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CA6" i="4" l="1"/>
  <c r="BZ5" i="4"/>
  <c r="CB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CB7" i="5" s="1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47" i="7"/>
  <c r="BW148" i="7"/>
  <c r="BW149" i="7"/>
  <c r="BW150" i="7"/>
  <c r="BW151" i="7"/>
  <c r="BW152" i="7"/>
  <c r="BW147" i="5"/>
  <c r="BW148" i="5"/>
  <c r="BW149" i="5"/>
  <c r="BW150" i="5"/>
  <c r="BW151" i="5"/>
  <c r="BW152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<sst xmlns="http://schemas.openxmlformats.org/spreadsheetml/2006/main" count="5169" uniqueCount="448">
  <si>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</si>
  <si>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</si>
  <si>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</si>
  <si>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</si>
  <si>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</si>
  <si>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</si>
  <si>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</si>
  <si>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</si>
  <si>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</si>
  <si>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</si>
  <si>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</si>
  <si>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</si>
  <si>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</si>
  <si>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</si>
  <si>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</si>
  <si>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</si>
  <si>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</si>
  <si>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</si>
  <si>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</si>
  <si>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</si>
  <si>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</si>
  <si>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</si>
  <si>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</si>
  <si>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</si>
  <si>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</si>
  <si>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</si>
  <si>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</si>
  <si>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</si>
  <si>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</si>
  <si>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</si>
  <si>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</si>
  <si>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</si>
  <si>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</si>
  <si>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</si>
  <si>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</si>
  <si>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</si>
  <si>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</si>
  <si>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</si>
  <si>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</si>
  <si>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</si>
  <si>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</si>
  <si>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</si>
  <si>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</si>
  <si>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</si>
  <si>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</si>
  <si>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</si>
  <si>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</si>
  <si>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</si>
  <si>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</si>
  <si>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</si>
  <si>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</si>
  <si>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</si>
  <si>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</si>
  <si>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</si>
  <si>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</si>
  <si>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</si>
  <si>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</si>
  <si>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</si>
  <si>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</si>
  <si>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</si>
  <si>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</si>
  <si>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</si>
  <si>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</si>
  <si>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</si>
  <si>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</si>
  <si>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</si>
  <si>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</si>
  <si>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</si>
  <si>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</si>
  <si>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</si>
  <si>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</si>
  <si>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</si>
  <si>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</si>
  <si>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</si>
  <si>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</si>
  <si>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</si>
  <si>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</si>
  <si>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</si>
  <si>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</si>
  <si>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</si>
  <si>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</si>
  <si>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</si>
  <si>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</si>
  <si>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</si>
  <si>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</si>
  <si>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</si>
  <si>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</si>
  <si>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</si>
  <si>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</si>
  <si>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</si>
  <si>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</si>
  <si>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</si>
  <si>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</si>
  <si>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</si>
  <si>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</si>
  <si>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</si>
  <si>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</si>
  <si>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</si>
  <si>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</si>
  <si>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</si>
  <si>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</si>
  <si>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</si>
  <si>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</si>
  <si>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</si>
  <si>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</si>
  <si>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</si>
  <si>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</si>
  <si>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</si>
  <si>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</si>
  <si>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</si>
  <si>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</si>
  <si>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</si>
  <si>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</si>
  <si>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</si>
  <si>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</si>
  <si>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</si>
  <si>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</si>
  <si>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</si>
  <si>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</si>
  <si>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</si>
  <si>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</si>
  <si>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</si>
  <si>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</si>
  <si>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</si>
  <si>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</si>
  <si>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</si>
  <si>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</si>
  <si>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</si>
  <si>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</si>
  <si>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</si>
  <si>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</si>
  <si>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</si>
  <si>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</si>
  <si>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</si>
  <si>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</si>
  <si>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</si>
  <si>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</si>
  <si>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</si>
  <si>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</si>
  <si>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</si>
  <si>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</si>
  <si>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</si>
  <si>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</si>
  <si>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</si>
  <si>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</si>
  <si>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</si>
  <si>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</si>
  <si>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</si>
  <si>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</si>
  <si>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</si>
  <si>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</si>
  <si>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</si>
  <si>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</si>
  <si>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</si>
  <si>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</si>
  <si>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</si>
  <si>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</si>
  <si>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</si>
  <si>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</si>
  <si>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</si>
  <si>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</si>
  <si>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</si>
  <si>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</si>
  <si>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</si>
  <si>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</si>
  <si>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</si>
  <si>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</si>
  <si>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</si>
  <si>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</si>
  <si>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</si>
  <si>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</si>
  <si>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</si>
  <si>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</si>
  <si>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</si>
  <si>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</si>
  <si>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</si>
  <si>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</si>
  <si>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</si>
  <si>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</si>
  <si>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</si>
  <si>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</si>
  <si>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</si>
  <si>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</si>
  <si>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</si>
  <si>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</si>
  <si>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</si>
  <si>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</si>
  <si>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</si>
  <si>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</si>
  <si>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</si>
  <si>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</si>
  <si>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</si>
  <si>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</si>
  <si>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</si>
  <si>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</si>
  <si>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</si>
  <si>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</si>
  <si>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</si>
  <si>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</si>
  <si>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0xc4085c0</t>
  </si>
  <si>
    <t>0x2c4085c0</t>
  </si>
  <si>
    <t>0x2c4085d0</t>
  </si>
  <si>
    <t>0x2c4005d0</t>
  </si>
  <si>
    <t>0x2c0081d0</t>
  </si>
  <si>
    <t>0x2c0085d0</t>
  </si>
  <si>
    <t>0x2c0005d0</t>
  </si>
  <si>
    <t>0x240081d0</t>
  </si>
  <si>
    <t>0x2c0089d0</t>
  </si>
  <si>
    <t>0x2c4089d0</t>
  </si>
  <si>
    <t>0x244089d0</t>
  </si>
  <si>
    <t>0x24408dd0</t>
  </si>
  <si>
    <t>0x244085d0</t>
  </si>
  <si>
    <t>0x2c408dd0</t>
  </si>
  <si>
    <t>0x2c408dc0</t>
  </si>
  <si>
    <t>0x2c400dd0</t>
  </si>
  <si>
    <t>0x2c400dc0</t>
  </si>
  <si>
    <t>0x24408dc0</t>
  </si>
  <si>
    <t>0x4085d0</t>
  </si>
  <si>
    <t>0x44085d0</t>
  </si>
  <si>
    <t>0x44085c0</t>
  </si>
  <si>
    <t>0x244081d0</t>
  </si>
  <si>
    <t>0x4408dd0</t>
  </si>
  <si>
    <t>0x408dd0</t>
  </si>
  <si>
    <t>0xc408dd0</t>
  </si>
  <si>
    <t>0x244085c0</t>
  </si>
  <si>
    <t>0x2c4081d0</t>
  </si>
  <si>
    <t>0x2c4005c0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</si>
  <si>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</si>
  <si>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</si>
  <si>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</si>
  <si>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</si>
  <si>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</si>
  <si>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</si>
  <si>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</si>
  <si>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</si>
  <si>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</si>
  <si>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</si>
  <si>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</si>
  <si>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</si>
  <si>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</si>
  <si>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</si>
  <si>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</si>
  <si>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</si>
  <si>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</si>
  <si>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</si>
  <si>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</si>
  <si>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</si>
  <si>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</si>
  <si>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</si>
  <si>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</si>
  <si>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</si>
  <si>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</si>
  <si>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</si>
  <si>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</si>
  <si>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</si>
  <si>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</si>
  <si>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0047A33CNO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</si>
  <si>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</si>
  <si>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</si>
  <si>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</si>
  <si>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</si>
  <si>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</si>
  <si>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</si>
  <si>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</si>
  <si>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</si>
  <si>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</si>
  <si>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</si>
  <si>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</si>
  <si>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</si>
  <si>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</si>
  <si>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</si>
  <si>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600 ACE four-stroke</t>
  </si>
  <si>
    <t>License Plate</t>
  </si>
  <si>
    <t>Madison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</si>
  <si>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</si>
  <si>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</si>
  <si>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</si>
  <si>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</si>
  <si>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</si>
  <si>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</si>
  <si>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</si>
  <si>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</si>
  <si>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</si>
  <si>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</si>
  <si>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</si>
  <si>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</si>
  <si>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</si>
  <si>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</si>
  <si>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</si>
  <si>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</si>
  <si>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</si>
  <si>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</si>
  <si>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</si>
  <si>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</si>
  <si>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</si>
  <si>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</si>
  <si>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</si>
  <si>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</si>
  <si>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</si>
  <si>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</si>
  <si>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</si>
  <si>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</si>
  <si>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</si>
  <si>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</si>
  <si>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</si>
  <si>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</si>
  <si>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</si>
  <si>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</si>
  <si>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</si>
  <si>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</si>
  <si>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</si>
  <si>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</si>
  <si>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</si>
  <si>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</si>
  <si>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</si>
  <si>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</si>
  <si>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</si>
  <si>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</si>
  <si>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</si>
  <si>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</si>
  <si>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</si>
  <si>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</si>
  <si>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</si>
  <si>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</si>
  <si>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</si>
  <si>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</si>
  <si>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</si>
  <si>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</si>
  <si>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</si>
  <si>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</si>
  <si>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</si>
  <si>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</si>
  <si>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</si>
  <si>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</si>
  <si>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</si>
  <si>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</si>
  <si>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</si>
  <si>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</si>
  <si>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</si>
  <si>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</si>
  <si>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</si>
  <si>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</si>
  <si>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</si>
  <si>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</si>
  <si>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</si>
  <si>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</si>
  <si>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</si>
  <si>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</si>
  <si>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</si>
  <si>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</si>
  <si>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</si>
  <si>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</si>
  <si>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</si>
  <si>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</si>
  <si>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</si>
  <si>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</si>
  <si>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</si>
  <si>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</si>
  <si>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</si>
  <si>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</si>
  <si>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</si>
  <si>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</si>
  <si>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</si>
  <si>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</si>
  <si>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</si>
  <si>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</si>
  <si>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</si>
  <si>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</si>
  <si>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</si>
  <si>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</si>
  <si>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</si>
  <si>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</si>
  <si>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</si>
  <si>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</si>
  <si>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</si>
  <si>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</si>
  <si>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</si>
  <si>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</si>
  <si>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</si>
  <si>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</si>
  <si>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</si>
  <si>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0X0000 - 03/08/2018 15:35:53.111 - None Found</t>
  </si>
  <si>
    <t>0X0000 - 03/08/2018 15:40:55.751 - None Found</t>
  </si>
  <si>
    <t>0X0000 - 03/08/2018 16:17:55.901 - None Found</t>
  </si>
  <si>
    <t>0X0000 - 03/08/2018 16:32:13.819 - None Found</t>
  </si>
  <si>
    <t>Warnings:</t>
  </si>
  <si>
    <t>0X0000 - 03/08/2018 15:35:53.112 - None Found</t>
  </si>
  <si>
    <t>0Xe505 - 03/08/2018 16:17:55.483 - FID over-range</t>
  </si>
  <si>
    <t>WARNING</t>
  </si>
  <si>
    <t>0xE505 - 03/08/2018 16:18:04.964 -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</si>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</sst>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47.159289999999999</c:v>
                </c:pt>
                <c:pt idx="1">
                  <c:v>47.159306999999998</c:v>
                </c:pt>
                <c:pt idx="2">
                  <c:v>47.159278</c:v>
                </c:pt>
                <c:pt idx="3">
                  <c:v>47.159216999999998</c:v>
                </c:pt>
                <c:pt idx="4">
                  <c:v>47.159202000000001</c:v>
                </c:pt>
                <c:pt idx="5">
                  <c:v>47.159153000000003</c:v>
                </c:pt>
                <c:pt idx="6">
                  <c:v>47.159095000000001</c:v>
                </c:pt>
                <c:pt idx="7">
                  <c:v>47.159028999999997</c:v>
                </c:pt>
                <c:pt idx="8">
                  <c:v>47.158965999999999</c:v>
                </c:pt>
                <c:pt idx="9">
                  <c:v>47.158945000000003</c:v>
                </c:pt>
                <c:pt idx="10">
                  <c:v>47.158946999999998</c:v>
                </c:pt>
                <c:pt idx="11">
                  <c:v>47.158948000000002</c:v>
                </c:pt>
                <c:pt idx="12">
                  <c:v>47.158959000000003</c:v>
                </c:pt>
                <c:pt idx="13">
                  <c:v>47.158962000000002</c:v>
                </c:pt>
                <c:pt idx="14">
                  <c:v>47.158954000000001</c:v>
                </c:pt>
                <c:pt idx="15">
                  <c:v>47.158951999999999</c:v>
                </c:pt>
                <c:pt idx="16">
                  <c:v>47.158946999999998</c:v>
                </c:pt>
                <c:pt idx="17">
                  <c:v>47.158940000000001</c:v>
                </c:pt>
                <c:pt idx="18">
                  <c:v>47.158912999999998</c:v>
                </c:pt>
                <c:pt idx="19">
                  <c:v>47.158824000000003</c:v>
                </c:pt>
                <c:pt idx="20">
                  <c:v>47.158748000000003</c:v>
                </c:pt>
                <c:pt idx="21">
                  <c:v>47.158690999999997</c:v>
                </c:pt>
                <c:pt idx="22">
                  <c:v>47.158678000000002</c:v>
                </c:pt>
                <c:pt idx="23">
                  <c:v>47.158619999999999</c:v>
                </c:pt>
                <c:pt idx="24">
                  <c:v>47.158586999999997</c:v>
                </c:pt>
                <c:pt idx="25">
                  <c:v>47.158582000000003</c:v>
                </c:pt>
                <c:pt idx="26">
                  <c:v>47.158569</c:v>
                </c:pt>
                <c:pt idx="27">
                  <c:v>47.158577999999999</c:v>
                </c:pt>
                <c:pt idx="28">
                  <c:v>47.158582000000003</c:v>
                </c:pt>
                <c:pt idx="29">
                  <c:v>47.158605999999999</c:v>
                </c:pt>
                <c:pt idx="30">
                  <c:v>47.158655000000003</c:v>
                </c:pt>
                <c:pt idx="31">
                  <c:v>47.158721999999997</c:v>
                </c:pt>
                <c:pt idx="32">
                  <c:v>47.158800999999997</c:v>
                </c:pt>
                <c:pt idx="33">
                  <c:v>47.158886000000003</c:v>
                </c:pt>
                <c:pt idx="34">
                  <c:v>47.15898</c:v>
                </c:pt>
                <c:pt idx="35">
                  <c:v>47.159087999999997</c:v>
                </c:pt>
                <c:pt idx="36">
                  <c:v>47.159317000000001</c:v>
                </c:pt>
                <c:pt idx="37">
                  <c:v>47.159376999999999</c:v>
                </c:pt>
                <c:pt idx="38">
                  <c:v>47.159500000000001</c:v>
                </c:pt>
                <c:pt idx="39">
                  <c:v>47.159644999999998</c:v>
                </c:pt>
                <c:pt idx="40">
                  <c:v>47.159785999999997</c:v>
                </c:pt>
                <c:pt idx="41">
                  <c:v>47.159941000000003</c:v>
                </c:pt>
                <c:pt idx="42">
                  <c:v>47.160091000000001</c:v>
                </c:pt>
                <c:pt idx="43">
                  <c:v>47.160231000000003</c:v>
                </c:pt>
                <c:pt idx="44">
                  <c:v>47.160434000000002</c:v>
                </c:pt>
                <c:pt idx="45">
                  <c:v>47.160558000000002</c:v>
                </c:pt>
                <c:pt idx="46">
                  <c:v>47.160659000000003</c:v>
                </c:pt>
                <c:pt idx="47">
                  <c:v>47.160682000000001</c:v>
                </c:pt>
                <c:pt idx="48">
                  <c:v>47.160755999999999</c:v>
                </c:pt>
                <c:pt idx="49">
                  <c:v>47.160859000000002</c:v>
                </c:pt>
                <c:pt idx="50">
                  <c:v>47.161059999999999</c:v>
                </c:pt>
                <c:pt idx="51">
                  <c:v>47.161200999999998</c:v>
                </c:pt>
                <c:pt idx="52">
                  <c:v>47.161349000000001</c:v>
                </c:pt>
                <c:pt idx="53">
                  <c:v>47.161493</c:v>
                </c:pt>
                <c:pt idx="54">
                  <c:v>47.161524999999997</c:v>
                </c:pt>
                <c:pt idx="55">
                  <c:v>47.161625000000001</c:v>
                </c:pt>
                <c:pt idx="56">
                  <c:v>47.161757000000001</c:v>
                </c:pt>
                <c:pt idx="57">
                  <c:v>47.161968999999999</c:v>
                </c:pt>
                <c:pt idx="58">
                  <c:v>47.162118999999997</c:v>
                </c:pt>
                <c:pt idx="59">
                  <c:v>47.162255999999999</c:v>
                </c:pt>
                <c:pt idx="60">
                  <c:v>47.162402999999998</c:v>
                </c:pt>
                <c:pt idx="61">
                  <c:v>47.162436999999997</c:v>
                </c:pt>
                <c:pt idx="62">
                  <c:v>47.162686000000001</c:v>
                </c:pt>
                <c:pt idx="63">
                  <c:v>47.162759999999999</c:v>
                </c:pt>
                <c:pt idx="64">
                  <c:v>47.162889</c:v>
                </c:pt>
                <c:pt idx="65">
                  <c:v>47.163175000000003</c:v>
                </c:pt>
                <c:pt idx="66">
                  <c:v>47.163248000000003</c:v>
                </c:pt>
                <c:pt idx="67">
                  <c:v>47.163479000000002</c:v>
                </c:pt>
                <c:pt idx="68">
                  <c:v>47.163651999999999</c:v>
                </c:pt>
                <c:pt idx="69">
                  <c:v>47.163682999999999</c:v>
                </c:pt>
                <c:pt idx="70">
                  <c:v>47.163784999999997</c:v>
                </c:pt>
                <c:pt idx="71">
                  <c:v>47.164002000000004</c:v>
                </c:pt>
                <c:pt idx="72">
                  <c:v>47.16413</c:v>
                </c:pt>
                <c:pt idx="73">
                  <c:v>47.164152000000001</c:v>
                </c:pt>
                <c:pt idx="74">
                  <c:v>47.164217999999998</c:v>
                </c:pt>
                <c:pt idx="75">
                  <c:v>47.164295000000003</c:v>
                </c:pt>
                <c:pt idx="76">
                  <c:v>47.164363000000002</c:v>
                </c:pt>
                <c:pt idx="77">
                  <c:v>47.164411999999999</c:v>
                </c:pt>
                <c:pt idx="78">
                  <c:v>47.164439999999999</c:v>
                </c:pt>
                <c:pt idx="79">
                  <c:v>47.164442999999999</c:v>
                </c:pt>
                <c:pt idx="80">
                  <c:v>47.164414999999998</c:v>
                </c:pt>
                <c:pt idx="81">
                  <c:v>47.164352999999998</c:v>
                </c:pt>
                <c:pt idx="82">
                  <c:v>47.164279000000001</c:v>
                </c:pt>
                <c:pt idx="83">
                  <c:v>47.164262000000001</c:v>
                </c:pt>
                <c:pt idx="84">
                  <c:v>47.164237</c:v>
                </c:pt>
                <c:pt idx="85">
                  <c:v>47.164211000000002</c:v>
                </c:pt>
                <c:pt idx="86">
                  <c:v>47.164203000000001</c:v>
                </c:pt>
                <c:pt idx="87">
                  <c:v>47.164217999999998</c:v>
                </c:pt>
                <c:pt idx="88">
                  <c:v>47.164223999999997</c:v>
                </c:pt>
                <c:pt idx="89">
                  <c:v>47.164225000000002</c:v>
                </c:pt>
                <c:pt idx="90">
                  <c:v>47.164226999999997</c:v>
                </c:pt>
                <c:pt idx="91">
                  <c:v>47.164302999999997</c:v>
                </c:pt>
                <c:pt idx="92">
                  <c:v>47.164327</c:v>
                </c:pt>
                <c:pt idx="93">
                  <c:v>47.164313</c:v>
                </c:pt>
                <c:pt idx="94">
                  <c:v>47.164250000000003</c:v>
                </c:pt>
                <c:pt idx="95">
                  <c:v>47.164194000000002</c:v>
                </c:pt>
                <c:pt idx="96">
                  <c:v>47.164183000000001</c:v>
                </c:pt>
                <c:pt idx="97">
                  <c:v>47.164132000000002</c:v>
                </c:pt>
                <c:pt idx="98">
                  <c:v>47.164074999999997</c:v>
                </c:pt>
                <c:pt idx="99">
                  <c:v>47.164009</c:v>
                </c:pt>
                <c:pt idx="100">
                  <c:v>47.163885000000001</c:v>
                </c:pt>
                <c:pt idx="101">
                  <c:v>47.163811000000003</c:v>
                </c:pt>
                <c:pt idx="102">
                  <c:v>47.163798</c:v>
                </c:pt>
                <c:pt idx="103">
                  <c:v>47.163733999999998</c:v>
                </c:pt>
                <c:pt idx="104">
                  <c:v>47.163715000000003</c:v>
                </c:pt>
                <c:pt idx="105">
                  <c:v>47.163688</c:v>
                </c:pt>
                <c:pt idx="106">
                  <c:v>47.163628000000003</c:v>
                </c:pt>
                <c:pt idx="107">
                  <c:v>47.163612999999998</c:v>
                </c:pt>
                <c:pt idx="108">
                  <c:v>47.163587999999997</c:v>
                </c:pt>
                <c:pt idx="109">
                  <c:v>47.163500999999997</c:v>
                </c:pt>
                <c:pt idx="110">
                  <c:v>47.163477</c:v>
                </c:pt>
                <c:pt idx="111">
                  <c:v>47.163420000000002</c:v>
                </c:pt>
                <c:pt idx="112">
                  <c:v>47.163243000000001</c:v>
                </c:pt>
                <c:pt idx="113">
                  <c:v>47.163195000000002</c:v>
                </c:pt>
                <c:pt idx="114">
                  <c:v>47.163097</c:v>
                </c:pt>
                <c:pt idx="115">
                  <c:v>47.162967000000002</c:v>
                </c:pt>
                <c:pt idx="116">
                  <c:v>47.162818000000001</c:v>
                </c:pt>
                <c:pt idx="117">
                  <c:v>47.162658999999998</c:v>
                </c:pt>
                <c:pt idx="118">
                  <c:v>47.162371999999998</c:v>
                </c:pt>
                <c:pt idx="119">
                  <c:v>47.162298</c:v>
                </c:pt>
                <c:pt idx="120">
                  <c:v>47.162047000000001</c:v>
                </c:pt>
                <c:pt idx="121">
                  <c:v>47.161971999999999</c:v>
                </c:pt>
                <c:pt idx="122">
                  <c:v>47.161845999999997</c:v>
                </c:pt>
                <c:pt idx="123">
                  <c:v>47.161808000000001</c:v>
                </c:pt>
                <c:pt idx="124">
                  <c:v>47.161557000000002</c:v>
                </c:pt>
                <c:pt idx="125">
                  <c:v>47.161369999999998</c:v>
                </c:pt>
                <c:pt idx="126">
                  <c:v>47.161171000000003</c:v>
                </c:pt>
                <c:pt idx="127">
                  <c:v>47.161121999999999</c:v>
                </c:pt>
                <c:pt idx="128">
                  <c:v>47.161023999999998</c:v>
                </c:pt>
                <c:pt idx="129">
                  <c:v>47.160896000000001</c:v>
                </c:pt>
                <c:pt idx="130">
                  <c:v>47.160755999999999</c:v>
                </c:pt>
                <c:pt idx="131">
                  <c:v>47.160614000000002</c:v>
                </c:pt>
                <c:pt idx="132">
                  <c:v>47.160381999999998</c:v>
                </c:pt>
                <c:pt idx="133">
                  <c:v>47.160322999999998</c:v>
                </c:pt>
                <c:pt idx="134">
                  <c:v>47.160234000000003</c:v>
                </c:pt>
                <c:pt idx="135">
                  <c:v>47.160111000000001</c:v>
                </c:pt>
                <c:pt idx="136">
                  <c:v>47.159987999999998</c:v>
                </c:pt>
                <c:pt idx="137">
                  <c:v>47.159866000000001</c:v>
                </c:pt>
                <c:pt idx="138">
                  <c:v>47.159747000000003</c:v>
                </c:pt>
                <c:pt idx="139">
                  <c:v>47.159627</c:v>
                </c:pt>
                <c:pt idx="140">
                  <c:v>47.159469999999999</c:v>
                </c:pt>
                <c:pt idx="141">
                  <c:v>47.159432000000002</c:v>
                </c:pt>
                <c:pt idx="142">
                  <c:v>47.159289000000001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-88.489693000000003</c:v>
                </c:pt>
                <c:pt idx="1">
                  <c:v>-88.489654000000002</c:v>
                </c:pt>
                <c:pt idx="2">
                  <c:v>-88.489485999999999</c:v>
                </c:pt>
                <c:pt idx="3">
                  <c:v>-88.489346999999995</c:v>
                </c:pt>
                <c:pt idx="4">
                  <c:v>-88.489320000000006</c:v>
                </c:pt>
                <c:pt idx="5">
                  <c:v>-88.489216999999996</c:v>
                </c:pt>
                <c:pt idx="6">
                  <c:v>-88.489093999999994</c:v>
                </c:pt>
                <c:pt idx="7">
                  <c:v>-88.488935999999995</c:v>
                </c:pt>
                <c:pt idx="8">
                  <c:v>-88.488613000000001</c:v>
                </c:pt>
                <c:pt idx="9">
                  <c:v>-88.488358000000005</c:v>
                </c:pt>
                <c:pt idx="10">
                  <c:v>-88.488111000000004</c:v>
                </c:pt>
                <c:pt idx="11">
                  <c:v>-88.488052999999994</c:v>
                </c:pt>
                <c:pt idx="12">
                  <c:v>-88.487644000000003</c:v>
                </c:pt>
                <c:pt idx="13">
                  <c:v>-88.487521999999998</c:v>
                </c:pt>
                <c:pt idx="14">
                  <c:v>-88.487110000000001</c:v>
                </c:pt>
                <c:pt idx="15">
                  <c:v>-88.486987999999997</c:v>
                </c:pt>
                <c:pt idx="16">
                  <c:v>-88.486791999999994</c:v>
                </c:pt>
                <c:pt idx="17">
                  <c:v>-88.486537999999996</c:v>
                </c:pt>
                <c:pt idx="18">
                  <c:v>-88.486328</c:v>
                </c:pt>
                <c:pt idx="19">
                  <c:v>-88.485973999999999</c:v>
                </c:pt>
                <c:pt idx="20">
                  <c:v>-88.485747000000003</c:v>
                </c:pt>
                <c:pt idx="21">
                  <c:v>-88.485578000000004</c:v>
                </c:pt>
                <c:pt idx="22">
                  <c:v>-88.48554</c:v>
                </c:pt>
                <c:pt idx="23">
                  <c:v>-88.485277999999994</c:v>
                </c:pt>
                <c:pt idx="24">
                  <c:v>-88.485077000000004</c:v>
                </c:pt>
                <c:pt idx="25">
                  <c:v>-88.485039999999998</c:v>
                </c:pt>
                <c:pt idx="26">
                  <c:v>-88.484819999999999</c:v>
                </c:pt>
                <c:pt idx="27">
                  <c:v>-88.484650999999999</c:v>
                </c:pt>
                <c:pt idx="28">
                  <c:v>-88.484620000000007</c:v>
                </c:pt>
                <c:pt idx="29">
                  <c:v>-88.484525000000005</c:v>
                </c:pt>
                <c:pt idx="30">
                  <c:v>-88.484421999999995</c:v>
                </c:pt>
                <c:pt idx="31">
                  <c:v>-88.484336999999996</c:v>
                </c:pt>
                <c:pt idx="32">
                  <c:v>-88.484275999999994</c:v>
                </c:pt>
                <c:pt idx="33">
                  <c:v>-88.484223999999998</c:v>
                </c:pt>
                <c:pt idx="34">
                  <c:v>-88.484193000000005</c:v>
                </c:pt>
                <c:pt idx="35">
                  <c:v>-88.484183000000002</c:v>
                </c:pt>
                <c:pt idx="36">
                  <c:v>-88.484194000000002</c:v>
                </c:pt>
                <c:pt idx="37">
                  <c:v>-88.484196999999995</c:v>
                </c:pt>
                <c:pt idx="38">
                  <c:v>-88.484201999999996</c:v>
                </c:pt>
                <c:pt idx="39">
                  <c:v>-88.484206999999998</c:v>
                </c:pt>
                <c:pt idx="40">
                  <c:v>-88.484211000000002</c:v>
                </c:pt>
                <c:pt idx="41">
                  <c:v>-88.484217000000001</c:v>
                </c:pt>
                <c:pt idx="42">
                  <c:v>-88.484223</c:v>
                </c:pt>
                <c:pt idx="43">
                  <c:v>-88.484228999999999</c:v>
                </c:pt>
                <c:pt idx="44">
                  <c:v>-88.484202999999994</c:v>
                </c:pt>
                <c:pt idx="45">
                  <c:v>-88.484155999999999</c:v>
                </c:pt>
                <c:pt idx="46">
                  <c:v>-88.484099999999998</c:v>
                </c:pt>
                <c:pt idx="47">
                  <c:v>-88.484087000000002</c:v>
                </c:pt>
                <c:pt idx="48">
                  <c:v>-88.484033999999994</c:v>
                </c:pt>
                <c:pt idx="49">
                  <c:v>-88.483965999999995</c:v>
                </c:pt>
                <c:pt idx="50">
                  <c:v>-88.483884000000003</c:v>
                </c:pt>
                <c:pt idx="51">
                  <c:v>-88.483833000000004</c:v>
                </c:pt>
                <c:pt idx="52">
                  <c:v>-88.483881999999994</c:v>
                </c:pt>
                <c:pt idx="53">
                  <c:v>-88.483932999999993</c:v>
                </c:pt>
                <c:pt idx="54">
                  <c:v>-88.483942999999996</c:v>
                </c:pt>
                <c:pt idx="55">
                  <c:v>-88.483974000000003</c:v>
                </c:pt>
                <c:pt idx="56">
                  <c:v>-88.484002000000004</c:v>
                </c:pt>
                <c:pt idx="57">
                  <c:v>-88.484129999999993</c:v>
                </c:pt>
                <c:pt idx="58">
                  <c:v>-88.484174999999993</c:v>
                </c:pt>
                <c:pt idx="59">
                  <c:v>-88.484166000000002</c:v>
                </c:pt>
                <c:pt idx="60">
                  <c:v>-88.484146999999993</c:v>
                </c:pt>
                <c:pt idx="61">
                  <c:v>-88.484142000000006</c:v>
                </c:pt>
                <c:pt idx="62">
                  <c:v>-88.484110000000001</c:v>
                </c:pt>
                <c:pt idx="63">
                  <c:v>-88.484099999999998</c:v>
                </c:pt>
                <c:pt idx="64">
                  <c:v>-88.484109000000004</c:v>
                </c:pt>
                <c:pt idx="65">
                  <c:v>-88.484243000000006</c:v>
                </c:pt>
                <c:pt idx="66">
                  <c:v>-88.484281999999993</c:v>
                </c:pt>
                <c:pt idx="67">
                  <c:v>-88.484475000000003</c:v>
                </c:pt>
                <c:pt idx="68">
                  <c:v>-88.484644000000003</c:v>
                </c:pt>
                <c:pt idx="69">
                  <c:v>-88.484677000000005</c:v>
                </c:pt>
                <c:pt idx="70">
                  <c:v>-88.484800000000007</c:v>
                </c:pt>
                <c:pt idx="71">
                  <c:v>-88.485118</c:v>
                </c:pt>
                <c:pt idx="72">
                  <c:v>-88.485370000000003</c:v>
                </c:pt>
                <c:pt idx="73">
                  <c:v>-88.485420000000005</c:v>
                </c:pt>
                <c:pt idx="74">
                  <c:v>-88.485601000000003</c:v>
                </c:pt>
                <c:pt idx="75">
                  <c:v>-88.485844999999998</c:v>
                </c:pt>
                <c:pt idx="76">
                  <c:v>-88.486103</c:v>
                </c:pt>
                <c:pt idx="77">
                  <c:v>-88.486365000000006</c:v>
                </c:pt>
                <c:pt idx="78">
                  <c:v>-88.486614000000003</c:v>
                </c:pt>
                <c:pt idx="79">
                  <c:v>-88.486842999999993</c:v>
                </c:pt>
                <c:pt idx="80">
                  <c:v>-88.487047000000004</c:v>
                </c:pt>
                <c:pt idx="81">
                  <c:v>-88.487399999999994</c:v>
                </c:pt>
                <c:pt idx="82">
                  <c:v>-88.487623999999997</c:v>
                </c:pt>
                <c:pt idx="83">
                  <c:v>-88.487662999999998</c:v>
                </c:pt>
                <c:pt idx="84">
                  <c:v>-88.487784000000005</c:v>
                </c:pt>
                <c:pt idx="85">
                  <c:v>-88.487944999999996</c:v>
                </c:pt>
                <c:pt idx="86">
                  <c:v>-88.488101999999998</c:v>
                </c:pt>
                <c:pt idx="87">
                  <c:v>-88.488248999999996</c:v>
                </c:pt>
                <c:pt idx="88">
                  <c:v>-88.488341000000005</c:v>
                </c:pt>
                <c:pt idx="89">
                  <c:v>-88.488416999999998</c:v>
                </c:pt>
                <c:pt idx="90">
                  <c:v>-88.488669999999999</c:v>
                </c:pt>
                <c:pt idx="91">
                  <c:v>-88.488819000000007</c:v>
                </c:pt>
                <c:pt idx="92">
                  <c:v>-88.488950000000003</c:v>
                </c:pt>
                <c:pt idx="93">
                  <c:v>-88.489075</c:v>
                </c:pt>
                <c:pt idx="94">
                  <c:v>-88.489306999999997</c:v>
                </c:pt>
                <c:pt idx="95">
                  <c:v>-88.489470999999995</c:v>
                </c:pt>
                <c:pt idx="96">
                  <c:v>-88.489502000000002</c:v>
                </c:pt>
                <c:pt idx="97">
                  <c:v>-88.489602000000005</c:v>
                </c:pt>
                <c:pt idx="98">
                  <c:v>-88.489733000000001</c:v>
                </c:pt>
                <c:pt idx="99">
                  <c:v>-88.489861000000005</c:v>
                </c:pt>
                <c:pt idx="100">
                  <c:v>-88.490075000000004</c:v>
                </c:pt>
                <c:pt idx="101">
                  <c:v>-88.490229999999997</c:v>
                </c:pt>
                <c:pt idx="102">
                  <c:v>-88.490260000000006</c:v>
                </c:pt>
                <c:pt idx="103">
                  <c:v>-88.490482</c:v>
                </c:pt>
                <c:pt idx="104">
                  <c:v>-88.490548000000004</c:v>
                </c:pt>
                <c:pt idx="105">
                  <c:v>-88.490679</c:v>
                </c:pt>
                <c:pt idx="106">
                  <c:v>-88.490999000000002</c:v>
                </c:pt>
                <c:pt idx="107">
                  <c:v>-88.491083000000003</c:v>
                </c:pt>
                <c:pt idx="108">
                  <c:v>-88.491215999999994</c:v>
                </c:pt>
                <c:pt idx="109">
                  <c:v>-88.491506000000001</c:v>
                </c:pt>
                <c:pt idx="110">
                  <c:v>-88.491579999999999</c:v>
                </c:pt>
                <c:pt idx="111">
                  <c:v>-88.491682999999995</c:v>
                </c:pt>
                <c:pt idx="112">
                  <c:v>-88.491853000000006</c:v>
                </c:pt>
                <c:pt idx="113">
                  <c:v>-88.491895</c:v>
                </c:pt>
                <c:pt idx="114">
                  <c:v>-88.491935999999995</c:v>
                </c:pt>
                <c:pt idx="115">
                  <c:v>-88.491981999999993</c:v>
                </c:pt>
                <c:pt idx="116">
                  <c:v>-88.491984000000002</c:v>
                </c:pt>
                <c:pt idx="117">
                  <c:v>-88.491952999999995</c:v>
                </c:pt>
                <c:pt idx="118">
                  <c:v>-88.491883000000001</c:v>
                </c:pt>
                <c:pt idx="119">
                  <c:v>-88.491865000000004</c:v>
                </c:pt>
                <c:pt idx="120">
                  <c:v>-88.491720000000001</c:v>
                </c:pt>
                <c:pt idx="121">
                  <c:v>-88.491676999999996</c:v>
                </c:pt>
                <c:pt idx="122">
                  <c:v>-88.491603999999995</c:v>
                </c:pt>
                <c:pt idx="123">
                  <c:v>-88.491581999999994</c:v>
                </c:pt>
                <c:pt idx="124">
                  <c:v>-88.491428999999997</c:v>
                </c:pt>
                <c:pt idx="125">
                  <c:v>-88.491273000000007</c:v>
                </c:pt>
                <c:pt idx="126">
                  <c:v>-88.491026000000005</c:v>
                </c:pt>
                <c:pt idx="127">
                  <c:v>-88.490962999999994</c:v>
                </c:pt>
                <c:pt idx="128">
                  <c:v>-88.490886000000003</c:v>
                </c:pt>
                <c:pt idx="129">
                  <c:v>-88.490786999999997</c:v>
                </c:pt>
                <c:pt idx="130">
                  <c:v>-88.490723000000003</c:v>
                </c:pt>
                <c:pt idx="131">
                  <c:v>-88.490666000000004</c:v>
                </c:pt>
                <c:pt idx="132">
                  <c:v>-88.490669999999994</c:v>
                </c:pt>
                <c:pt idx="133">
                  <c:v>-88.490674999999996</c:v>
                </c:pt>
                <c:pt idx="134">
                  <c:v>-88.490677000000005</c:v>
                </c:pt>
                <c:pt idx="135">
                  <c:v>-88.490657999999996</c:v>
                </c:pt>
                <c:pt idx="136">
                  <c:v>-88.490613999999994</c:v>
                </c:pt>
                <c:pt idx="137">
                  <c:v>-88.490564000000006</c:v>
                </c:pt>
                <c:pt idx="138">
                  <c:v>-88.490493999999998</c:v>
                </c:pt>
                <c:pt idx="139">
                  <c:v>-88.49042</c:v>
                </c:pt>
                <c:pt idx="140">
                  <c:v>-88.490058000000005</c:v>
                </c:pt>
                <c:pt idx="141">
                  <c:v>-88.489954999999995</c:v>
                </c:pt>
                <c:pt idx="142">
                  <c:v>-88.489703000000006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47.159289000000001</c:v>
                </c:pt>
                <c:pt idx="1">
                  <c:v>47.159247000000001</c:v>
                </c:pt>
                <c:pt idx="2">
                  <c:v>47.159174999999998</c:v>
                </c:pt>
                <c:pt idx="3">
                  <c:v>47.159022</c:v>
                </c:pt>
                <c:pt idx="4">
                  <c:v>47.158943999999998</c:v>
                </c:pt>
                <c:pt idx="5">
                  <c:v>47.158881999999998</c:v>
                </c:pt>
                <c:pt idx="6">
                  <c:v>47.158867000000001</c:v>
                </c:pt>
                <c:pt idx="7">
                  <c:v>47.158844999999999</c:v>
                </c:pt>
                <c:pt idx="8">
                  <c:v>47.158833000000001</c:v>
                </c:pt>
                <c:pt idx="9">
                  <c:v>47.158845999999997</c:v>
                </c:pt>
                <c:pt idx="10">
                  <c:v>47.158861999999999</c:v>
                </c:pt>
                <c:pt idx="11">
                  <c:v>47.158864999999999</c:v>
                </c:pt>
                <c:pt idx="12">
                  <c:v>47.158867000000001</c:v>
                </c:pt>
                <c:pt idx="13">
                  <c:v>47.158867999999998</c:v>
                </c:pt>
                <c:pt idx="14">
                  <c:v>47.158867000000001</c:v>
                </c:pt>
                <c:pt idx="15">
                  <c:v>47.158822999999998</c:v>
                </c:pt>
                <c:pt idx="16">
                  <c:v>47.158788000000001</c:v>
                </c:pt>
                <c:pt idx="17">
                  <c:v>47.158734000000003</c:v>
                </c:pt>
                <c:pt idx="18">
                  <c:v>47.158720000000002</c:v>
                </c:pt>
                <c:pt idx="19">
                  <c:v>47.158617999999997</c:v>
                </c:pt>
                <c:pt idx="20">
                  <c:v>47.158588000000002</c:v>
                </c:pt>
                <c:pt idx="21">
                  <c:v>47.158521999999998</c:v>
                </c:pt>
                <c:pt idx="22">
                  <c:v>47.158503000000003</c:v>
                </c:pt>
                <c:pt idx="23">
                  <c:v>47.158490999999998</c:v>
                </c:pt>
                <c:pt idx="24">
                  <c:v>47.158476</c:v>
                </c:pt>
                <c:pt idx="25">
                  <c:v>47.158504000000001</c:v>
                </c:pt>
                <c:pt idx="26">
                  <c:v>47.158512999999999</c:v>
                </c:pt>
                <c:pt idx="27">
                  <c:v>47.158555</c:v>
                </c:pt>
                <c:pt idx="28">
                  <c:v>47.158656000000001</c:v>
                </c:pt>
                <c:pt idx="29">
                  <c:v>47.158740999999999</c:v>
                </c:pt>
                <c:pt idx="30">
                  <c:v>47.158824000000003</c:v>
                </c:pt>
                <c:pt idx="31">
                  <c:v>47.158842999999997</c:v>
                </c:pt>
                <c:pt idx="32">
                  <c:v>47.158926999999998</c:v>
                </c:pt>
                <c:pt idx="33">
                  <c:v>47.159047999999999</c:v>
                </c:pt>
                <c:pt idx="34">
                  <c:v>47.159188999999998</c:v>
                </c:pt>
                <c:pt idx="35">
                  <c:v>47.15934</c:v>
                </c:pt>
                <c:pt idx="36">
                  <c:v>47.159495</c:v>
                </c:pt>
                <c:pt idx="37">
                  <c:v>47.159646000000002</c:v>
                </c:pt>
                <c:pt idx="38">
                  <c:v>47.159906999999997</c:v>
                </c:pt>
                <c:pt idx="39">
                  <c:v>47.159975000000003</c:v>
                </c:pt>
                <c:pt idx="40">
                  <c:v>47.160086</c:v>
                </c:pt>
                <c:pt idx="41">
                  <c:v>47.160229999999999</c:v>
                </c:pt>
                <c:pt idx="42">
                  <c:v>47.160373999999997</c:v>
                </c:pt>
                <c:pt idx="43">
                  <c:v>47.160545999999997</c:v>
                </c:pt>
                <c:pt idx="44">
                  <c:v>47.160679999999999</c:v>
                </c:pt>
                <c:pt idx="45">
                  <c:v>47.160707000000002</c:v>
                </c:pt>
                <c:pt idx="46">
                  <c:v>47.160806000000001</c:v>
                </c:pt>
                <c:pt idx="47">
                  <c:v>47.161045000000001</c:v>
                </c:pt>
                <c:pt idx="48">
                  <c:v>47.161231000000001</c:v>
                </c:pt>
                <c:pt idx="49">
                  <c:v>47.161374000000002</c:v>
                </c:pt>
                <c:pt idx="50">
                  <c:v>47.161510999999997</c:v>
                </c:pt>
                <c:pt idx="51">
                  <c:v>47.161541999999997</c:v>
                </c:pt>
                <c:pt idx="52">
                  <c:v>47.161639000000001</c:v>
                </c:pt>
                <c:pt idx="53">
                  <c:v>47.161762000000003</c:v>
                </c:pt>
                <c:pt idx="54">
                  <c:v>47.161886000000003</c:v>
                </c:pt>
                <c:pt idx="55">
                  <c:v>47.162109999999998</c:v>
                </c:pt>
                <c:pt idx="56">
                  <c:v>47.162286999999999</c:v>
                </c:pt>
                <c:pt idx="57">
                  <c:v>47.162444000000001</c:v>
                </c:pt>
                <c:pt idx="58">
                  <c:v>47.162480000000002</c:v>
                </c:pt>
                <c:pt idx="59">
                  <c:v>47.162728999999999</c:v>
                </c:pt>
                <c:pt idx="60">
                  <c:v>47.162802999999997</c:v>
                </c:pt>
                <c:pt idx="61">
                  <c:v>47.162931999999998</c:v>
                </c:pt>
                <c:pt idx="62">
                  <c:v>47.163094999999998</c:v>
                </c:pt>
                <c:pt idx="63">
                  <c:v>47.163369000000003</c:v>
                </c:pt>
                <c:pt idx="64">
                  <c:v>47.163545999999997</c:v>
                </c:pt>
                <c:pt idx="65">
                  <c:v>47.163688999999998</c:v>
                </c:pt>
                <c:pt idx="66">
                  <c:v>47.163825000000003</c:v>
                </c:pt>
                <c:pt idx="67">
                  <c:v>47.163854999999998</c:v>
                </c:pt>
                <c:pt idx="68">
                  <c:v>47.163949000000002</c:v>
                </c:pt>
                <c:pt idx="69">
                  <c:v>47.164076999999999</c:v>
                </c:pt>
                <c:pt idx="70">
                  <c:v>47.164216000000003</c:v>
                </c:pt>
                <c:pt idx="71">
                  <c:v>47.164248000000001</c:v>
                </c:pt>
                <c:pt idx="72">
                  <c:v>47.164298000000002</c:v>
                </c:pt>
                <c:pt idx="73">
                  <c:v>47.164375999999997</c:v>
                </c:pt>
                <c:pt idx="74">
                  <c:v>47.164394999999999</c:v>
                </c:pt>
                <c:pt idx="75">
                  <c:v>47.164400999999998</c:v>
                </c:pt>
                <c:pt idx="76">
                  <c:v>47.164394999999999</c:v>
                </c:pt>
                <c:pt idx="77">
                  <c:v>47.164397000000001</c:v>
                </c:pt>
                <c:pt idx="78">
                  <c:v>47.164340000000003</c:v>
                </c:pt>
                <c:pt idx="79">
                  <c:v>47.164278000000003</c:v>
                </c:pt>
                <c:pt idx="80">
                  <c:v>47.164237999999997</c:v>
                </c:pt>
                <c:pt idx="81">
                  <c:v>47.164230000000003</c:v>
                </c:pt>
                <c:pt idx="82">
                  <c:v>47.164214999999999</c:v>
                </c:pt>
                <c:pt idx="83">
                  <c:v>47.164189</c:v>
                </c:pt>
                <c:pt idx="84">
                  <c:v>47.164169000000001</c:v>
                </c:pt>
                <c:pt idx="85">
                  <c:v>47.164174000000003</c:v>
                </c:pt>
                <c:pt idx="86">
                  <c:v>47.164189</c:v>
                </c:pt>
                <c:pt idx="87">
                  <c:v>47.164214999999999</c:v>
                </c:pt>
                <c:pt idx="88">
                  <c:v>47.164261000000003</c:v>
                </c:pt>
                <c:pt idx="89">
                  <c:v>47.164284000000002</c:v>
                </c:pt>
                <c:pt idx="90">
                  <c:v>47.164287000000002</c:v>
                </c:pt>
                <c:pt idx="91">
                  <c:v>47.164279000000001</c:v>
                </c:pt>
                <c:pt idx="92">
                  <c:v>47.164276999999998</c:v>
                </c:pt>
                <c:pt idx="93">
                  <c:v>47.164257999999997</c:v>
                </c:pt>
                <c:pt idx="94">
                  <c:v>47.164214000000001</c:v>
                </c:pt>
                <c:pt idx="95">
                  <c:v>47.164171000000003</c:v>
                </c:pt>
                <c:pt idx="96">
                  <c:v>47.164116999999997</c:v>
                </c:pt>
                <c:pt idx="97">
                  <c:v>47.164102999999997</c:v>
                </c:pt>
                <c:pt idx="98">
                  <c:v>47.163995</c:v>
                </c:pt>
                <c:pt idx="99">
                  <c:v>47.163963000000003</c:v>
                </c:pt>
                <c:pt idx="100">
                  <c:v>47.163857999999998</c:v>
                </c:pt>
                <c:pt idx="101">
                  <c:v>47.163781999999998</c:v>
                </c:pt>
                <c:pt idx="102">
                  <c:v>47.163736999999998</c:v>
                </c:pt>
                <c:pt idx="103">
                  <c:v>47.163699999999999</c:v>
                </c:pt>
                <c:pt idx="104">
                  <c:v>47.163665999999999</c:v>
                </c:pt>
                <c:pt idx="105">
                  <c:v>47.163634999999999</c:v>
                </c:pt>
                <c:pt idx="106">
                  <c:v>47.163601</c:v>
                </c:pt>
                <c:pt idx="107">
                  <c:v>47.163592999999999</c:v>
                </c:pt>
                <c:pt idx="108">
                  <c:v>47.163561999999999</c:v>
                </c:pt>
                <c:pt idx="109">
                  <c:v>47.163477</c:v>
                </c:pt>
                <c:pt idx="110">
                  <c:v>47.163454999999999</c:v>
                </c:pt>
                <c:pt idx="111">
                  <c:v>47.163322000000001</c:v>
                </c:pt>
                <c:pt idx="112">
                  <c:v>47.163282000000002</c:v>
                </c:pt>
                <c:pt idx="113">
                  <c:v>47.163093000000003</c:v>
                </c:pt>
                <c:pt idx="114">
                  <c:v>47.162936999999999</c:v>
                </c:pt>
                <c:pt idx="115">
                  <c:v>47.162906999999997</c:v>
                </c:pt>
                <c:pt idx="116">
                  <c:v>47.162787999999999</c:v>
                </c:pt>
                <c:pt idx="117">
                  <c:v>47.162644999999998</c:v>
                </c:pt>
                <c:pt idx="118">
                  <c:v>47.162478</c:v>
                </c:pt>
                <c:pt idx="119">
                  <c:v>47.162174</c:v>
                </c:pt>
                <c:pt idx="120">
                  <c:v>47.162095000000001</c:v>
                </c:pt>
                <c:pt idx="121">
                  <c:v>47.161965000000002</c:v>
                </c:pt>
                <c:pt idx="122">
                  <c:v>47.161797999999997</c:v>
                </c:pt>
                <c:pt idx="123">
                  <c:v>47.161633000000002</c:v>
                </c:pt>
                <c:pt idx="124">
                  <c:v>47.161377000000002</c:v>
                </c:pt>
                <c:pt idx="125">
                  <c:v>47.161312000000002</c:v>
                </c:pt>
                <c:pt idx="126">
                  <c:v>47.161237</c:v>
                </c:pt>
                <c:pt idx="127">
                  <c:v>47.161132000000002</c:v>
                </c:pt>
                <c:pt idx="128">
                  <c:v>47.161022000000003</c:v>
                </c:pt>
                <c:pt idx="129">
                  <c:v>47.160898000000003</c:v>
                </c:pt>
                <c:pt idx="130">
                  <c:v>47.160642000000003</c:v>
                </c:pt>
                <c:pt idx="131">
                  <c:v>47.160575000000001</c:v>
                </c:pt>
                <c:pt idx="132">
                  <c:v>47.160465000000002</c:v>
                </c:pt>
                <c:pt idx="133">
                  <c:v>47.160333999999999</c:v>
                </c:pt>
                <c:pt idx="134">
                  <c:v>47.160198999999999</c:v>
                </c:pt>
                <c:pt idx="135">
                  <c:v>47.160074999999999</c:v>
                </c:pt>
                <c:pt idx="136">
                  <c:v>47.159956999999999</c:v>
                </c:pt>
                <c:pt idx="137">
                  <c:v>47.159771999999997</c:v>
                </c:pt>
                <c:pt idx="138">
                  <c:v>47.159646000000002</c:v>
                </c:pt>
                <c:pt idx="139">
                  <c:v>47.159623000000003</c:v>
                </c:pt>
                <c:pt idx="140">
                  <c:v>47.159545999999999</c:v>
                </c:pt>
                <c:pt idx="141">
                  <c:v>47.159373000000002</c:v>
                </c:pt>
                <c:pt idx="142">
                  <c:v>47.159328000000002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-88.489703000000006</c:v>
                </c:pt>
                <c:pt idx="1">
                  <c:v>-88.489627999999996</c:v>
                </c:pt>
                <c:pt idx="2">
                  <c:v>-88.489508000000001</c:v>
                </c:pt>
                <c:pt idx="3">
                  <c:v>-88.489215000000002</c:v>
                </c:pt>
                <c:pt idx="4">
                  <c:v>-88.488984000000002</c:v>
                </c:pt>
                <c:pt idx="5">
                  <c:v>-88.488798000000003</c:v>
                </c:pt>
                <c:pt idx="6">
                  <c:v>-88.488757000000007</c:v>
                </c:pt>
                <c:pt idx="7">
                  <c:v>-88.488575999999995</c:v>
                </c:pt>
                <c:pt idx="8">
                  <c:v>-88.488337000000001</c:v>
                </c:pt>
                <c:pt idx="9">
                  <c:v>-88.487903000000003</c:v>
                </c:pt>
                <c:pt idx="10">
                  <c:v>-88.487592000000006</c:v>
                </c:pt>
                <c:pt idx="11">
                  <c:v>-88.487532999999999</c:v>
                </c:pt>
                <c:pt idx="12">
                  <c:v>-88.487105</c:v>
                </c:pt>
                <c:pt idx="13">
                  <c:v>-88.486977999999993</c:v>
                </c:pt>
                <c:pt idx="14">
                  <c:v>-88.486771000000005</c:v>
                </c:pt>
                <c:pt idx="15">
                  <c:v>-88.486365000000006</c:v>
                </c:pt>
                <c:pt idx="16">
                  <c:v>-88.486091999999999</c:v>
                </c:pt>
                <c:pt idx="17">
                  <c:v>-88.485879999999995</c:v>
                </c:pt>
                <c:pt idx="18">
                  <c:v>-88.485832000000002</c:v>
                </c:pt>
                <c:pt idx="19">
                  <c:v>-88.485532000000006</c:v>
                </c:pt>
                <c:pt idx="20">
                  <c:v>-88.485443000000004</c:v>
                </c:pt>
                <c:pt idx="21">
                  <c:v>-88.485140000000001</c:v>
                </c:pt>
                <c:pt idx="22">
                  <c:v>-88.485050000000001</c:v>
                </c:pt>
                <c:pt idx="23">
                  <c:v>-88.484932000000001</c:v>
                </c:pt>
                <c:pt idx="24">
                  <c:v>-88.484680999999995</c:v>
                </c:pt>
                <c:pt idx="25">
                  <c:v>-88.484525000000005</c:v>
                </c:pt>
                <c:pt idx="26">
                  <c:v>-88.484498000000002</c:v>
                </c:pt>
                <c:pt idx="27">
                  <c:v>-88.484414999999998</c:v>
                </c:pt>
                <c:pt idx="28">
                  <c:v>-88.484245999999999</c:v>
                </c:pt>
                <c:pt idx="29">
                  <c:v>-88.484164000000007</c:v>
                </c:pt>
                <c:pt idx="30">
                  <c:v>-88.484125000000006</c:v>
                </c:pt>
                <c:pt idx="31">
                  <c:v>-88.484116999999998</c:v>
                </c:pt>
                <c:pt idx="32">
                  <c:v>-88.484114000000005</c:v>
                </c:pt>
                <c:pt idx="33">
                  <c:v>-88.484120000000004</c:v>
                </c:pt>
                <c:pt idx="34">
                  <c:v>-88.484137000000004</c:v>
                </c:pt>
                <c:pt idx="35">
                  <c:v>-88.484145999999996</c:v>
                </c:pt>
                <c:pt idx="36">
                  <c:v>-88.484148000000005</c:v>
                </c:pt>
                <c:pt idx="37">
                  <c:v>-88.484159000000005</c:v>
                </c:pt>
                <c:pt idx="38">
                  <c:v>-88.484176000000005</c:v>
                </c:pt>
                <c:pt idx="39">
                  <c:v>-88.484179999999995</c:v>
                </c:pt>
                <c:pt idx="40">
                  <c:v>-88.484184999999997</c:v>
                </c:pt>
                <c:pt idx="41">
                  <c:v>-88.484190999999996</c:v>
                </c:pt>
                <c:pt idx="42">
                  <c:v>-88.484196999999995</c:v>
                </c:pt>
                <c:pt idx="43">
                  <c:v>-88.484106999999995</c:v>
                </c:pt>
                <c:pt idx="44">
                  <c:v>-88.484008000000003</c:v>
                </c:pt>
                <c:pt idx="45">
                  <c:v>-88.483986999999999</c:v>
                </c:pt>
                <c:pt idx="46">
                  <c:v>-88.483935000000002</c:v>
                </c:pt>
                <c:pt idx="47">
                  <c:v>-88.483863999999997</c:v>
                </c:pt>
                <c:pt idx="48">
                  <c:v>-88.483875999999995</c:v>
                </c:pt>
                <c:pt idx="49">
                  <c:v>-88.483908</c:v>
                </c:pt>
                <c:pt idx="50">
                  <c:v>-88.483936</c:v>
                </c:pt>
                <c:pt idx="51">
                  <c:v>-88.483941999999999</c:v>
                </c:pt>
                <c:pt idx="52">
                  <c:v>-88.483976999999996</c:v>
                </c:pt>
                <c:pt idx="53">
                  <c:v>-88.484039999999993</c:v>
                </c:pt>
                <c:pt idx="54">
                  <c:v>-88.484092000000004</c:v>
                </c:pt>
                <c:pt idx="55">
                  <c:v>-88.484148000000005</c:v>
                </c:pt>
                <c:pt idx="56">
                  <c:v>-88.484138999999999</c:v>
                </c:pt>
                <c:pt idx="57">
                  <c:v>-88.484120000000004</c:v>
                </c:pt>
                <c:pt idx="58">
                  <c:v>-88.484116999999998</c:v>
                </c:pt>
                <c:pt idx="59">
                  <c:v>-88.484093999999999</c:v>
                </c:pt>
                <c:pt idx="60">
                  <c:v>-88.484087000000002</c:v>
                </c:pt>
                <c:pt idx="61">
                  <c:v>-88.484115000000003</c:v>
                </c:pt>
                <c:pt idx="62">
                  <c:v>-88.484183999999999</c:v>
                </c:pt>
                <c:pt idx="63">
                  <c:v>-88.484365999999994</c:v>
                </c:pt>
                <c:pt idx="64">
                  <c:v>-88.484549999999999</c:v>
                </c:pt>
                <c:pt idx="65">
                  <c:v>-88.484710000000007</c:v>
                </c:pt>
                <c:pt idx="66">
                  <c:v>-88.484877999999995</c:v>
                </c:pt>
                <c:pt idx="67">
                  <c:v>-88.484916999999996</c:v>
                </c:pt>
                <c:pt idx="68">
                  <c:v>-88.485062999999997</c:v>
                </c:pt>
                <c:pt idx="69">
                  <c:v>-88.485239000000007</c:v>
                </c:pt>
                <c:pt idx="70">
                  <c:v>-88.485687999999996</c:v>
                </c:pt>
                <c:pt idx="71">
                  <c:v>-88.485810000000001</c:v>
                </c:pt>
                <c:pt idx="72">
                  <c:v>-88.486019999999996</c:v>
                </c:pt>
                <c:pt idx="73">
                  <c:v>-88.486447999999996</c:v>
                </c:pt>
                <c:pt idx="74">
                  <c:v>-88.486557000000005</c:v>
                </c:pt>
                <c:pt idx="75">
                  <c:v>-88.486710000000002</c:v>
                </c:pt>
                <c:pt idx="76">
                  <c:v>-88.486890000000002</c:v>
                </c:pt>
                <c:pt idx="77">
                  <c:v>-88.487080000000006</c:v>
                </c:pt>
                <c:pt idx="78">
                  <c:v>-88.487339000000006</c:v>
                </c:pt>
                <c:pt idx="79">
                  <c:v>-88.487487000000002</c:v>
                </c:pt>
                <c:pt idx="80">
                  <c:v>-88.487605000000002</c:v>
                </c:pt>
                <c:pt idx="81">
                  <c:v>-88.487632000000005</c:v>
                </c:pt>
                <c:pt idx="82">
                  <c:v>-88.487733000000006</c:v>
                </c:pt>
                <c:pt idx="83">
                  <c:v>-88.487864999999999</c:v>
                </c:pt>
                <c:pt idx="84">
                  <c:v>-88.487994</c:v>
                </c:pt>
                <c:pt idx="85">
                  <c:v>-88.488116000000005</c:v>
                </c:pt>
                <c:pt idx="86">
                  <c:v>-88.488238999999993</c:v>
                </c:pt>
                <c:pt idx="87">
                  <c:v>-88.488358000000005</c:v>
                </c:pt>
                <c:pt idx="88">
                  <c:v>-88.488560000000007</c:v>
                </c:pt>
                <c:pt idx="89">
                  <c:v>-88.488701000000006</c:v>
                </c:pt>
                <c:pt idx="90">
                  <c:v>-88.488727999999995</c:v>
                </c:pt>
                <c:pt idx="91">
                  <c:v>-88.488923999999997</c:v>
                </c:pt>
                <c:pt idx="92">
                  <c:v>-88.488981999999993</c:v>
                </c:pt>
                <c:pt idx="93">
                  <c:v>-88.489075</c:v>
                </c:pt>
                <c:pt idx="94">
                  <c:v>-88.489294999999998</c:v>
                </c:pt>
                <c:pt idx="95">
                  <c:v>-88.489452</c:v>
                </c:pt>
                <c:pt idx="96">
                  <c:v>-88.489581000000001</c:v>
                </c:pt>
                <c:pt idx="97">
                  <c:v>-88.489609999999999</c:v>
                </c:pt>
                <c:pt idx="98">
                  <c:v>-88.489790999999997</c:v>
                </c:pt>
                <c:pt idx="99">
                  <c:v>-88.489845000000003</c:v>
                </c:pt>
                <c:pt idx="100">
                  <c:v>-88.490031999999999</c:v>
                </c:pt>
                <c:pt idx="101">
                  <c:v>-88.490182000000004</c:v>
                </c:pt>
                <c:pt idx="102">
                  <c:v>-88.490313</c:v>
                </c:pt>
                <c:pt idx="103">
                  <c:v>-88.490459000000001</c:v>
                </c:pt>
                <c:pt idx="104">
                  <c:v>-88.490622000000002</c:v>
                </c:pt>
                <c:pt idx="105">
                  <c:v>-88.490797000000001</c:v>
                </c:pt>
                <c:pt idx="106">
                  <c:v>-88.490982000000002</c:v>
                </c:pt>
                <c:pt idx="107">
                  <c:v>-88.491024999999993</c:v>
                </c:pt>
                <c:pt idx="108">
                  <c:v>-88.491162000000003</c:v>
                </c:pt>
                <c:pt idx="109">
                  <c:v>-88.491461000000001</c:v>
                </c:pt>
                <c:pt idx="110">
                  <c:v>-88.491536999999994</c:v>
                </c:pt>
                <c:pt idx="111">
                  <c:v>-88.491736000000003</c:v>
                </c:pt>
                <c:pt idx="112">
                  <c:v>-88.491794999999996</c:v>
                </c:pt>
                <c:pt idx="113">
                  <c:v>-88.491904000000005</c:v>
                </c:pt>
                <c:pt idx="114">
                  <c:v>-88.491972000000004</c:v>
                </c:pt>
                <c:pt idx="115">
                  <c:v>-88.491983000000005</c:v>
                </c:pt>
                <c:pt idx="116">
                  <c:v>-88.491963999999996</c:v>
                </c:pt>
                <c:pt idx="117">
                  <c:v>-88.491968999999997</c:v>
                </c:pt>
                <c:pt idx="118">
                  <c:v>-88.491922000000002</c:v>
                </c:pt>
                <c:pt idx="119">
                  <c:v>-88.491776000000002</c:v>
                </c:pt>
                <c:pt idx="120">
                  <c:v>-88.491737000000001</c:v>
                </c:pt>
                <c:pt idx="121">
                  <c:v>-88.491665999999995</c:v>
                </c:pt>
                <c:pt idx="122">
                  <c:v>-88.491573000000002</c:v>
                </c:pt>
                <c:pt idx="123">
                  <c:v>-88.491480999999993</c:v>
                </c:pt>
                <c:pt idx="124">
                  <c:v>-88.491269000000003</c:v>
                </c:pt>
                <c:pt idx="125">
                  <c:v>-88.491212000000004</c:v>
                </c:pt>
                <c:pt idx="126">
                  <c:v>-88.491096999999996</c:v>
                </c:pt>
                <c:pt idx="127">
                  <c:v>-88.490960000000001</c:v>
                </c:pt>
                <c:pt idx="128">
                  <c:v>-88.490840000000006</c:v>
                </c:pt>
                <c:pt idx="129">
                  <c:v>-88.490752999999998</c:v>
                </c:pt>
                <c:pt idx="130">
                  <c:v>-88.490690000000001</c:v>
                </c:pt>
                <c:pt idx="131">
                  <c:v>-88.490677000000005</c:v>
                </c:pt>
                <c:pt idx="132">
                  <c:v>-88.490647999999993</c:v>
                </c:pt>
                <c:pt idx="133">
                  <c:v>-88.490674999999996</c:v>
                </c:pt>
                <c:pt idx="134">
                  <c:v>-88.490679</c:v>
                </c:pt>
                <c:pt idx="135">
                  <c:v>-88.490678000000003</c:v>
                </c:pt>
                <c:pt idx="136">
                  <c:v>-88.490645000000001</c:v>
                </c:pt>
                <c:pt idx="137">
                  <c:v>-88.49051</c:v>
                </c:pt>
                <c:pt idx="138">
                  <c:v>-88.490360999999993</c:v>
                </c:pt>
                <c:pt idx="139">
                  <c:v>-88.490328000000005</c:v>
                </c:pt>
                <c:pt idx="140">
                  <c:v>-88.490204000000006</c:v>
                </c:pt>
                <c:pt idx="141">
                  <c:v>-88.489896999999999</c:v>
                </c:pt>
                <c:pt idx="142">
                  <c:v>-88.489817000000002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47.159328000000002</c:v>
                </c:pt>
                <c:pt idx="1">
                  <c:v>47.159177</c:v>
                </c:pt>
                <c:pt idx="2">
                  <c:v>47.159132</c:v>
                </c:pt>
                <c:pt idx="3">
                  <c:v>47.159008999999998</c:v>
                </c:pt>
                <c:pt idx="4">
                  <c:v>47.158973000000003</c:v>
                </c:pt>
                <c:pt idx="5">
                  <c:v>47.158934000000002</c:v>
                </c:pt>
                <c:pt idx="6">
                  <c:v>47.158873</c:v>
                </c:pt>
                <c:pt idx="7">
                  <c:v>47.158856</c:v>
                </c:pt>
                <c:pt idx="8">
                  <c:v>47.158855000000003</c:v>
                </c:pt>
                <c:pt idx="9">
                  <c:v>47.158856999999998</c:v>
                </c:pt>
                <c:pt idx="10">
                  <c:v>47.158878999999999</c:v>
                </c:pt>
                <c:pt idx="11">
                  <c:v>47.158883000000003</c:v>
                </c:pt>
                <c:pt idx="12">
                  <c:v>47.158878999999999</c:v>
                </c:pt>
                <c:pt idx="13">
                  <c:v>47.158878000000001</c:v>
                </c:pt>
                <c:pt idx="14">
                  <c:v>47.15887</c:v>
                </c:pt>
                <c:pt idx="15">
                  <c:v>47.158850000000001</c:v>
                </c:pt>
                <c:pt idx="16">
                  <c:v>47.158790000000003</c:v>
                </c:pt>
                <c:pt idx="17">
                  <c:v>47.158772999999997</c:v>
                </c:pt>
                <c:pt idx="18">
                  <c:v>47.158684000000001</c:v>
                </c:pt>
                <c:pt idx="19">
                  <c:v>47.158658000000003</c:v>
                </c:pt>
                <c:pt idx="20">
                  <c:v>47.158620999999997</c:v>
                </c:pt>
                <c:pt idx="21">
                  <c:v>47.158557999999999</c:v>
                </c:pt>
                <c:pt idx="22">
                  <c:v>47.158543000000002</c:v>
                </c:pt>
                <c:pt idx="23">
                  <c:v>47.15851</c:v>
                </c:pt>
                <c:pt idx="24">
                  <c:v>47.158504999999998</c:v>
                </c:pt>
                <c:pt idx="25">
                  <c:v>47.158518999999998</c:v>
                </c:pt>
                <c:pt idx="26">
                  <c:v>47.158521999999998</c:v>
                </c:pt>
                <c:pt idx="27">
                  <c:v>47.158546999999999</c:v>
                </c:pt>
                <c:pt idx="28">
                  <c:v>47.158597</c:v>
                </c:pt>
                <c:pt idx="29">
                  <c:v>47.158650999999999</c:v>
                </c:pt>
                <c:pt idx="30">
                  <c:v>47.158785999999999</c:v>
                </c:pt>
                <c:pt idx="31">
                  <c:v>47.158898000000001</c:v>
                </c:pt>
                <c:pt idx="32">
                  <c:v>47.158920000000002</c:v>
                </c:pt>
                <c:pt idx="33">
                  <c:v>47.159118999999997</c:v>
                </c:pt>
                <c:pt idx="34">
                  <c:v>47.159177999999997</c:v>
                </c:pt>
                <c:pt idx="35">
                  <c:v>47.159401000000003</c:v>
                </c:pt>
                <c:pt idx="36">
                  <c:v>47.159466999999999</c:v>
                </c:pt>
                <c:pt idx="37">
                  <c:v>47.159582999999998</c:v>
                </c:pt>
                <c:pt idx="38">
                  <c:v>47.159847999999997</c:v>
                </c:pt>
                <c:pt idx="39">
                  <c:v>47.160029999999999</c:v>
                </c:pt>
                <c:pt idx="40">
                  <c:v>47.160063000000001</c:v>
                </c:pt>
                <c:pt idx="41">
                  <c:v>47.160175000000002</c:v>
                </c:pt>
                <c:pt idx="42">
                  <c:v>47.160364999999999</c:v>
                </c:pt>
                <c:pt idx="43">
                  <c:v>47.160491</c:v>
                </c:pt>
                <c:pt idx="44">
                  <c:v>47.160514999999997</c:v>
                </c:pt>
                <c:pt idx="45">
                  <c:v>47.160688</c:v>
                </c:pt>
                <c:pt idx="46">
                  <c:v>47.160739999999997</c:v>
                </c:pt>
                <c:pt idx="47">
                  <c:v>47.160947</c:v>
                </c:pt>
                <c:pt idx="48">
                  <c:v>47.161112000000003</c:v>
                </c:pt>
                <c:pt idx="49">
                  <c:v>47.161143000000003</c:v>
                </c:pt>
                <c:pt idx="50">
                  <c:v>47.161245000000001</c:v>
                </c:pt>
                <c:pt idx="51">
                  <c:v>47.161470000000001</c:v>
                </c:pt>
                <c:pt idx="52">
                  <c:v>47.161527999999997</c:v>
                </c:pt>
                <c:pt idx="53">
                  <c:v>47.161622000000001</c:v>
                </c:pt>
                <c:pt idx="54">
                  <c:v>47.161746000000001</c:v>
                </c:pt>
                <c:pt idx="55">
                  <c:v>47.161864999999999</c:v>
                </c:pt>
                <c:pt idx="56">
                  <c:v>47.162092999999999</c:v>
                </c:pt>
                <c:pt idx="57">
                  <c:v>47.162153000000004</c:v>
                </c:pt>
                <c:pt idx="58">
                  <c:v>47.162280000000003</c:v>
                </c:pt>
                <c:pt idx="59">
                  <c:v>47.162438999999999</c:v>
                </c:pt>
                <c:pt idx="60">
                  <c:v>47.162723</c:v>
                </c:pt>
                <c:pt idx="61">
                  <c:v>47.162796999999998</c:v>
                </c:pt>
                <c:pt idx="62">
                  <c:v>47.162922999999999</c:v>
                </c:pt>
                <c:pt idx="63">
                  <c:v>47.163086</c:v>
                </c:pt>
                <c:pt idx="64">
                  <c:v>47.163248000000003</c:v>
                </c:pt>
                <c:pt idx="65">
                  <c:v>47.163403000000002</c:v>
                </c:pt>
                <c:pt idx="66">
                  <c:v>47.163544000000002</c:v>
                </c:pt>
                <c:pt idx="67">
                  <c:v>47.163795</c:v>
                </c:pt>
                <c:pt idx="68">
                  <c:v>47.163961999999998</c:v>
                </c:pt>
                <c:pt idx="69">
                  <c:v>47.163992</c:v>
                </c:pt>
                <c:pt idx="70">
                  <c:v>47.164074999999997</c:v>
                </c:pt>
                <c:pt idx="71">
                  <c:v>47.164250000000003</c:v>
                </c:pt>
                <c:pt idx="72">
                  <c:v>47.164295000000003</c:v>
                </c:pt>
                <c:pt idx="73">
                  <c:v>47.164354000000003</c:v>
                </c:pt>
                <c:pt idx="74">
                  <c:v>47.164408999999999</c:v>
                </c:pt>
                <c:pt idx="75">
                  <c:v>47.164439000000002</c:v>
                </c:pt>
                <c:pt idx="76">
                  <c:v>47.164445000000001</c:v>
                </c:pt>
                <c:pt idx="77">
                  <c:v>47.164445000000001</c:v>
                </c:pt>
                <c:pt idx="78">
                  <c:v>47.164416000000003</c:v>
                </c:pt>
                <c:pt idx="79">
                  <c:v>47.164340000000003</c:v>
                </c:pt>
                <c:pt idx="80">
                  <c:v>47.164290999999999</c:v>
                </c:pt>
                <c:pt idx="81">
                  <c:v>47.164261000000003</c:v>
                </c:pt>
                <c:pt idx="82">
                  <c:v>47.164254999999997</c:v>
                </c:pt>
                <c:pt idx="83">
                  <c:v>47.164237999999997</c:v>
                </c:pt>
                <c:pt idx="84">
                  <c:v>47.164220999999998</c:v>
                </c:pt>
                <c:pt idx="85">
                  <c:v>47.164217999999998</c:v>
                </c:pt>
                <c:pt idx="86">
                  <c:v>47.164209999999997</c:v>
                </c:pt>
                <c:pt idx="87">
                  <c:v>47.164242999999999</c:v>
                </c:pt>
                <c:pt idx="88">
                  <c:v>47.164259999999999</c:v>
                </c:pt>
                <c:pt idx="89">
                  <c:v>47.164313</c:v>
                </c:pt>
                <c:pt idx="90">
                  <c:v>47.164327999999998</c:v>
                </c:pt>
                <c:pt idx="91">
                  <c:v>47.164319999999996</c:v>
                </c:pt>
                <c:pt idx="92">
                  <c:v>47.164295000000003</c:v>
                </c:pt>
                <c:pt idx="93">
                  <c:v>47.164287999999999</c:v>
                </c:pt>
                <c:pt idx="94">
                  <c:v>47.164222000000002</c:v>
                </c:pt>
                <c:pt idx="95">
                  <c:v>47.164174000000003</c:v>
                </c:pt>
                <c:pt idx="96">
                  <c:v>47.164164999999997</c:v>
                </c:pt>
                <c:pt idx="97">
                  <c:v>47.164065999999998</c:v>
                </c:pt>
                <c:pt idx="98">
                  <c:v>47.164037</c:v>
                </c:pt>
                <c:pt idx="99">
                  <c:v>47.163921999999999</c:v>
                </c:pt>
                <c:pt idx="100">
                  <c:v>47.163888</c:v>
                </c:pt>
                <c:pt idx="101">
                  <c:v>47.163803000000001</c:v>
                </c:pt>
                <c:pt idx="102">
                  <c:v>47.163750999999998</c:v>
                </c:pt>
                <c:pt idx="103">
                  <c:v>47.163718000000003</c:v>
                </c:pt>
                <c:pt idx="104">
                  <c:v>47.163710000000002</c:v>
                </c:pt>
                <c:pt idx="105">
                  <c:v>47.163680999999997</c:v>
                </c:pt>
                <c:pt idx="106">
                  <c:v>47.163611000000003</c:v>
                </c:pt>
                <c:pt idx="107">
                  <c:v>47.163569000000003</c:v>
                </c:pt>
                <c:pt idx="108">
                  <c:v>47.163524000000002</c:v>
                </c:pt>
                <c:pt idx="109">
                  <c:v>47.163513000000002</c:v>
                </c:pt>
                <c:pt idx="110">
                  <c:v>47.163462000000003</c:v>
                </c:pt>
                <c:pt idx="111">
                  <c:v>47.163404999999997</c:v>
                </c:pt>
                <c:pt idx="112">
                  <c:v>47.163226999999999</c:v>
                </c:pt>
                <c:pt idx="113">
                  <c:v>47.163178000000002</c:v>
                </c:pt>
                <c:pt idx="114">
                  <c:v>47.163080999999998</c:v>
                </c:pt>
                <c:pt idx="115">
                  <c:v>47.162821000000001</c:v>
                </c:pt>
                <c:pt idx="116">
                  <c:v>47.162751999999998</c:v>
                </c:pt>
                <c:pt idx="117">
                  <c:v>47.162623000000004</c:v>
                </c:pt>
                <c:pt idx="118">
                  <c:v>47.162452000000002</c:v>
                </c:pt>
                <c:pt idx="119">
                  <c:v>47.162286999999999</c:v>
                </c:pt>
                <c:pt idx="120">
                  <c:v>47.161988000000001</c:v>
                </c:pt>
                <c:pt idx="121">
                  <c:v>47.161909999999999</c:v>
                </c:pt>
                <c:pt idx="122">
                  <c:v>47.16178</c:v>
                </c:pt>
                <c:pt idx="123">
                  <c:v>47.161614999999998</c:v>
                </c:pt>
                <c:pt idx="124">
                  <c:v>47.161470999999999</c:v>
                </c:pt>
                <c:pt idx="125">
                  <c:v>47.161365000000004</c:v>
                </c:pt>
                <c:pt idx="126">
                  <c:v>47.161256999999999</c:v>
                </c:pt>
                <c:pt idx="127">
                  <c:v>47.161138000000001</c:v>
                </c:pt>
                <c:pt idx="128">
                  <c:v>47.161011999999999</c:v>
                </c:pt>
                <c:pt idx="129">
                  <c:v>47.160775999999998</c:v>
                </c:pt>
                <c:pt idx="130">
                  <c:v>47.160598999999998</c:v>
                </c:pt>
                <c:pt idx="131">
                  <c:v>47.160457000000001</c:v>
                </c:pt>
                <c:pt idx="132">
                  <c:v>47.160424999999996</c:v>
                </c:pt>
                <c:pt idx="133">
                  <c:v>47.160424999999996</c:v>
                </c:pt>
                <c:pt idx="134">
                  <c:v>47.160229999999999</c:v>
                </c:pt>
                <c:pt idx="135">
                  <c:v>47.160091999999999</c:v>
                </c:pt>
                <c:pt idx="136">
                  <c:v>47.159981999999999</c:v>
                </c:pt>
                <c:pt idx="137">
                  <c:v>47.159793999999998</c:v>
                </c:pt>
                <c:pt idx="138">
                  <c:v>47.159745000000001</c:v>
                </c:pt>
                <c:pt idx="139">
                  <c:v>47.159669000000001</c:v>
                </c:pt>
                <c:pt idx="140">
                  <c:v>47.159571999999997</c:v>
                </c:pt>
                <c:pt idx="141">
                  <c:v>47.159478999999997</c:v>
                </c:pt>
                <c:pt idx="142">
                  <c:v>47.159385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-88.489817000000002</c:v>
                </c:pt>
                <c:pt idx="1">
                  <c:v>-88.489559</c:v>
                </c:pt>
                <c:pt idx="2">
                  <c:v>-88.489483000000007</c:v>
                </c:pt>
                <c:pt idx="3">
                  <c:v>-88.489198000000002</c:v>
                </c:pt>
                <c:pt idx="4">
                  <c:v>-88.489113000000003</c:v>
                </c:pt>
                <c:pt idx="5">
                  <c:v>-88.488935999999995</c:v>
                </c:pt>
                <c:pt idx="6">
                  <c:v>-88.488512999999998</c:v>
                </c:pt>
                <c:pt idx="7">
                  <c:v>-88.488218000000003</c:v>
                </c:pt>
                <c:pt idx="8">
                  <c:v>-88.488163</c:v>
                </c:pt>
                <c:pt idx="9">
                  <c:v>-88.487973999999994</c:v>
                </c:pt>
                <c:pt idx="10">
                  <c:v>-88.487513000000007</c:v>
                </c:pt>
                <c:pt idx="11">
                  <c:v>-88.487177000000003</c:v>
                </c:pt>
                <c:pt idx="12">
                  <c:v>-88.486896999999999</c:v>
                </c:pt>
                <c:pt idx="13">
                  <c:v>-88.486833000000004</c:v>
                </c:pt>
                <c:pt idx="14">
                  <c:v>-88.486647000000005</c:v>
                </c:pt>
                <c:pt idx="15">
                  <c:v>-88.486418999999998</c:v>
                </c:pt>
                <c:pt idx="16">
                  <c:v>-88.486046000000002</c:v>
                </c:pt>
                <c:pt idx="17">
                  <c:v>-88.485950000000003</c:v>
                </c:pt>
                <c:pt idx="18">
                  <c:v>-88.485688999999994</c:v>
                </c:pt>
                <c:pt idx="19">
                  <c:v>-88.485612000000003</c:v>
                </c:pt>
                <c:pt idx="20">
                  <c:v>-88.485487000000006</c:v>
                </c:pt>
                <c:pt idx="21">
                  <c:v>-88.485204999999993</c:v>
                </c:pt>
                <c:pt idx="22">
                  <c:v>-88.485131999999993</c:v>
                </c:pt>
                <c:pt idx="23">
                  <c:v>-88.484903000000003</c:v>
                </c:pt>
                <c:pt idx="24">
                  <c:v>-88.484725999999995</c:v>
                </c:pt>
                <c:pt idx="25">
                  <c:v>-88.484588000000002</c:v>
                </c:pt>
                <c:pt idx="26">
                  <c:v>-88.484556999999995</c:v>
                </c:pt>
                <c:pt idx="27">
                  <c:v>-88.484464000000003</c:v>
                </c:pt>
                <c:pt idx="28">
                  <c:v>-88.484363999999999</c:v>
                </c:pt>
                <c:pt idx="29">
                  <c:v>-88.484271000000007</c:v>
                </c:pt>
                <c:pt idx="30">
                  <c:v>-88.484168999999994</c:v>
                </c:pt>
                <c:pt idx="31">
                  <c:v>-88.484122999999997</c:v>
                </c:pt>
                <c:pt idx="32">
                  <c:v>-88.484116999999998</c:v>
                </c:pt>
                <c:pt idx="33">
                  <c:v>-88.484125000000006</c:v>
                </c:pt>
                <c:pt idx="34">
                  <c:v>-88.484127999999998</c:v>
                </c:pt>
                <c:pt idx="35">
                  <c:v>-88.484136000000007</c:v>
                </c:pt>
                <c:pt idx="36">
                  <c:v>-88.484138000000002</c:v>
                </c:pt>
                <c:pt idx="37">
                  <c:v>-88.484142000000006</c:v>
                </c:pt>
                <c:pt idx="38">
                  <c:v>-88.484167999999997</c:v>
                </c:pt>
                <c:pt idx="39">
                  <c:v>-88.484183000000002</c:v>
                </c:pt>
                <c:pt idx="40">
                  <c:v>-88.484184999999997</c:v>
                </c:pt>
                <c:pt idx="41">
                  <c:v>-88.484190999999996</c:v>
                </c:pt>
                <c:pt idx="42">
                  <c:v>-88.484161</c:v>
                </c:pt>
                <c:pt idx="43">
                  <c:v>-88.484121000000002</c:v>
                </c:pt>
                <c:pt idx="44">
                  <c:v>-88.484111999999996</c:v>
                </c:pt>
                <c:pt idx="45">
                  <c:v>-88.484001000000006</c:v>
                </c:pt>
                <c:pt idx="46">
                  <c:v>-88.483968000000004</c:v>
                </c:pt>
                <c:pt idx="47">
                  <c:v>-88.483909999999995</c:v>
                </c:pt>
                <c:pt idx="48">
                  <c:v>-88.483895000000004</c:v>
                </c:pt>
                <c:pt idx="49">
                  <c:v>-88.483895000000004</c:v>
                </c:pt>
                <c:pt idx="50">
                  <c:v>-88.483901000000003</c:v>
                </c:pt>
                <c:pt idx="51">
                  <c:v>-88.483932999999993</c:v>
                </c:pt>
                <c:pt idx="52">
                  <c:v>-88.483941999999999</c:v>
                </c:pt>
                <c:pt idx="53">
                  <c:v>-88.483965999999995</c:v>
                </c:pt>
                <c:pt idx="54">
                  <c:v>-88.483992000000001</c:v>
                </c:pt>
                <c:pt idx="55">
                  <c:v>-88.484054999999998</c:v>
                </c:pt>
                <c:pt idx="56">
                  <c:v>-88.484144000000001</c:v>
                </c:pt>
                <c:pt idx="57">
                  <c:v>-88.484165000000004</c:v>
                </c:pt>
                <c:pt idx="58">
                  <c:v>-88.484148000000005</c:v>
                </c:pt>
                <c:pt idx="59">
                  <c:v>-88.484123999999994</c:v>
                </c:pt>
                <c:pt idx="60">
                  <c:v>-88.484099000000001</c:v>
                </c:pt>
                <c:pt idx="61">
                  <c:v>-88.484093000000001</c:v>
                </c:pt>
                <c:pt idx="62">
                  <c:v>-88.484116</c:v>
                </c:pt>
                <c:pt idx="63">
                  <c:v>-88.484185999999994</c:v>
                </c:pt>
                <c:pt idx="64">
                  <c:v>-88.48424</c:v>
                </c:pt>
                <c:pt idx="65">
                  <c:v>-88.484352000000001</c:v>
                </c:pt>
                <c:pt idx="66">
                  <c:v>-88.484532000000002</c:v>
                </c:pt>
                <c:pt idx="67">
                  <c:v>-88.484843999999995</c:v>
                </c:pt>
                <c:pt idx="68">
                  <c:v>-88.485079999999996</c:v>
                </c:pt>
                <c:pt idx="69">
                  <c:v>-88.485127000000006</c:v>
                </c:pt>
                <c:pt idx="70">
                  <c:v>-88.485309000000001</c:v>
                </c:pt>
                <c:pt idx="71">
                  <c:v>-88.485737</c:v>
                </c:pt>
                <c:pt idx="72">
                  <c:v>-88.485848000000004</c:v>
                </c:pt>
                <c:pt idx="73">
                  <c:v>-88.486041999999998</c:v>
                </c:pt>
                <c:pt idx="74">
                  <c:v>-88.486288999999999</c:v>
                </c:pt>
                <c:pt idx="75">
                  <c:v>-88.486498999999995</c:v>
                </c:pt>
                <c:pt idx="76">
                  <c:v>-88.486846999999997</c:v>
                </c:pt>
                <c:pt idx="77">
                  <c:v>-88.486936999999998</c:v>
                </c:pt>
                <c:pt idx="78">
                  <c:v>-88.487080000000006</c:v>
                </c:pt>
                <c:pt idx="79">
                  <c:v>-88.487364999999997</c:v>
                </c:pt>
                <c:pt idx="80">
                  <c:v>-88.487549999999999</c:v>
                </c:pt>
                <c:pt idx="81">
                  <c:v>-88.487689000000003</c:v>
                </c:pt>
                <c:pt idx="82">
                  <c:v>-88.487719999999996</c:v>
                </c:pt>
                <c:pt idx="83">
                  <c:v>-88.487824000000003</c:v>
                </c:pt>
                <c:pt idx="84">
                  <c:v>-88.487959000000004</c:v>
                </c:pt>
                <c:pt idx="85">
                  <c:v>-88.488095999999999</c:v>
                </c:pt>
                <c:pt idx="86">
                  <c:v>-88.488234000000006</c:v>
                </c:pt>
                <c:pt idx="87">
                  <c:v>-88.488347000000005</c:v>
                </c:pt>
                <c:pt idx="88">
                  <c:v>-88.488467999999997</c:v>
                </c:pt>
                <c:pt idx="89">
                  <c:v>-88.488680000000002</c:v>
                </c:pt>
                <c:pt idx="90">
                  <c:v>-88.488735000000005</c:v>
                </c:pt>
                <c:pt idx="91">
                  <c:v>-88.488938000000005</c:v>
                </c:pt>
                <c:pt idx="92">
                  <c:v>-88.489097999999998</c:v>
                </c:pt>
                <c:pt idx="93">
                  <c:v>-88.489127999999994</c:v>
                </c:pt>
                <c:pt idx="94">
                  <c:v>-88.489339000000001</c:v>
                </c:pt>
                <c:pt idx="95">
                  <c:v>-88.489503999999997</c:v>
                </c:pt>
                <c:pt idx="96">
                  <c:v>-88.489535000000004</c:v>
                </c:pt>
                <c:pt idx="97">
                  <c:v>-88.489733000000001</c:v>
                </c:pt>
                <c:pt idx="98">
                  <c:v>-88.489791999999994</c:v>
                </c:pt>
                <c:pt idx="99">
                  <c:v>-88.489958000000001</c:v>
                </c:pt>
                <c:pt idx="100">
                  <c:v>-88.490008000000003</c:v>
                </c:pt>
                <c:pt idx="101">
                  <c:v>-88.490207999999996</c:v>
                </c:pt>
                <c:pt idx="102">
                  <c:v>-88.490384000000006</c:v>
                </c:pt>
                <c:pt idx="103">
                  <c:v>-88.490538000000001</c:v>
                </c:pt>
                <c:pt idx="104">
                  <c:v>-88.490572999999998</c:v>
                </c:pt>
                <c:pt idx="105">
                  <c:v>-88.490703999999994</c:v>
                </c:pt>
                <c:pt idx="106">
                  <c:v>-88.491016000000002</c:v>
                </c:pt>
                <c:pt idx="107">
                  <c:v>-88.491237999999996</c:v>
                </c:pt>
                <c:pt idx="108">
                  <c:v>-88.491403000000005</c:v>
                </c:pt>
                <c:pt idx="109">
                  <c:v>-88.491439999999997</c:v>
                </c:pt>
                <c:pt idx="110">
                  <c:v>-88.491557</c:v>
                </c:pt>
                <c:pt idx="111">
                  <c:v>-88.491714000000002</c:v>
                </c:pt>
                <c:pt idx="112">
                  <c:v>-88.491901999999996</c:v>
                </c:pt>
                <c:pt idx="113">
                  <c:v>-88.491946999999996</c:v>
                </c:pt>
                <c:pt idx="114">
                  <c:v>-88.491985999999997</c:v>
                </c:pt>
                <c:pt idx="115">
                  <c:v>-88.492001000000002</c:v>
                </c:pt>
                <c:pt idx="116">
                  <c:v>-88.492001999999999</c:v>
                </c:pt>
                <c:pt idx="117">
                  <c:v>-88.491960000000006</c:v>
                </c:pt>
                <c:pt idx="118">
                  <c:v>-88.491911000000002</c:v>
                </c:pt>
                <c:pt idx="119">
                  <c:v>-88.491872999999998</c:v>
                </c:pt>
                <c:pt idx="120">
                  <c:v>-88.491703000000001</c:v>
                </c:pt>
                <c:pt idx="121">
                  <c:v>-88.491654999999994</c:v>
                </c:pt>
                <c:pt idx="122">
                  <c:v>-88.491572000000005</c:v>
                </c:pt>
                <c:pt idx="123">
                  <c:v>-88.491467</c:v>
                </c:pt>
                <c:pt idx="124">
                  <c:v>-88.491337999999999</c:v>
                </c:pt>
                <c:pt idx="125">
                  <c:v>-88.491195000000005</c:v>
                </c:pt>
                <c:pt idx="126">
                  <c:v>-88.491057999999995</c:v>
                </c:pt>
                <c:pt idx="127">
                  <c:v>-88.490942000000004</c:v>
                </c:pt>
                <c:pt idx="128">
                  <c:v>-88.490836000000002</c:v>
                </c:pt>
                <c:pt idx="129">
                  <c:v>-88.490701000000001</c:v>
                </c:pt>
                <c:pt idx="130">
                  <c:v>-88.490657999999996</c:v>
                </c:pt>
                <c:pt idx="131">
                  <c:v>-88.490668999999997</c:v>
                </c:pt>
                <c:pt idx="132">
                  <c:v>-88.490673000000001</c:v>
                </c:pt>
                <c:pt idx="133">
                  <c:v>-88.490673000000001</c:v>
                </c:pt>
                <c:pt idx="134">
                  <c:v>-88.490667999999999</c:v>
                </c:pt>
                <c:pt idx="135">
                  <c:v>-88.490650000000002</c:v>
                </c:pt>
                <c:pt idx="136">
                  <c:v>-88.490600999999998</c:v>
                </c:pt>
                <c:pt idx="137">
                  <c:v>-88.490458000000004</c:v>
                </c:pt>
                <c:pt idx="138">
                  <c:v>-88.49042</c:v>
                </c:pt>
                <c:pt idx="139">
                  <c:v>-88.490312000000003</c:v>
                </c:pt>
                <c:pt idx="140">
                  <c:v>-88.490173999999996</c:v>
                </c:pt>
                <c:pt idx="141">
                  <c:v>-88.490013000000005</c:v>
                </c:pt>
                <c:pt idx="142">
                  <c:v>-88.489846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47.159385</c:v>
                </c:pt>
                <c:pt idx="1">
                  <c:v>47.159289999999999</c:v>
                </c:pt>
                <c:pt idx="2">
                  <c:v>47.159117999999999</c:v>
                </c:pt>
                <c:pt idx="3">
                  <c:v>47.159072999999999</c:v>
                </c:pt>
                <c:pt idx="4">
                  <c:v>47.159018000000003</c:v>
                </c:pt>
                <c:pt idx="5">
                  <c:v>47.158938999999997</c:v>
                </c:pt>
                <c:pt idx="6">
                  <c:v>47.158867999999998</c:v>
                </c:pt>
                <c:pt idx="7">
                  <c:v>47.158852000000003</c:v>
                </c:pt>
                <c:pt idx="8">
                  <c:v>47.158852000000003</c:v>
                </c:pt>
                <c:pt idx="9">
                  <c:v>47.158867999999998</c:v>
                </c:pt>
                <c:pt idx="10">
                  <c:v>47.158873</c:v>
                </c:pt>
                <c:pt idx="11">
                  <c:v>47.158872000000002</c:v>
                </c:pt>
                <c:pt idx="12">
                  <c:v>47.158872000000002</c:v>
                </c:pt>
                <c:pt idx="13">
                  <c:v>47.158869000000003</c:v>
                </c:pt>
                <c:pt idx="14">
                  <c:v>47.158844999999999</c:v>
                </c:pt>
                <c:pt idx="15">
                  <c:v>47.158805999999998</c:v>
                </c:pt>
                <c:pt idx="16">
                  <c:v>47.158797</c:v>
                </c:pt>
                <c:pt idx="17">
                  <c:v>47.158704</c:v>
                </c:pt>
                <c:pt idx="18">
                  <c:v>47.158636999999999</c:v>
                </c:pt>
                <c:pt idx="19">
                  <c:v>47.158625000000001</c:v>
                </c:pt>
                <c:pt idx="20">
                  <c:v>47.158557999999999</c:v>
                </c:pt>
                <c:pt idx="21">
                  <c:v>47.158524</c:v>
                </c:pt>
                <c:pt idx="22">
                  <c:v>47.158510999999997</c:v>
                </c:pt>
                <c:pt idx="23">
                  <c:v>47.158501999999999</c:v>
                </c:pt>
                <c:pt idx="24">
                  <c:v>47.158499999999997</c:v>
                </c:pt>
                <c:pt idx="25">
                  <c:v>47.158517000000003</c:v>
                </c:pt>
                <c:pt idx="26">
                  <c:v>47.158549999999998</c:v>
                </c:pt>
                <c:pt idx="27">
                  <c:v>47.158596000000003</c:v>
                </c:pt>
                <c:pt idx="28">
                  <c:v>47.158607000000003</c:v>
                </c:pt>
                <c:pt idx="29">
                  <c:v>47.158645999999997</c:v>
                </c:pt>
                <c:pt idx="30">
                  <c:v>47.158763</c:v>
                </c:pt>
                <c:pt idx="31">
                  <c:v>47.158794999999998</c:v>
                </c:pt>
                <c:pt idx="32">
                  <c:v>47.158873999999997</c:v>
                </c:pt>
                <c:pt idx="33">
                  <c:v>47.158966999999997</c:v>
                </c:pt>
                <c:pt idx="34">
                  <c:v>47.159080000000003</c:v>
                </c:pt>
                <c:pt idx="35">
                  <c:v>47.159227000000001</c:v>
                </c:pt>
                <c:pt idx="36">
                  <c:v>47.159488000000003</c:v>
                </c:pt>
                <c:pt idx="37">
                  <c:v>47.159554999999997</c:v>
                </c:pt>
                <c:pt idx="38">
                  <c:v>47.159669000000001</c:v>
                </c:pt>
                <c:pt idx="39">
                  <c:v>47.159923999999997</c:v>
                </c:pt>
                <c:pt idx="40">
                  <c:v>47.159990000000001</c:v>
                </c:pt>
                <c:pt idx="41">
                  <c:v>47.160099000000002</c:v>
                </c:pt>
                <c:pt idx="42">
                  <c:v>47.160223000000002</c:v>
                </c:pt>
                <c:pt idx="43">
                  <c:v>47.160249999999998</c:v>
                </c:pt>
                <c:pt idx="44">
                  <c:v>47.160423000000002</c:v>
                </c:pt>
                <c:pt idx="45">
                  <c:v>47.160632999999997</c:v>
                </c:pt>
                <c:pt idx="46">
                  <c:v>47.160679999999999</c:v>
                </c:pt>
                <c:pt idx="47">
                  <c:v>47.160769000000002</c:v>
                </c:pt>
                <c:pt idx="48">
                  <c:v>47.160893000000002</c:v>
                </c:pt>
                <c:pt idx="49">
                  <c:v>47.161012999999997</c:v>
                </c:pt>
                <c:pt idx="50">
                  <c:v>47.161146000000002</c:v>
                </c:pt>
                <c:pt idx="51">
                  <c:v>47.161377999999999</c:v>
                </c:pt>
                <c:pt idx="52">
                  <c:v>47.161437999999997</c:v>
                </c:pt>
                <c:pt idx="53">
                  <c:v>47.161534000000003</c:v>
                </c:pt>
                <c:pt idx="54">
                  <c:v>47.161655000000003</c:v>
                </c:pt>
                <c:pt idx="55">
                  <c:v>47.161774999999999</c:v>
                </c:pt>
                <c:pt idx="56">
                  <c:v>47.161887999999998</c:v>
                </c:pt>
                <c:pt idx="57">
                  <c:v>47.162002999999999</c:v>
                </c:pt>
                <c:pt idx="58">
                  <c:v>47.162117000000002</c:v>
                </c:pt>
                <c:pt idx="59">
                  <c:v>47.162247000000001</c:v>
                </c:pt>
                <c:pt idx="60">
                  <c:v>47.162396999999999</c:v>
                </c:pt>
                <c:pt idx="61">
                  <c:v>47.162551999999998</c:v>
                </c:pt>
                <c:pt idx="62">
                  <c:v>47.162830999999997</c:v>
                </c:pt>
                <c:pt idx="63">
                  <c:v>47.162903</c:v>
                </c:pt>
                <c:pt idx="64">
                  <c:v>47.163020000000003</c:v>
                </c:pt>
                <c:pt idx="65">
                  <c:v>47.163164000000002</c:v>
                </c:pt>
                <c:pt idx="66">
                  <c:v>47.163311</c:v>
                </c:pt>
                <c:pt idx="67">
                  <c:v>47.163452999999997</c:v>
                </c:pt>
                <c:pt idx="68">
                  <c:v>47.163721000000002</c:v>
                </c:pt>
                <c:pt idx="69">
                  <c:v>47.163896000000001</c:v>
                </c:pt>
                <c:pt idx="70">
                  <c:v>47.163927000000001</c:v>
                </c:pt>
                <c:pt idx="71">
                  <c:v>47.164112000000003</c:v>
                </c:pt>
                <c:pt idx="72">
                  <c:v>47.164166999999999</c:v>
                </c:pt>
                <c:pt idx="73">
                  <c:v>47.164166999999999</c:v>
                </c:pt>
                <c:pt idx="74">
                  <c:v>47.164313</c:v>
                </c:pt>
                <c:pt idx="75">
                  <c:v>47.164406</c:v>
                </c:pt>
                <c:pt idx="76">
                  <c:v>47.164461000000003</c:v>
                </c:pt>
                <c:pt idx="77">
                  <c:v>47.164451</c:v>
                </c:pt>
                <c:pt idx="78">
                  <c:v>47.164445000000001</c:v>
                </c:pt>
                <c:pt idx="79">
                  <c:v>47.164411999999999</c:v>
                </c:pt>
                <c:pt idx="80">
                  <c:v>47.164369999999998</c:v>
                </c:pt>
                <c:pt idx="81">
                  <c:v>47.164329000000002</c:v>
                </c:pt>
                <c:pt idx="82">
                  <c:v>47.164319999999996</c:v>
                </c:pt>
                <c:pt idx="83">
                  <c:v>47.164270999999999</c:v>
                </c:pt>
                <c:pt idx="84">
                  <c:v>47.164239999999999</c:v>
                </c:pt>
                <c:pt idx="85">
                  <c:v>47.164223</c:v>
                </c:pt>
                <c:pt idx="86">
                  <c:v>47.16422</c:v>
                </c:pt>
                <c:pt idx="87">
                  <c:v>47.164228000000001</c:v>
                </c:pt>
                <c:pt idx="88">
                  <c:v>47.164230000000003</c:v>
                </c:pt>
                <c:pt idx="89">
                  <c:v>47.164251999999998</c:v>
                </c:pt>
                <c:pt idx="90">
                  <c:v>47.164268999999997</c:v>
                </c:pt>
                <c:pt idx="91">
                  <c:v>47.164284000000002</c:v>
                </c:pt>
                <c:pt idx="92">
                  <c:v>47.164326000000003</c:v>
                </c:pt>
                <c:pt idx="93">
                  <c:v>47.164355</c:v>
                </c:pt>
                <c:pt idx="94">
                  <c:v>47.164332999999999</c:v>
                </c:pt>
                <c:pt idx="95">
                  <c:v>47.164293999999998</c:v>
                </c:pt>
                <c:pt idx="96">
                  <c:v>47.164285</c:v>
                </c:pt>
                <c:pt idx="97">
                  <c:v>47.164245000000001</c:v>
                </c:pt>
                <c:pt idx="98">
                  <c:v>47.164138000000001</c:v>
                </c:pt>
                <c:pt idx="99">
                  <c:v>47.164110000000001</c:v>
                </c:pt>
                <c:pt idx="100">
                  <c:v>47.164003999999998</c:v>
                </c:pt>
                <c:pt idx="101">
                  <c:v>47.163972999999999</c:v>
                </c:pt>
                <c:pt idx="102">
                  <c:v>47.163874</c:v>
                </c:pt>
                <c:pt idx="103">
                  <c:v>47.163806000000001</c:v>
                </c:pt>
                <c:pt idx="104">
                  <c:v>47.163767999999997</c:v>
                </c:pt>
                <c:pt idx="105">
                  <c:v>47.163728999999996</c:v>
                </c:pt>
                <c:pt idx="106">
                  <c:v>47.163719999999998</c:v>
                </c:pt>
                <c:pt idx="107">
                  <c:v>47.163665999999999</c:v>
                </c:pt>
                <c:pt idx="108">
                  <c:v>47.163620999999999</c:v>
                </c:pt>
                <c:pt idx="109">
                  <c:v>47.163612999999998</c:v>
                </c:pt>
                <c:pt idx="110">
                  <c:v>47.163553</c:v>
                </c:pt>
                <c:pt idx="111">
                  <c:v>47.163488999999998</c:v>
                </c:pt>
                <c:pt idx="112">
                  <c:v>47.163474999999998</c:v>
                </c:pt>
                <c:pt idx="113">
                  <c:v>47.163417000000003</c:v>
                </c:pt>
                <c:pt idx="114">
                  <c:v>47.163251000000002</c:v>
                </c:pt>
                <c:pt idx="115">
                  <c:v>47.163117</c:v>
                </c:pt>
                <c:pt idx="116">
                  <c:v>47.163089999999997</c:v>
                </c:pt>
                <c:pt idx="117">
                  <c:v>47.163003000000003</c:v>
                </c:pt>
                <c:pt idx="118">
                  <c:v>47.162880999999999</c:v>
                </c:pt>
                <c:pt idx="119">
                  <c:v>47.162750000000003</c:v>
                </c:pt>
                <c:pt idx="120">
                  <c:v>47.162598000000003</c:v>
                </c:pt>
                <c:pt idx="121">
                  <c:v>47.162452999999999</c:v>
                </c:pt>
                <c:pt idx="122">
                  <c:v>47.162146</c:v>
                </c:pt>
                <c:pt idx="123">
                  <c:v>47.162064999999998</c:v>
                </c:pt>
                <c:pt idx="124">
                  <c:v>47.161813000000002</c:v>
                </c:pt>
                <c:pt idx="125">
                  <c:v>47.161738</c:v>
                </c:pt>
                <c:pt idx="126">
                  <c:v>47.161617999999997</c:v>
                </c:pt>
                <c:pt idx="127">
                  <c:v>47.161468999999997</c:v>
                </c:pt>
                <c:pt idx="128">
                  <c:v>47.161352999999998</c:v>
                </c:pt>
                <c:pt idx="129">
                  <c:v>47.161178999999997</c:v>
                </c:pt>
                <c:pt idx="130">
                  <c:v>47.161043999999997</c:v>
                </c:pt>
                <c:pt idx="131">
                  <c:v>47.160919</c:v>
                </c:pt>
                <c:pt idx="132">
                  <c:v>47.160890000000002</c:v>
                </c:pt>
                <c:pt idx="133">
                  <c:v>47.160774000000004</c:v>
                </c:pt>
                <c:pt idx="134">
                  <c:v>47.160538000000003</c:v>
                </c:pt>
                <c:pt idx="135">
                  <c:v>47.160477999999998</c:v>
                </c:pt>
                <c:pt idx="136">
                  <c:v>47.160381000000001</c:v>
                </c:pt>
                <c:pt idx="137">
                  <c:v>47.160254000000002</c:v>
                </c:pt>
                <c:pt idx="138">
                  <c:v>47.160127000000003</c:v>
                </c:pt>
                <c:pt idx="139">
                  <c:v>47.160003000000003</c:v>
                </c:pt>
                <c:pt idx="140">
                  <c:v>47.159889999999997</c:v>
                </c:pt>
                <c:pt idx="141">
                  <c:v>47.159778000000003</c:v>
                </c:pt>
                <c:pt idx="142">
                  <c:v>47.159672999999998</c:v>
                </c:pt>
                <c:pt idx="143">
                  <c:v>47.159568</c:v>
                </c:pt>
                <c:pt idx="144">
                  <c:v>47.159469000000001</c:v>
                </c:pt>
                <c:pt idx="145">
                  <c:v>47.159297000000002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-88.489846</c:v>
                </c:pt>
                <c:pt idx="1">
                  <c:v>-88.489678999999995</c:v>
                </c:pt>
                <c:pt idx="2">
                  <c:v>-88.489379</c:v>
                </c:pt>
                <c:pt idx="3">
                  <c:v>-88.489301999999995</c:v>
                </c:pt>
                <c:pt idx="4">
                  <c:v>-88.489132999999995</c:v>
                </c:pt>
                <c:pt idx="5">
                  <c:v>-88.488937000000007</c:v>
                </c:pt>
                <c:pt idx="6">
                  <c:v>-88.488506999999998</c:v>
                </c:pt>
                <c:pt idx="7">
                  <c:v>-88.488196000000002</c:v>
                </c:pt>
                <c:pt idx="8">
                  <c:v>-88.488136999999995</c:v>
                </c:pt>
                <c:pt idx="9">
                  <c:v>-88.487713999999997</c:v>
                </c:pt>
                <c:pt idx="10">
                  <c:v>-88.487588000000002</c:v>
                </c:pt>
                <c:pt idx="11">
                  <c:v>-88.487161999999998</c:v>
                </c:pt>
                <c:pt idx="12">
                  <c:v>-88.487035000000006</c:v>
                </c:pt>
                <c:pt idx="13">
                  <c:v>-88.486846</c:v>
                </c:pt>
                <c:pt idx="14">
                  <c:v>-88.486435</c:v>
                </c:pt>
                <c:pt idx="15">
                  <c:v>-88.486171999999996</c:v>
                </c:pt>
                <c:pt idx="16">
                  <c:v>-88.486125000000001</c:v>
                </c:pt>
                <c:pt idx="17">
                  <c:v>-88.485849999999999</c:v>
                </c:pt>
                <c:pt idx="18">
                  <c:v>-88.485645000000005</c:v>
                </c:pt>
                <c:pt idx="19">
                  <c:v>-88.485607999999999</c:v>
                </c:pt>
                <c:pt idx="20">
                  <c:v>-88.485356999999993</c:v>
                </c:pt>
                <c:pt idx="21">
                  <c:v>-88.485174999999998</c:v>
                </c:pt>
                <c:pt idx="22">
                  <c:v>-88.485034999999996</c:v>
                </c:pt>
                <c:pt idx="23">
                  <c:v>-88.484897000000004</c:v>
                </c:pt>
                <c:pt idx="24">
                  <c:v>-88.484864999999999</c:v>
                </c:pt>
                <c:pt idx="25">
                  <c:v>-88.484667000000002</c:v>
                </c:pt>
                <c:pt idx="26">
                  <c:v>-88.484525000000005</c:v>
                </c:pt>
                <c:pt idx="27">
                  <c:v>-88.484426999999997</c:v>
                </c:pt>
                <c:pt idx="28">
                  <c:v>-88.484404999999995</c:v>
                </c:pt>
                <c:pt idx="29">
                  <c:v>-88.484335999999999</c:v>
                </c:pt>
                <c:pt idx="30">
                  <c:v>-88.484221000000005</c:v>
                </c:pt>
                <c:pt idx="31">
                  <c:v>-88.484193000000005</c:v>
                </c:pt>
                <c:pt idx="32">
                  <c:v>-88.484177000000003</c:v>
                </c:pt>
                <c:pt idx="33">
                  <c:v>-88.484143000000003</c:v>
                </c:pt>
                <c:pt idx="34">
                  <c:v>-88.484153000000006</c:v>
                </c:pt>
                <c:pt idx="35">
                  <c:v>-88.484183000000002</c:v>
                </c:pt>
                <c:pt idx="36">
                  <c:v>-88.484198000000006</c:v>
                </c:pt>
                <c:pt idx="37">
                  <c:v>-88.484200000000001</c:v>
                </c:pt>
                <c:pt idx="38">
                  <c:v>-88.484207999999995</c:v>
                </c:pt>
                <c:pt idx="39">
                  <c:v>-88.484216000000004</c:v>
                </c:pt>
                <c:pt idx="40">
                  <c:v>-88.484217999999998</c:v>
                </c:pt>
                <c:pt idx="41">
                  <c:v>-88.484222000000003</c:v>
                </c:pt>
                <c:pt idx="42">
                  <c:v>-88.484222000000003</c:v>
                </c:pt>
                <c:pt idx="43">
                  <c:v>-88.484222000000003</c:v>
                </c:pt>
                <c:pt idx="44">
                  <c:v>-88.484217000000001</c:v>
                </c:pt>
                <c:pt idx="45">
                  <c:v>-88.484105</c:v>
                </c:pt>
                <c:pt idx="46">
                  <c:v>-88.484071999999998</c:v>
                </c:pt>
                <c:pt idx="47">
                  <c:v>-88.484007000000005</c:v>
                </c:pt>
                <c:pt idx="48">
                  <c:v>-88.483959999999996</c:v>
                </c:pt>
                <c:pt idx="49">
                  <c:v>-88.483913999999999</c:v>
                </c:pt>
                <c:pt idx="50">
                  <c:v>-88.483907000000002</c:v>
                </c:pt>
                <c:pt idx="51">
                  <c:v>-88.483947999999998</c:v>
                </c:pt>
                <c:pt idx="52">
                  <c:v>-88.483959999999996</c:v>
                </c:pt>
                <c:pt idx="53">
                  <c:v>-88.483976999999996</c:v>
                </c:pt>
                <c:pt idx="54">
                  <c:v>-88.484010999999995</c:v>
                </c:pt>
                <c:pt idx="55">
                  <c:v>-88.484061999999994</c:v>
                </c:pt>
                <c:pt idx="56">
                  <c:v>-88.484127000000001</c:v>
                </c:pt>
                <c:pt idx="57">
                  <c:v>-88.484183000000002</c:v>
                </c:pt>
                <c:pt idx="58">
                  <c:v>-88.484216000000004</c:v>
                </c:pt>
                <c:pt idx="59">
                  <c:v>-88.484187000000006</c:v>
                </c:pt>
                <c:pt idx="60">
                  <c:v>-88.484155999999999</c:v>
                </c:pt>
                <c:pt idx="61">
                  <c:v>-88.484139999999996</c:v>
                </c:pt>
                <c:pt idx="62">
                  <c:v>-88.484133</c:v>
                </c:pt>
                <c:pt idx="63">
                  <c:v>-88.484132000000002</c:v>
                </c:pt>
                <c:pt idx="64">
                  <c:v>-88.484168999999994</c:v>
                </c:pt>
                <c:pt idx="65">
                  <c:v>-88.484269999999995</c:v>
                </c:pt>
                <c:pt idx="66">
                  <c:v>-88.484369000000001</c:v>
                </c:pt>
                <c:pt idx="67">
                  <c:v>-88.484504000000001</c:v>
                </c:pt>
                <c:pt idx="68">
                  <c:v>-88.484763000000001</c:v>
                </c:pt>
                <c:pt idx="69">
                  <c:v>-88.484976000000003</c:v>
                </c:pt>
                <c:pt idx="70">
                  <c:v>-88.485020000000006</c:v>
                </c:pt>
                <c:pt idx="71">
                  <c:v>-88.485344999999995</c:v>
                </c:pt>
                <c:pt idx="72">
                  <c:v>-88.485442000000006</c:v>
                </c:pt>
                <c:pt idx="73">
                  <c:v>-88.485442000000006</c:v>
                </c:pt>
                <c:pt idx="74">
                  <c:v>-88.485808000000006</c:v>
                </c:pt>
                <c:pt idx="75">
                  <c:v>-88.486129000000005</c:v>
                </c:pt>
                <c:pt idx="76">
                  <c:v>-88.486543999999995</c:v>
                </c:pt>
                <c:pt idx="77">
                  <c:v>-88.486767</c:v>
                </c:pt>
                <c:pt idx="78">
                  <c:v>-88.486801999999997</c:v>
                </c:pt>
                <c:pt idx="79">
                  <c:v>-88.487054999999998</c:v>
                </c:pt>
                <c:pt idx="80">
                  <c:v>-88.487257</c:v>
                </c:pt>
                <c:pt idx="81">
                  <c:v>-88.487412000000006</c:v>
                </c:pt>
                <c:pt idx="82">
                  <c:v>-88.487447000000003</c:v>
                </c:pt>
                <c:pt idx="83">
                  <c:v>-88.487656999999999</c:v>
                </c:pt>
                <c:pt idx="84">
                  <c:v>-88.487825000000001</c:v>
                </c:pt>
                <c:pt idx="85">
                  <c:v>-88.487949999999998</c:v>
                </c:pt>
                <c:pt idx="86">
                  <c:v>-88.487977999999998</c:v>
                </c:pt>
                <c:pt idx="87">
                  <c:v>-88.488174999999998</c:v>
                </c:pt>
                <c:pt idx="88">
                  <c:v>-88.488232999999994</c:v>
                </c:pt>
                <c:pt idx="89">
                  <c:v>-88.488328999999993</c:v>
                </c:pt>
                <c:pt idx="90">
                  <c:v>-88.488454000000004</c:v>
                </c:pt>
                <c:pt idx="91">
                  <c:v>-88.488579000000001</c:v>
                </c:pt>
                <c:pt idx="92">
                  <c:v>-88.488692</c:v>
                </c:pt>
                <c:pt idx="93">
                  <c:v>-88.488810000000001</c:v>
                </c:pt>
                <c:pt idx="94">
                  <c:v>-88.489053999999996</c:v>
                </c:pt>
                <c:pt idx="95">
                  <c:v>-88.489230000000006</c:v>
                </c:pt>
                <c:pt idx="96">
                  <c:v>-88.489262999999994</c:v>
                </c:pt>
                <c:pt idx="97">
                  <c:v>-88.489374999999995</c:v>
                </c:pt>
                <c:pt idx="98">
                  <c:v>-88.489614000000003</c:v>
                </c:pt>
                <c:pt idx="99">
                  <c:v>-88.489675000000005</c:v>
                </c:pt>
                <c:pt idx="100">
                  <c:v>-88.489851999999999</c:v>
                </c:pt>
                <c:pt idx="101">
                  <c:v>-88.489904999999993</c:v>
                </c:pt>
                <c:pt idx="102">
                  <c:v>-88.490083999999996</c:v>
                </c:pt>
                <c:pt idx="103">
                  <c:v>-88.490234000000001</c:v>
                </c:pt>
                <c:pt idx="104">
                  <c:v>-88.490371999999994</c:v>
                </c:pt>
                <c:pt idx="105">
                  <c:v>-88.490530000000007</c:v>
                </c:pt>
                <c:pt idx="106">
                  <c:v>-88.490566999999999</c:v>
                </c:pt>
                <c:pt idx="107">
                  <c:v>-88.490841000000003</c:v>
                </c:pt>
                <c:pt idx="108">
                  <c:v>-88.491056</c:v>
                </c:pt>
                <c:pt idx="109">
                  <c:v>-88.491095000000001</c:v>
                </c:pt>
                <c:pt idx="110">
                  <c:v>-88.491343000000001</c:v>
                </c:pt>
                <c:pt idx="111">
                  <c:v>-88.491525999999993</c:v>
                </c:pt>
                <c:pt idx="112">
                  <c:v>-88.491557999999998</c:v>
                </c:pt>
                <c:pt idx="113">
                  <c:v>-88.491656000000006</c:v>
                </c:pt>
                <c:pt idx="114">
                  <c:v>-88.491817999999995</c:v>
                </c:pt>
                <c:pt idx="115">
                  <c:v>-88.491885999999994</c:v>
                </c:pt>
                <c:pt idx="116">
                  <c:v>-88.491895</c:v>
                </c:pt>
                <c:pt idx="117">
                  <c:v>-88.491932000000006</c:v>
                </c:pt>
                <c:pt idx="118">
                  <c:v>-88.491951999999998</c:v>
                </c:pt>
                <c:pt idx="119">
                  <c:v>-88.491952999999995</c:v>
                </c:pt>
                <c:pt idx="120">
                  <c:v>-88.491917999999998</c:v>
                </c:pt>
                <c:pt idx="121">
                  <c:v>-88.491892000000007</c:v>
                </c:pt>
                <c:pt idx="122">
                  <c:v>-88.491757000000007</c:v>
                </c:pt>
                <c:pt idx="123">
                  <c:v>-88.491718000000006</c:v>
                </c:pt>
                <c:pt idx="124">
                  <c:v>-88.491553999999994</c:v>
                </c:pt>
                <c:pt idx="125">
                  <c:v>-88.491505000000004</c:v>
                </c:pt>
                <c:pt idx="126">
                  <c:v>-88.491405</c:v>
                </c:pt>
                <c:pt idx="127">
                  <c:v>-88.491269000000003</c:v>
                </c:pt>
                <c:pt idx="128">
                  <c:v>-88.491136999999995</c:v>
                </c:pt>
                <c:pt idx="129">
                  <c:v>-88.490924000000007</c:v>
                </c:pt>
                <c:pt idx="130">
                  <c:v>-88.490797999999998</c:v>
                </c:pt>
                <c:pt idx="131">
                  <c:v>-88.490711000000005</c:v>
                </c:pt>
                <c:pt idx="132">
                  <c:v>-88.490691999999996</c:v>
                </c:pt>
                <c:pt idx="133">
                  <c:v>-88.490673000000001</c:v>
                </c:pt>
                <c:pt idx="134">
                  <c:v>-88.490680999999995</c:v>
                </c:pt>
                <c:pt idx="135">
                  <c:v>-88.490684999999999</c:v>
                </c:pt>
                <c:pt idx="136">
                  <c:v>-88.490679999999998</c:v>
                </c:pt>
                <c:pt idx="137">
                  <c:v>-88.490672000000004</c:v>
                </c:pt>
                <c:pt idx="138">
                  <c:v>-88.490663999999995</c:v>
                </c:pt>
                <c:pt idx="139">
                  <c:v>-88.490646999999996</c:v>
                </c:pt>
                <c:pt idx="140">
                  <c:v>-88.490577000000002</c:v>
                </c:pt>
                <c:pt idx="141">
                  <c:v>-88.490466999999995</c:v>
                </c:pt>
                <c:pt idx="142">
                  <c:v>-88.490317000000005</c:v>
                </c:pt>
                <c:pt idx="143">
                  <c:v>-88.490176000000005</c:v>
                </c:pt>
                <c:pt idx="144">
                  <c:v>-88.490009999999998</c:v>
                </c:pt>
                <c:pt idx="145">
                  <c:v>-88.489711999999997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36768"/>
        <c:axId val="179146752"/>
      </c:scatterChart>
      <c:valAx>
        <c:axId val="17913676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9146752"/>
        <c:crosses val="autoZero"/>
        <c:crossBetween val="midCat"/>
      </c:valAx>
      <c:valAx>
        <c:axId val="17914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136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0.69</c:v>
                </c:pt>
                <c:pt idx="9">
                  <c:v>0.96</c:v>
                </c:pt>
                <c:pt idx="10">
                  <c:v>1.28</c:v>
                </c:pt>
                <c:pt idx="11">
                  <c:v>1.5</c:v>
                </c:pt>
                <c:pt idx="12">
                  <c:v>1.6</c:v>
                </c:pt>
                <c:pt idx="13">
                  <c:v>1.77</c:v>
                </c:pt>
                <c:pt idx="14">
                  <c:v>2.46</c:v>
                </c:pt>
                <c:pt idx="15">
                  <c:v>3</c:v>
                </c:pt>
                <c:pt idx="16">
                  <c:v>3</c:v>
                </c:pt>
                <c:pt idx="17">
                  <c:v>2.87</c:v>
                </c:pt>
                <c:pt idx="18">
                  <c:v>2.71</c:v>
                </c:pt>
                <c:pt idx="19">
                  <c:v>2.56</c:v>
                </c:pt>
                <c:pt idx="20">
                  <c:v>2.21</c:v>
                </c:pt>
                <c:pt idx="21">
                  <c:v>2.1800000000000002</c:v>
                </c:pt>
                <c:pt idx="22">
                  <c:v>2.96</c:v>
                </c:pt>
                <c:pt idx="23">
                  <c:v>3.88</c:v>
                </c:pt>
                <c:pt idx="24">
                  <c:v>4.67</c:v>
                </c:pt>
                <c:pt idx="25">
                  <c:v>5.04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4.83</c:v>
                </c:pt>
                <c:pt idx="29">
                  <c:v>4.3499999999999996</c:v>
                </c:pt>
                <c:pt idx="30">
                  <c:v>3.66</c:v>
                </c:pt>
                <c:pt idx="31">
                  <c:v>3.02</c:v>
                </c:pt>
                <c:pt idx="32">
                  <c:v>2.4500000000000002</c:v>
                </c:pt>
                <c:pt idx="33">
                  <c:v>1.87</c:v>
                </c:pt>
                <c:pt idx="34">
                  <c:v>1.52</c:v>
                </c:pt>
                <c:pt idx="35">
                  <c:v>1.17</c:v>
                </c:pt>
                <c:pt idx="36">
                  <c:v>0.92</c:v>
                </c:pt>
                <c:pt idx="37">
                  <c:v>0.77</c:v>
                </c:pt>
                <c:pt idx="38">
                  <c:v>0.62</c:v>
                </c:pt>
                <c:pt idx="39">
                  <c:v>0.5</c:v>
                </c:pt>
                <c:pt idx="40">
                  <c:v>0.4</c:v>
                </c:pt>
                <c:pt idx="41">
                  <c:v>0.43</c:v>
                </c:pt>
                <c:pt idx="42">
                  <c:v>0.68</c:v>
                </c:pt>
                <c:pt idx="43">
                  <c:v>0.7</c:v>
                </c:pt>
                <c:pt idx="44">
                  <c:v>0.7</c:v>
                </c:pt>
                <c:pt idx="45">
                  <c:v>0.7</c:v>
                </c:pt>
                <c:pt idx="46">
                  <c:v>0.7</c:v>
                </c:pt>
                <c:pt idx="47">
                  <c:v>0.7</c:v>
                </c:pt>
                <c:pt idx="48">
                  <c:v>0.62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0.53</c:v>
                </c:pt>
                <c:pt idx="56">
                  <c:v>0.6</c:v>
                </c:pt>
                <c:pt idx="57">
                  <c:v>0.7</c:v>
                </c:pt>
                <c:pt idx="58">
                  <c:v>0.78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0.97</c:v>
                </c:pt>
                <c:pt idx="65">
                  <c:v>1.1200000000000001</c:v>
                </c:pt>
                <c:pt idx="66">
                  <c:v>1.28</c:v>
                </c:pt>
                <c:pt idx="67">
                  <c:v>1.34</c:v>
                </c:pt>
                <c:pt idx="68">
                  <c:v>1.4</c:v>
                </c:pt>
                <c:pt idx="69">
                  <c:v>1.4</c:v>
                </c:pt>
                <c:pt idx="70">
                  <c:v>1.3</c:v>
                </c:pt>
                <c:pt idx="71">
                  <c:v>1.1000000000000001</c:v>
                </c:pt>
                <c:pt idx="72">
                  <c:v>0.92</c:v>
                </c:pt>
                <c:pt idx="73">
                  <c:v>0.8</c:v>
                </c:pt>
                <c:pt idx="74">
                  <c:v>0.7</c:v>
                </c:pt>
                <c:pt idx="75">
                  <c:v>1.3</c:v>
                </c:pt>
                <c:pt idx="76">
                  <c:v>2.13</c:v>
                </c:pt>
                <c:pt idx="77">
                  <c:v>2.52</c:v>
                </c:pt>
                <c:pt idx="78">
                  <c:v>2.6</c:v>
                </c:pt>
                <c:pt idx="79">
                  <c:v>2.7</c:v>
                </c:pt>
                <c:pt idx="80">
                  <c:v>2.7</c:v>
                </c:pt>
                <c:pt idx="81">
                  <c:v>2.57</c:v>
                </c:pt>
                <c:pt idx="82">
                  <c:v>2.25</c:v>
                </c:pt>
                <c:pt idx="83">
                  <c:v>1.85</c:v>
                </c:pt>
                <c:pt idx="84">
                  <c:v>1.43</c:v>
                </c:pt>
                <c:pt idx="85">
                  <c:v>1.17</c:v>
                </c:pt>
                <c:pt idx="86">
                  <c:v>0.93</c:v>
                </c:pt>
                <c:pt idx="87">
                  <c:v>0.77</c:v>
                </c:pt>
                <c:pt idx="88">
                  <c:v>0.62</c:v>
                </c:pt>
                <c:pt idx="89">
                  <c:v>0.5</c:v>
                </c:pt>
                <c:pt idx="90">
                  <c:v>0.5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0.37</c:v>
                </c:pt>
                <c:pt idx="98">
                  <c:v>0.3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0.3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0.33</c:v>
                </c:pt>
                <c:pt idx="109">
                  <c:v>0.3</c:v>
                </c:pt>
                <c:pt idx="110">
                  <c:v>0.3</c:v>
                </c:pt>
                <c:pt idx="111">
                  <c:v>0.3</c:v>
                </c:pt>
                <c:pt idx="112">
                  <c:v>0.3</c:v>
                </c:pt>
                <c:pt idx="113">
                  <c:v>0.3</c:v>
                </c:pt>
                <c:pt idx="114">
                  <c:v>0.3</c:v>
                </c:pt>
                <c:pt idx="115">
                  <c:v>0.3</c:v>
                </c:pt>
                <c:pt idx="116">
                  <c:v>0.3</c:v>
                </c:pt>
                <c:pt idx="117">
                  <c:v>0.43</c:v>
                </c:pt>
                <c:pt idx="118">
                  <c:v>0.76</c:v>
                </c:pt>
                <c:pt idx="119">
                  <c:v>1.02</c:v>
                </c:pt>
                <c:pt idx="120">
                  <c:v>1.38</c:v>
                </c:pt>
                <c:pt idx="121">
                  <c:v>1.6</c:v>
                </c:pt>
                <c:pt idx="122">
                  <c:v>1.7</c:v>
                </c:pt>
                <c:pt idx="123">
                  <c:v>2.27</c:v>
                </c:pt>
                <c:pt idx="124">
                  <c:v>3.19</c:v>
                </c:pt>
                <c:pt idx="125">
                  <c:v>3.6</c:v>
                </c:pt>
                <c:pt idx="126">
                  <c:v>3.53</c:v>
                </c:pt>
                <c:pt idx="127">
                  <c:v>3.4</c:v>
                </c:pt>
                <c:pt idx="128">
                  <c:v>3.32</c:v>
                </c:pt>
                <c:pt idx="129">
                  <c:v>3.04</c:v>
                </c:pt>
                <c:pt idx="130">
                  <c:v>2.56</c:v>
                </c:pt>
                <c:pt idx="131">
                  <c:v>2.16</c:v>
                </c:pt>
                <c:pt idx="132">
                  <c:v>1.72</c:v>
                </c:pt>
                <c:pt idx="133">
                  <c:v>1.48</c:v>
                </c:pt>
                <c:pt idx="134">
                  <c:v>1.3</c:v>
                </c:pt>
                <c:pt idx="135">
                  <c:v>1.2</c:v>
                </c:pt>
                <c:pt idx="136">
                  <c:v>1.1299999999999999</c:v>
                </c:pt>
                <c:pt idx="137">
                  <c:v>1.07</c:v>
                </c:pt>
                <c:pt idx="138">
                  <c:v>1</c:v>
                </c:pt>
                <c:pt idx="139">
                  <c:v>0.9</c:v>
                </c:pt>
                <c:pt idx="140">
                  <c:v>0.8</c:v>
                </c:pt>
                <c:pt idx="141">
                  <c:v>0.68</c:v>
                </c:pt>
                <c:pt idx="142">
                  <c:v>0.53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0.53</c:v>
                </c:pt>
                <c:pt idx="1">
                  <c:v>0.48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0.74</c:v>
                </c:pt>
                <c:pt idx="8">
                  <c:v>1.07</c:v>
                </c:pt>
                <c:pt idx="9">
                  <c:v>1.32</c:v>
                </c:pt>
                <c:pt idx="10">
                  <c:v>1.58</c:v>
                </c:pt>
                <c:pt idx="11">
                  <c:v>1.63</c:v>
                </c:pt>
                <c:pt idx="12">
                  <c:v>1.7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1.43</c:v>
                </c:pt>
                <c:pt idx="17">
                  <c:v>1.2</c:v>
                </c:pt>
                <c:pt idx="18">
                  <c:v>1.1000000000000001</c:v>
                </c:pt>
                <c:pt idx="19">
                  <c:v>0.98</c:v>
                </c:pt>
                <c:pt idx="20">
                  <c:v>0.82</c:v>
                </c:pt>
                <c:pt idx="21">
                  <c:v>0.7</c:v>
                </c:pt>
                <c:pt idx="22">
                  <c:v>0.6</c:v>
                </c:pt>
                <c:pt idx="23">
                  <c:v>0.5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0.3</c:v>
                </c:pt>
                <c:pt idx="35">
                  <c:v>0.28000000000000003</c:v>
                </c:pt>
                <c:pt idx="36">
                  <c:v>0.2</c:v>
                </c:pt>
                <c:pt idx="37">
                  <c:v>0.18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0.24</c:v>
                </c:pt>
                <c:pt idx="42">
                  <c:v>0.75</c:v>
                </c:pt>
                <c:pt idx="43">
                  <c:v>1.1200000000000001</c:v>
                </c:pt>
                <c:pt idx="44">
                  <c:v>1.2</c:v>
                </c:pt>
                <c:pt idx="45">
                  <c:v>1.3</c:v>
                </c:pt>
                <c:pt idx="46">
                  <c:v>1.3</c:v>
                </c:pt>
                <c:pt idx="47">
                  <c:v>1.3</c:v>
                </c:pt>
                <c:pt idx="48">
                  <c:v>1.23</c:v>
                </c:pt>
                <c:pt idx="49">
                  <c:v>1.08</c:v>
                </c:pt>
                <c:pt idx="50">
                  <c:v>0.83</c:v>
                </c:pt>
                <c:pt idx="51">
                  <c:v>0.7</c:v>
                </c:pt>
                <c:pt idx="52">
                  <c:v>0.63</c:v>
                </c:pt>
                <c:pt idx="53">
                  <c:v>0.57999999999999996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0.57999999999999996</c:v>
                </c:pt>
                <c:pt idx="59">
                  <c:v>0.62</c:v>
                </c:pt>
                <c:pt idx="60">
                  <c:v>0.8</c:v>
                </c:pt>
                <c:pt idx="61">
                  <c:v>0.9</c:v>
                </c:pt>
                <c:pt idx="62">
                  <c:v>1</c:v>
                </c:pt>
                <c:pt idx="63">
                  <c:v>1.1000000000000001</c:v>
                </c:pt>
                <c:pt idx="64">
                  <c:v>1.1000000000000001</c:v>
                </c:pt>
                <c:pt idx="65">
                  <c:v>1.2</c:v>
                </c:pt>
                <c:pt idx="66">
                  <c:v>1.2</c:v>
                </c:pt>
                <c:pt idx="67">
                  <c:v>1.18</c:v>
                </c:pt>
                <c:pt idx="68">
                  <c:v>1</c:v>
                </c:pt>
                <c:pt idx="69">
                  <c:v>0.88</c:v>
                </c:pt>
                <c:pt idx="70">
                  <c:v>0.73</c:v>
                </c:pt>
                <c:pt idx="71">
                  <c:v>0.6</c:v>
                </c:pt>
                <c:pt idx="72">
                  <c:v>0.5</c:v>
                </c:pt>
                <c:pt idx="73">
                  <c:v>0.4</c:v>
                </c:pt>
                <c:pt idx="74">
                  <c:v>0.6</c:v>
                </c:pt>
                <c:pt idx="75">
                  <c:v>1.36</c:v>
                </c:pt>
                <c:pt idx="76">
                  <c:v>1.77</c:v>
                </c:pt>
                <c:pt idx="77">
                  <c:v>1.8</c:v>
                </c:pt>
                <c:pt idx="78">
                  <c:v>1.97</c:v>
                </c:pt>
                <c:pt idx="79">
                  <c:v>2.12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2.1</c:v>
                </c:pt>
                <c:pt idx="83">
                  <c:v>1.87</c:v>
                </c:pt>
                <c:pt idx="84">
                  <c:v>1.63</c:v>
                </c:pt>
                <c:pt idx="85">
                  <c:v>1.48</c:v>
                </c:pt>
                <c:pt idx="86">
                  <c:v>1.33</c:v>
                </c:pt>
                <c:pt idx="87">
                  <c:v>1.18</c:v>
                </c:pt>
                <c:pt idx="88">
                  <c:v>1.03</c:v>
                </c:pt>
                <c:pt idx="89">
                  <c:v>0.9</c:v>
                </c:pt>
                <c:pt idx="90">
                  <c:v>0.83</c:v>
                </c:pt>
                <c:pt idx="91">
                  <c:v>0.78</c:v>
                </c:pt>
                <c:pt idx="92">
                  <c:v>0.7</c:v>
                </c:pt>
                <c:pt idx="93">
                  <c:v>0.6</c:v>
                </c:pt>
                <c:pt idx="94">
                  <c:v>0.53</c:v>
                </c:pt>
                <c:pt idx="95">
                  <c:v>0.5</c:v>
                </c:pt>
                <c:pt idx="96">
                  <c:v>0.43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0.38</c:v>
                </c:pt>
                <c:pt idx="108">
                  <c:v>0.3</c:v>
                </c:pt>
                <c:pt idx="109">
                  <c:v>0.3</c:v>
                </c:pt>
                <c:pt idx="110">
                  <c:v>0.3</c:v>
                </c:pt>
                <c:pt idx="111">
                  <c:v>0.3</c:v>
                </c:pt>
                <c:pt idx="112">
                  <c:v>0.3</c:v>
                </c:pt>
                <c:pt idx="113">
                  <c:v>0.3</c:v>
                </c:pt>
                <c:pt idx="114">
                  <c:v>0.3</c:v>
                </c:pt>
                <c:pt idx="115">
                  <c:v>0.3</c:v>
                </c:pt>
                <c:pt idx="116">
                  <c:v>0.3</c:v>
                </c:pt>
                <c:pt idx="117">
                  <c:v>0.3</c:v>
                </c:pt>
                <c:pt idx="118">
                  <c:v>0.47</c:v>
                </c:pt>
                <c:pt idx="119">
                  <c:v>0.92</c:v>
                </c:pt>
                <c:pt idx="120">
                  <c:v>1.23</c:v>
                </c:pt>
                <c:pt idx="121">
                  <c:v>1.42</c:v>
                </c:pt>
                <c:pt idx="122">
                  <c:v>1.82</c:v>
                </c:pt>
                <c:pt idx="123">
                  <c:v>2.9</c:v>
                </c:pt>
                <c:pt idx="124">
                  <c:v>3.89</c:v>
                </c:pt>
                <c:pt idx="125">
                  <c:v>4.2</c:v>
                </c:pt>
                <c:pt idx="126">
                  <c:v>4.2</c:v>
                </c:pt>
                <c:pt idx="127">
                  <c:v>4.0999999999999996</c:v>
                </c:pt>
                <c:pt idx="128">
                  <c:v>3.93</c:v>
                </c:pt>
                <c:pt idx="129">
                  <c:v>3.47</c:v>
                </c:pt>
                <c:pt idx="130">
                  <c:v>2.88</c:v>
                </c:pt>
                <c:pt idx="131">
                  <c:v>2.37</c:v>
                </c:pt>
                <c:pt idx="132">
                  <c:v>1.87</c:v>
                </c:pt>
                <c:pt idx="133">
                  <c:v>1.68</c:v>
                </c:pt>
                <c:pt idx="134">
                  <c:v>1.6</c:v>
                </c:pt>
                <c:pt idx="135">
                  <c:v>1.5</c:v>
                </c:pt>
                <c:pt idx="136">
                  <c:v>1.43</c:v>
                </c:pt>
                <c:pt idx="137">
                  <c:v>1.3</c:v>
                </c:pt>
                <c:pt idx="138">
                  <c:v>1.3</c:v>
                </c:pt>
                <c:pt idx="139">
                  <c:v>1.19</c:v>
                </c:pt>
                <c:pt idx="140">
                  <c:v>1</c:v>
                </c:pt>
                <c:pt idx="141">
                  <c:v>0.8</c:v>
                </c:pt>
                <c:pt idx="142">
                  <c:v>0.7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0.7</c:v>
                </c:pt>
                <c:pt idx="1">
                  <c:v>0.57999999999999996</c:v>
                </c:pt>
                <c:pt idx="2">
                  <c:v>0.5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0.56999999999999995</c:v>
                </c:pt>
                <c:pt idx="7">
                  <c:v>0.94</c:v>
                </c:pt>
                <c:pt idx="8">
                  <c:v>1.26</c:v>
                </c:pt>
                <c:pt idx="9">
                  <c:v>1.42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1.38</c:v>
                </c:pt>
                <c:pt idx="14">
                  <c:v>1.2</c:v>
                </c:pt>
                <c:pt idx="15">
                  <c:v>0.98</c:v>
                </c:pt>
                <c:pt idx="16">
                  <c:v>0.83</c:v>
                </c:pt>
                <c:pt idx="17">
                  <c:v>0.68</c:v>
                </c:pt>
                <c:pt idx="18">
                  <c:v>0.54</c:v>
                </c:pt>
                <c:pt idx="19">
                  <c:v>0.4</c:v>
                </c:pt>
                <c:pt idx="20">
                  <c:v>0.4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0.2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0.21</c:v>
                </c:pt>
                <c:pt idx="42">
                  <c:v>0.46</c:v>
                </c:pt>
                <c:pt idx="43">
                  <c:v>0.7</c:v>
                </c:pt>
                <c:pt idx="44">
                  <c:v>0.7</c:v>
                </c:pt>
                <c:pt idx="45">
                  <c:v>0.8</c:v>
                </c:pt>
                <c:pt idx="46">
                  <c:v>0.8</c:v>
                </c:pt>
                <c:pt idx="47">
                  <c:v>0.8</c:v>
                </c:pt>
                <c:pt idx="48">
                  <c:v>0.8</c:v>
                </c:pt>
                <c:pt idx="49">
                  <c:v>0.69</c:v>
                </c:pt>
                <c:pt idx="50">
                  <c:v>0.6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0.51</c:v>
                </c:pt>
                <c:pt idx="58">
                  <c:v>0.6</c:v>
                </c:pt>
                <c:pt idx="59">
                  <c:v>0.59</c:v>
                </c:pt>
                <c:pt idx="60">
                  <c:v>0.5</c:v>
                </c:pt>
                <c:pt idx="61">
                  <c:v>0.51</c:v>
                </c:pt>
                <c:pt idx="62">
                  <c:v>0.66</c:v>
                </c:pt>
                <c:pt idx="63">
                  <c:v>0.91</c:v>
                </c:pt>
                <c:pt idx="64">
                  <c:v>1.17</c:v>
                </c:pt>
                <c:pt idx="65">
                  <c:v>1.42</c:v>
                </c:pt>
                <c:pt idx="66">
                  <c:v>1.6</c:v>
                </c:pt>
                <c:pt idx="67">
                  <c:v>1.7</c:v>
                </c:pt>
                <c:pt idx="68">
                  <c:v>1.64</c:v>
                </c:pt>
                <c:pt idx="69">
                  <c:v>1.39</c:v>
                </c:pt>
                <c:pt idx="70">
                  <c:v>1.1399999999999999</c:v>
                </c:pt>
                <c:pt idx="71">
                  <c:v>0.99</c:v>
                </c:pt>
                <c:pt idx="72">
                  <c:v>0.74</c:v>
                </c:pt>
                <c:pt idx="73">
                  <c:v>0.57999999999999996</c:v>
                </c:pt>
                <c:pt idx="74">
                  <c:v>0.43</c:v>
                </c:pt>
                <c:pt idx="75">
                  <c:v>0.55000000000000004</c:v>
                </c:pt>
                <c:pt idx="76">
                  <c:v>1.74</c:v>
                </c:pt>
                <c:pt idx="77">
                  <c:v>3.53</c:v>
                </c:pt>
                <c:pt idx="78">
                  <c:v>4.38</c:v>
                </c:pt>
                <c:pt idx="79">
                  <c:v>4.92</c:v>
                </c:pt>
                <c:pt idx="80">
                  <c:v>5.17</c:v>
                </c:pt>
                <c:pt idx="81">
                  <c:v>5.2</c:v>
                </c:pt>
                <c:pt idx="82">
                  <c:v>5.14</c:v>
                </c:pt>
                <c:pt idx="83">
                  <c:v>4.74</c:v>
                </c:pt>
                <c:pt idx="84">
                  <c:v>4.07</c:v>
                </c:pt>
                <c:pt idx="85">
                  <c:v>3.46</c:v>
                </c:pt>
                <c:pt idx="86">
                  <c:v>2.88</c:v>
                </c:pt>
                <c:pt idx="87">
                  <c:v>2.4700000000000002</c:v>
                </c:pt>
                <c:pt idx="88">
                  <c:v>2.04</c:v>
                </c:pt>
                <c:pt idx="89">
                  <c:v>1.69</c:v>
                </c:pt>
                <c:pt idx="90">
                  <c:v>1.44</c:v>
                </c:pt>
                <c:pt idx="91">
                  <c:v>1.2</c:v>
                </c:pt>
                <c:pt idx="92">
                  <c:v>1.04</c:v>
                </c:pt>
                <c:pt idx="93">
                  <c:v>0.9</c:v>
                </c:pt>
                <c:pt idx="94">
                  <c:v>0.84</c:v>
                </c:pt>
                <c:pt idx="95">
                  <c:v>0.7</c:v>
                </c:pt>
                <c:pt idx="96">
                  <c:v>0.64</c:v>
                </c:pt>
                <c:pt idx="97">
                  <c:v>0.6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0.44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0.46</c:v>
                </c:pt>
                <c:pt idx="113">
                  <c:v>0.5</c:v>
                </c:pt>
                <c:pt idx="114">
                  <c:v>0.5</c:v>
                </c:pt>
                <c:pt idx="115">
                  <c:v>0.6</c:v>
                </c:pt>
                <c:pt idx="116">
                  <c:v>0.6</c:v>
                </c:pt>
                <c:pt idx="117">
                  <c:v>0.6</c:v>
                </c:pt>
                <c:pt idx="118">
                  <c:v>0.54</c:v>
                </c:pt>
                <c:pt idx="119">
                  <c:v>0.48</c:v>
                </c:pt>
                <c:pt idx="120">
                  <c:v>0.4</c:v>
                </c:pt>
                <c:pt idx="121">
                  <c:v>0.39</c:v>
                </c:pt>
                <c:pt idx="122">
                  <c:v>0.3</c:v>
                </c:pt>
                <c:pt idx="123">
                  <c:v>0.51</c:v>
                </c:pt>
                <c:pt idx="124">
                  <c:v>0.87</c:v>
                </c:pt>
                <c:pt idx="125">
                  <c:v>1.1299999999999999</c:v>
                </c:pt>
                <c:pt idx="126">
                  <c:v>1.64</c:v>
                </c:pt>
                <c:pt idx="127">
                  <c:v>2.97</c:v>
                </c:pt>
                <c:pt idx="128">
                  <c:v>3.96</c:v>
                </c:pt>
                <c:pt idx="129">
                  <c:v>4.4000000000000004</c:v>
                </c:pt>
                <c:pt idx="130">
                  <c:v>4.4000000000000004</c:v>
                </c:pt>
                <c:pt idx="131">
                  <c:v>4.3</c:v>
                </c:pt>
                <c:pt idx="132">
                  <c:v>4.13</c:v>
                </c:pt>
                <c:pt idx="133">
                  <c:v>3.67</c:v>
                </c:pt>
                <c:pt idx="134">
                  <c:v>3.19</c:v>
                </c:pt>
                <c:pt idx="135">
                  <c:v>2.67</c:v>
                </c:pt>
                <c:pt idx="136">
                  <c:v>2.1800000000000002</c:v>
                </c:pt>
                <c:pt idx="137">
                  <c:v>1.79</c:v>
                </c:pt>
                <c:pt idx="138">
                  <c:v>1.6</c:v>
                </c:pt>
                <c:pt idx="139">
                  <c:v>1.49</c:v>
                </c:pt>
                <c:pt idx="140">
                  <c:v>1.24</c:v>
                </c:pt>
                <c:pt idx="141">
                  <c:v>1.0900000000000001</c:v>
                </c:pt>
                <c:pt idx="142">
                  <c:v>0.94</c:v>
                </c:pt>
                <c:pt idx="143">
                  <c:v>0.79</c:v>
                </c:pt>
                <c:pt idx="144">
                  <c:v>0.64</c:v>
                </c:pt>
                <c:pt idx="145">
                  <c:v>0.59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37664"/>
        <c:axId val="179939584"/>
      </c:scatterChart>
      <c:valAx>
        <c:axId val="17993766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939584"/>
        <c:crosses val="autoZero"/>
        <c:crossBetween val="midCat"/>
      </c:valAx>
      <c:valAx>
        <c:axId val="17993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937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5.9662199999999999</c:v>
                </c:pt>
                <c:pt idx="1">
                  <c:v>5.417891</c:v>
                </c:pt>
                <c:pt idx="2">
                  <c:v>6.1935380000000002</c:v>
                </c:pt>
                <c:pt idx="3">
                  <c:v>8.8667809999999996</c:v>
                </c:pt>
                <c:pt idx="4">
                  <c:v>11.790606</c:v>
                </c:pt>
                <c:pt idx="5">
                  <c:v>13.996627</c:v>
                </c:pt>
                <c:pt idx="6">
                  <c:v>12.083391000000001</c:v>
                </c:pt>
                <c:pt idx="7">
                  <c:v>10.858485999999999</c:v>
                </c:pt>
                <c:pt idx="8">
                  <c:v>10.005055</c:v>
                </c:pt>
                <c:pt idx="9">
                  <c:v>12.307116000000001</c:v>
                </c:pt>
                <c:pt idx="10">
                  <c:v>13.394753</c:v>
                </c:pt>
                <c:pt idx="11">
                  <c:v>11.422000000000001</c:v>
                </c:pt>
                <c:pt idx="12">
                  <c:v>4.7954929999999996</c:v>
                </c:pt>
                <c:pt idx="13">
                  <c:v>3.7334390000000002</c:v>
                </c:pt>
                <c:pt idx="14">
                  <c:v>7.7537989999999999</c:v>
                </c:pt>
                <c:pt idx="15">
                  <c:v>8.4049110000000002</c:v>
                </c:pt>
                <c:pt idx="16">
                  <c:v>8.5217480000000005</c:v>
                </c:pt>
                <c:pt idx="17">
                  <c:v>6.3265510000000003</c:v>
                </c:pt>
                <c:pt idx="18">
                  <c:v>6.4079759999999997</c:v>
                </c:pt>
                <c:pt idx="19">
                  <c:v>3.2487210000000002</c:v>
                </c:pt>
                <c:pt idx="20">
                  <c:v>1.825286</c:v>
                </c:pt>
                <c:pt idx="21">
                  <c:v>0.94047700000000001</c:v>
                </c:pt>
                <c:pt idx="22">
                  <c:v>0.811643</c:v>
                </c:pt>
                <c:pt idx="23">
                  <c:v>2.3502040000000002</c:v>
                </c:pt>
                <c:pt idx="24">
                  <c:v>2.9903439999999999</c:v>
                </c:pt>
                <c:pt idx="25">
                  <c:v>3.1210599999999999</c:v>
                </c:pt>
                <c:pt idx="26">
                  <c:v>3.08264</c:v>
                </c:pt>
                <c:pt idx="27">
                  <c:v>3.2380300000000002</c:v>
                </c:pt>
                <c:pt idx="28">
                  <c:v>2.9550559999999999</c:v>
                </c:pt>
                <c:pt idx="29">
                  <c:v>4.6578850000000003</c:v>
                </c:pt>
                <c:pt idx="30">
                  <c:v>7.5821500000000004</c:v>
                </c:pt>
                <c:pt idx="31">
                  <c:v>11.200927999999999</c:v>
                </c:pt>
                <c:pt idx="32">
                  <c:v>12.460095000000001</c:v>
                </c:pt>
                <c:pt idx="33">
                  <c:v>13.648857</c:v>
                </c:pt>
                <c:pt idx="34">
                  <c:v>11.009582999999999</c:v>
                </c:pt>
                <c:pt idx="35">
                  <c:v>9.1667989999999993</c:v>
                </c:pt>
                <c:pt idx="36">
                  <c:v>7.7478360000000004</c:v>
                </c:pt>
                <c:pt idx="37">
                  <c:v>7.3765090000000004</c:v>
                </c:pt>
                <c:pt idx="38">
                  <c:v>6.17516</c:v>
                </c:pt>
                <c:pt idx="39">
                  <c:v>3.9282059999999999</c:v>
                </c:pt>
                <c:pt idx="40">
                  <c:v>3.4001359999999998</c:v>
                </c:pt>
                <c:pt idx="41">
                  <c:v>4.5529019999999996</c:v>
                </c:pt>
                <c:pt idx="42">
                  <c:v>7.6368530000000003</c:v>
                </c:pt>
                <c:pt idx="43">
                  <c:v>7.5964669999999996</c:v>
                </c:pt>
                <c:pt idx="44">
                  <c:v>9.4826300000000003</c:v>
                </c:pt>
                <c:pt idx="45">
                  <c:v>9.1289210000000001</c:v>
                </c:pt>
                <c:pt idx="46">
                  <c:v>9.5220970000000005</c:v>
                </c:pt>
                <c:pt idx="47">
                  <c:v>8.1248090000000008</c:v>
                </c:pt>
                <c:pt idx="48">
                  <c:v>7.3571289999999996</c:v>
                </c:pt>
                <c:pt idx="49">
                  <c:v>6.3533109999999997</c:v>
                </c:pt>
                <c:pt idx="50">
                  <c:v>5.3723400000000003</c:v>
                </c:pt>
                <c:pt idx="51">
                  <c:v>5.8704980000000004</c:v>
                </c:pt>
                <c:pt idx="52">
                  <c:v>5.5733389999999998</c:v>
                </c:pt>
                <c:pt idx="53">
                  <c:v>7.4997220000000002</c:v>
                </c:pt>
                <c:pt idx="54">
                  <c:v>11.39484</c:v>
                </c:pt>
                <c:pt idx="55">
                  <c:v>13.815154</c:v>
                </c:pt>
                <c:pt idx="56">
                  <c:v>12.797723</c:v>
                </c:pt>
                <c:pt idx="57">
                  <c:v>13.252359</c:v>
                </c:pt>
                <c:pt idx="58">
                  <c:v>14.881582999999999</c:v>
                </c:pt>
                <c:pt idx="59">
                  <c:v>16.389368000000001</c:v>
                </c:pt>
                <c:pt idx="60">
                  <c:v>16.722337</c:v>
                </c:pt>
                <c:pt idx="61">
                  <c:v>15.105112999999999</c:v>
                </c:pt>
                <c:pt idx="62">
                  <c:v>14.321816999999999</c:v>
                </c:pt>
                <c:pt idx="63">
                  <c:v>12.114768</c:v>
                </c:pt>
                <c:pt idx="64">
                  <c:v>13.130464999999999</c:v>
                </c:pt>
                <c:pt idx="65">
                  <c:v>13.402307</c:v>
                </c:pt>
                <c:pt idx="66">
                  <c:v>13.961046</c:v>
                </c:pt>
                <c:pt idx="67">
                  <c:v>15.750775000000001</c:v>
                </c:pt>
                <c:pt idx="68">
                  <c:v>15.203302000000001</c:v>
                </c:pt>
                <c:pt idx="69">
                  <c:v>15.537191999999999</c:v>
                </c:pt>
                <c:pt idx="70">
                  <c:v>16.429380999999999</c:v>
                </c:pt>
                <c:pt idx="71">
                  <c:v>8.0500050000000005</c:v>
                </c:pt>
                <c:pt idx="72">
                  <c:v>3.1819099999999998</c:v>
                </c:pt>
                <c:pt idx="73">
                  <c:v>1.4743390000000001</c:v>
                </c:pt>
                <c:pt idx="74">
                  <c:v>1.2322850000000001</c:v>
                </c:pt>
                <c:pt idx="75">
                  <c:v>1.948353</c:v>
                </c:pt>
                <c:pt idx="76">
                  <c:v>3.9108800000000001</c:v>
                </c:pt>
                <c:pt idx="77">
                  <c:v>3.4896310000000001</c:v>
                </c:pt>
                <c:pt idx="78">
                  <c:v>3.649994</c:v>
                </c:pt>
                <c:pt idx="79">
                  <c:v>3.3023859999999998</c:v>
                </c:pt>
                <c:pt idx="80">
                  <c:v>4.2054239999999998</c:v>
                </c:pt>
                <c:pt idx="81">
                  <c:v>3.4819770000000001</c:v>
                </c:pt>
                <c:pt idx="82">
                  <c:v>3.9661080000000002</c:v>
                </c:pt>
                <c:pt idx="83">
                  <c:v>3.5991059999999999</c:v>
                </c:pt>
                <c:pt idx="84">
                  <c:v>4.4532699999999998</c:v>
                </c:pt>
                <c:pt idx="85">
                  <c:v>4.8614740000000003</c:v>
                </c:pt>
                <c:pt idx="86">
                  <c:v>5.273441</c:v>
                </c:pt>
                <c:pt idx="87">
                  <c:v>4.8488889999999998</c:v>
                </c:pt>
                <c:pt idx="88">
                  <c:v>4.3147330000000004</c:v>
                </c:pt>
                <c:pt idx="89">
                  <c:v>3.5273819999999998</c:v>
                </c:pt>
                <c:pt idx="90">
                  <c:v>3.7425540000000002</c:v>
                </c:pt>
                <c:pt idx="91">
                  <c:v>4.2401260000000001</c:v>
                </c:pt>
                <c:pt idx="92">
                  <c:v>4.9122310000000002</c:v>
                </c:pt>
                <c:pt idx="93">
                  <c:v>4.8700929999999998</c:v>
                </c:pt>
                <c:pt idx="94">
                  <c:v>6.1343009999999998</c:v>
                </c:pt>
                <c:pt idx="95">
                  <c:v>6.3904800000000002</c:v>
                </c:pt>
                <c:pt idx="96">
                  <c:v>5.8804679999999996</c:v>
                </c:pt>
                <c:pt idx="97">
                  <c:v>5.9313719999999996</c:v>
                </c:pt>
                <c:pt idx="98">
                  <c:v>4.8712980000000003</c:v>
                </c:pt>
                <c:pt idx="99">
                  <c:v>5.1756919999999997</c:v>
                </c:pt>
                <c:pt idx="100">
                  <c:v>4.2062809999999997</c:v>
                </c:pt>
                <c:pt idx="101">
                  <c:v>4.3342590000000003</c:v>
                </c:pt>
                <c:pt idx="102">
                  <c:v>5.5531040000000003</c:v>
                </c:pt>
                <c:pt idx="103">
                  <c:v>7.7109839999999998</c:v>
                </c:pt>
                <c:pt idx="104">
                  <c:v>7.8234700000000004</c:v>
                </c:pt>
                <c:pt idx="105">
                  <c:v>7.5702740000000004</c:v>
                </c:pt>
                <c:pt idx="106">
                  <c:v>5.89391</c:v>
                </c:pt>
                <c:pt idx="107">
                  <c:v>5.0180699999999998</c:v>
                </c:pt>
                <c:pt idx="108">
                  <c:v>5.0289200000000003</c:v>
                </c:pt>
                <c:pt idx="109">
                  <c:v>6.1907930000000002</c:v>
                </c:pt>
                <c:pt idx="110">
                  <c:v>5.440512</c:v>
                </c:pt>
                <c:pt idx="111">
                  <c:v>7.5556840000000003</c:v>
                </c:pt>
                <c:pt idx="112">
                  <c:v>7.9265720000000002</c:v>
                </c:pt>
                <c:pt idx="113">
                  <c:v>8.9637969999999996</c:v>
                </c:pt>
                <c:pt idx="114">
                  <c:v>12.174811</c:v>
                </c:pt>
                <c:pt idx="115">
                  <c:v>11.392640999999999</c:v>
                </c:pt>
                <c:pt idx="116">
                  <c:v>11.564289</c:v>
                </c:pt>
                <c:pt idx="117">
                  <c:v>11.265541000000001</c:v>
                </c:pt>
                <c:pt idx="118">
                  <c:v>12.194751999999999</c:v>
                </c:pt>
                <c:pt idx="119">
                  <c:v>12.744377</c:v>
                </c:pt>
                <c:pt idx="120">
                  <c:v>13.870528999999999</c:v>
                </c:pt>
                <c:pt idx="121">
                  <c:v>8.3690130000000007</c:v>
                </c:pt>
                <c:pt idx="122">
                  <c:v>3.2881879999999999</c:v>
                </c:pt>
                <c:pt idx="123">
                  <c:v>2.955203</c:v>
                </c:pt>
                <c:pt idx="124">
                  <c:v>3.7742260000000001</c:v>
                </c:pt>
                <c:pt idx="125">
                  <c:v>5.2655120000000002</c:v>
                </c:pt>
                <c:pt idx="126">
                  <c:v>7.7825240000000004</c:v>
                </c:pt>
                <c:pt idx="127">
                  <c:v>10.645512999999999</c:v>
                </c:pt>
                <c:pt idx="128">
                  <c:v>10.487011000000001</c:v>
                </c:pt>
                <c:pt idx="129">
                  <c:v>8.3706259999999997</c:v>
                </c:pt>
                <c:pt idx="130">
                  <c:v>4.6013120000000001</c:v>
                </c:pt>
                <c:pt idx="131">
                  <c:v>4.9157010000000003</c:v>
                </c:pt>
                <c:pt idx="132">
                  <c:v>5.6645880000000002</c:v>
                </c:pt>
                <c:pt idx="133">
                  <c:v>4.4243360000000003</c:v>
                </c:pt>
                <c:pt idx="134">
                  <c:v>4.8021890000000003</c:v>
                </c:pt>
                <c:pt idx="135">
                  <c:v>5.1791619999999998</c:v>
                </c:pt>
                <c:pt idx="136">
                  <c:v>10.177021</c:v>
                </c:pt>
                <c:pt idx="137">
                  <c:v>12.600218999999999</c:v>
                </c:pt>
                <c:pt idx="138">
                  <c:v>11.961790000000001</c:v>
                </c:pt>
                <c:pt idx="139">
                  <c:v>9.1767699999999994</c:v>
                </c:pt>
                <c:pt idx="140">
                  <c:v>7.3339869999999996</c:v>
                </c:pt>
                <c:pt idx="141">
                  <c:v>5.9163160000000001</c:v>
                </c:pt>
                <c:pt idx="142">
                  <c:v>5.543717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5.543717</c:v>
                </c:pt>
                <c:pt idx="1">
                  <c:v>6.7034019999999996</c:v>
                </c:pt>
                <c:pt idx="2">
                  <c:v>9.6768350000000005</c:v>
                </c:pt>
                <c:pt idx="3">
                  <c:v>11.826895</c:v>
                </c:pt>
                <c:pt idx="4">
                  <c:v>11.565731</c:v>
                </c:pt>
                <c:pt idx="5">
                  <c:v>9.4004709999999996</c:v>
                </c:pt>
                <c:pt idx="6">
                  <c:v>10.395200000000001</c:v>
                </c:pt>
                <c:pt idx="7">
                  <c:v>11.073950999999999</c:v>
                </c:pt>
                <c:pt idx="8">
                  <c:v>11.709326000000001</c:v>
                </c:pt>
                <c:pt idx="9">
                  <c:v>14.456028</c:v>
                </c:pt>
                <c:pt idx="10">
                  <c:v>17.091660999999998</c:v>
                </c:pt>
                <c:pt idx="11">
                  <c:v>8.4914690000000004</c:v>
                </c:pt>
                <c:pt idx="12">
                  <c:v>3.3703219999999998</c:v>
                </c:pt>
                <c:pt idx="13">
                  <c:v>3.5978110000000001</c:v>
                </c:pt>
                <c:pt idx="14">
                  <c:v>4.7536069999999997</c:v>
                </c:pt>
                <c:pt idx="15">
                  <c:v>4.384576</c:v>
                </c:pt>
                <c:pt idx="16">
                  <c:v>3.8050160000000002</c:v>
                </c:pt>
                <c:pt idx="17">
                  <c:v>3.604457</c:v>
                </c:pt>
                <c:pt idx="18">
                  <c:v>3.5696330000000001</c:v>
                </c:pt>
                <c:pt idx="19">
                  <c:v>2.682547</c:v>
                </c:pt>
                <c:pt idx="20">
                  <c:v>2.77373</c:v>
                </c:pt>
                <c:pt idx="21">
                  <c:v>2.9674939999999999</c:v>
                </c:pt>
                <c:pt idx="22">
                  <c:v>3.866771</c:v>
                </c:pt>
                <c:pt idx="23">
                  <c:v>4.1160579999999998</c:v>
                </c:pt>
                <c:pt idx="24">
                  <c:v>3.8575089999999999</c:v>
                </c:pt>
                <c:pt idx="25">
                  <c:v>2.701565</c:v>
                </c:pt>
                <c:pt idx="26">
                  <c:v>3.5229089999999998</c:v>
                </c:pt>
                <c:pt idx="27">
                  <c:v>3.2971810000000001</c:v>
                </c:pt>
                <c:pt idx="28">
                  <c:v>3.3881380000000001</c:v>
                </c:pt>
                <c:pt idx="29">
                  <c:v>4.2368030000000001</c:v>
                </c:pt>
                <c:pt idx="30">
                  <c:v>6.8436729999999999</c:v>
                </c:pt>
                <c:pt idx="31">
                  <c:v>9.9439119999999992</c:v>
                </c:pt>
                <c:pt idx="32">
                  <c:v>11.573551</c:v>
                </c:pt>
                <c:pt idx="33">
                  <c:v>9.8876329999999992</c:v>
                </c:pt>
                <c:pt idx="34">
                  <c:v>9.7278830000000003</c:v>
                </c:pt>
                <c:pt idx="35">
                  <c:v>9.8169280000000008</c:v>
                </c:pt>
                <c:pt idx="36">
                  <c:v>9.1882070000000002</c:v>
                </c:pt>
                <c:pt idx="37">
                  <c:v>7.1418109999999997</c:v>
                </c:pt>
                <c:pt idx="38">
                  <c:v>7.692901</c:v>
                </c:pt>
                <c:pt idx="39">
                  <c:v>4.954288</c:v>
                </c:pt>
                <c:pt idx="40">
                  <c:v>2.8792749999999998</c:v>
                </c:pt>
                <c:pt idx="41">
                  <c:v>4.3488730000000002</c:v>
                </c:pt>
                <c:pt idx="42">
                  <c:v>5.8569110000000002</c:v>
                </c:pt>
                <c:pt idx="43">
                  <c:v>7.8016480000000001</c:v>
                </c:pt>
                <c:pt idx="44">
                  <c:v>7.7605680000000001</c:v>
                </c:pt>
                <c:pt idx="45">
                  <c:v>8.1553319999999996</c:v>
                </c:pt>
                <c:pt idx="46">
                  <c:v>8.0957519999999992</c:v>
                </c:pt>
                <c:pt idx="47">
                  <c:v>7.4758469999999999</c:v>
                </c:pt>
                <c:pt idx="48">
                  <c:v>7.451702</c:v>
                </c:pt>
                <c:pt idx="49">
                  <c:v>7.0220909999999996</c:v>
                </c:pt>
                <c:pt idx="50">
                  <c:v>5.764418</c:v>
                </c:pt>
                <c:pt idx="51">
                  <c:v>5.9192070000000001</c:v>
                </c:pt>
                <c:pt idx="52">
                  <c:v>5.9610149999999997</c:v>
                </c:pt>
                <c:pt idx="53">
                  <c:v>6.3713939999999996</c:v>
                </c:pt>
                <c:pt idx="54">
                  <c:v>8.8998930000000005</c:v>
                </c:pt>
                <c:pt idx="55">
                  <c:v>11.97396</c:v>
                </c:pt>
                <c:pt idx="56">
                  <c:v>12.648362000000001</c:v>
                </c:pt>
                <c:pt idx="57">
                  <c:v>12.683063000000001</c:v>
                </c:pt>
                <c:pt idx="58">
                  <c:v>12.365228999999999</c:v>
                </c:pt>
                <c:pt idx="59">
                  <c:v>12.885797</c:v>
                </c:pt>
                <c:pt idx="60">
                  <c:v>13.290677000000001</c:v>
                </c:pt>
                <c:pt idx="61">
                  <c:v>12.705472</c:v>
                </c:pt>
                <c:pt idx="62">
                  <c:v>13.248888000000001</c:v>
                </c:pt>
                <c:pt idx="63">
                  <c:v>12.499415000000001</c:v>
                </c:pt>
                <c:pt idx="64">
                  <c:v>13.278677999999999</c:v>
                </c:pt>
                <c:pt idx="65">
                  <c:v>13.706113999999999</c:v>
                </c:pt>
                <c:pt idx="66">
                  <c:v>14.845183</c:v>
                </c:pt>
                <c:pt idx="67">
                  <c:v>15.385327</c:v>
                </c:pt>
                <c:pt idx="68">
                  <c:v>17.508686000000001</c:v>
                </c:pt>
                <c:pt idx="69">
                  <c:v>16.396975999999999</c:v>
                </c:pt>
                <c:pt idx="70">
                  <c:v>13.779842</c:v>
                </c:pt>
                <c:pt idx="71">
                  <c:v>9.6143239999999999</c:v>
                </c:pt>
                <c:pt idx="72">
                  <c:v>3.7258879999999999</c:v>
                </c:pt>
                <c:pt idx="73">
                  <c:v>2.2093449999999999</c:v>
                </c:pt>
                <c:pt idx="74">
                  <c:v>3.579018</c:v>
                </c:pt>
                <c:pt idx="75">
                  <c:v>4.2122190000000002</c:v>
                </c:pt>
                <c:pt idx="76">
                  <c:v>3.4802420000000001</c:v>
                </c:pt>
                <c:pt idx="77">
                  <c:v>3.4439519999999999</c:v>
                </c:pt>
                <c:pt idx="78">
                  <c:v>3.4910920000000001</c:v>
                </c:pt>
                <c:pt idx="79">
                  <c:v>2.6318700000000002</c:v>
                </c:pt>
                <c:pt idx="80">
                  <c:v>2.7929620000000002</c:v>
                </c:pt>
                <c:pt idx="81">
                  <c:v>3.2643620000000002</c:v>
                </c:pt>
                <c:pt idx="82">
                  <c:v>3.8660559999999999</c:v>
                </c:pt>
                <c:pt idx="83">
                  <c:v>3.5240879999999999</c:v>
                </c:pt>
                <c:pt idx="84">
                  <c:v>2.9270019999999999</c:v>
                </c:pt>
                <c:pt idx="85">
                  <c:v>3.5874009999999998</c:v>
                </c:pt>
                <c:pt idx="86">
                  <c:v>3.9817239999999998</c:v>
                </c:pt>
                <c:pt idx="87">
                  <c:v>3.9850479999999999</c:v>
                </c:pt>
                <c:pt idx="88">
                  <c:v>3.9379080000000002</c:v>
                </c:pt>
                <c:pt idx="89">
                  <c:v>3.86633</c:v>
                </c:pt>
                <c:pt idx="90">
                  <c:v>3.6795049999999998</c:v>
                </c:pt>
                <c:pt idx="91">
                  <c:v>3.733733</c:v>
                </c:pt>
                <c:pt idx="92">
                  <c:v>3.8524500000000002</c:v>
                </c:pt>
                <c:pt idx="93">
                  <c:v>5.3594860000000004</c:v>
                </c:pt>
                <c:pt idx="94">
                  <c:v>5.4967030000000001</c:v>
                </c:pt>
                <c:pt idx="95">
                  <c:v>4.8627700000000003</c:v>
                </c:pt>
                <c:pt idx="96">
                  <c:v>3.9287920000000001</c:v>
                </c:pt>
                <c:pt idx="97">
                  <c:v>4.3151739999999998</c:v>
                </c:pt>
                <c:pt idx="98">
                  <c:v>4.849329</c:v>
                </c:pt>
                <c:pt idx="99">
                  <c:v>5.5004660000000003</c:v>
                </c:pt>
                <c:pt idx="100">
                  <c:v>4.5030010000000003</c:v>
                </c:pt>
                <c:pt idx="101">
                  <c:v>5.3530579999999999</c:v>
                </c:pt>
                <c:pt idx="102">
                  <c:v>6.038043</c:v>
                </c:pt>
                <c:pt idx="103">
                  <c:v>7.9011329999999997</c:v>
                </c:pt>
                <c:pt idx="104">
                  <c:v>6.1329330000000004</c:v>
                </c:pt>
                <c:pt idx="105">
                  <c:v>4.9882809999999997</c:v>
                </c:pt>
                <c:pt idx="106">
                  <c:v>4.5259960000000001</c:v>
                </c:pt>
                <c:pt idx="107">
                  <c:v>5.3137879999999997</c:v>
                </c:pt>
                <c:pt idx="108">
                  <c:v>5.6713820000000004</c:v>
                </c:pt>
                <c:pt idx="109">
                  <c:v>6.0344740000000003</c:v>
                </c:pt>
                <c:pt idx="110">
                  <c:v>6.1740130000000004</c:v>
                </c:pt>
                <c:pt idx="111">
                  <c:v>8.9069800000000008</c:v>
                </c:pt>
                <c:pt idx="112">
                  <c:v>9.8189630000000001</c:v>
                </c:pt>
                <c:pt idx="113">
                  <c:v>9.9181550000000005</c:v>
                </c:pt>
                <c:pt idx="114">
                  <c:v>11.442688</c:v>
                </c:pt>
                <c:pt idx="115">
                  <c:v>12.78487</c:v>
                </c:pt>
                <c:pt idx="116">
                  <c:v>11.675333</c:v>
                </c:pt>
                <c:pt idx="117">
                  <c:v>11.674094</c:v>
                </c:pt>
                <c:pt idx="118">
                  <c:v>12.203241</c:v>
                </c:pt>
                <c:pt idx="119">
                  <c:v>11.471304999999999</c:v>
                </c:pt>
                <c:pt idx="120">
                  <c:v>12.751756</c:v>
                </c:pt>
                <c:pt idx="121">
                  <c:v>6.3385249999999997</c:v>
                </c:pt>
                <c:pt idx="122">
                  <c:v>2.9119480000000002</c:v>
                </c:pt>
                <c:pt idx="123">
                  <c:v>5.2989059999999997</c:v>
                </c:pt>
                <c:pt idx="124">
                  <c:v>6.8151780000000004</c:v>
                </c:pt>
                <c:pt idx="125">
                  <c:v>7.3017539999999999</c:v>
                </c:pt>
                <c:pt idx="126">
                  <c:v>7.8080020000000001</c:v>
                </c:pt>
                <c:pt idx="127">
                  <c:v>7.5266029999999997</c:v>
                </c:pt>
                <c:pt idx="128">
                  <c:v>6.5488109999999997</c:v>
                </c:pt>
                <c:pt idx="129">
                  <c:v>5.976483</c:v>
                </c:pt>
                <c:pt idx="130">
                  <c:v>4.3264389999999997</c:v>
                </c:pt>
                <c:pt idx="131">
                  <c:v>2.591377</c:v>
                </c:pt>
                <c:pt idx="132">
                  <c:v>2.4227829999999999</c:v>
                </c:pt>
                <c:pt idx="133">
                  <c:v>3.5759799999999999</c:v>
                </c:pt>
                <c:pt idx="134">
                  <c:v>4.7552589999999997</c:v>
                </c:pt>
                <c:pt idx="135">
                  <c:v>5.269971</c:v>
                </c:pt>
                <c:pt idx="136">
                  <c:v>7.1645370000000002</c:v>
                </c:pt>
                <c:pt idx="137">
                  <c:v>8.5554469999999991</c:v>
                </c:pt>
                <c:pt idx="138">
                  <c:v>8.6735779999999991</c:v>
                </c:pt>
                <c:pt idx="139">
                  <c:v>8.3120740000000009</c:v>
                </c:pt>
                <c:pt idx="140">
                  <c:v>6.922167</c:v>
                </c:pt>
                <c:pt idx="141">
                  <c:v>6.6818479999999996</c:v>
                </c:pt>
                <c:pt idx="142">
                  <c:v>6.7849500000000003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6.7849500000000003</c:v>
                </c:pt>
                <c:pt idx="1">
                  <c:v>9.7676440000000007</c:v>
                </c:pt>
                <c:pt idx="2">
                  <c:v>11.765727999999999</c:v>
                </c:pt>
                <c:pt idx="3">
                  <c:v>13.626447000000001</c:v>
                </c:pt>
                <c:pt idx="4">
                  <c:v>14.371278</c:v>
                </c:pt>
                <c:pt idx="5">
                  <c:v>11.693832</c:v>
                </c:pt>
                <c:pt idx="6">
                  <c:v>12.620747</c:v>
                </c:pt>
                <c:pt idx="7">
                  <c:v>14.998156</c:v>
                </c:pt>
                <c:pt idx="8">
                  <c:v>15.743205</c:v>
                </c:pt>
                <c:pt idx="9">
                  <c:v>13.493679</c:v>
                </c:pt>
                <c:pt idx="10">
                  <c:v>8.0514720000000004</c:v>
                </c:pt>
                <c:pt idx="11">
                  <c:v>4.2662740000000001</c:v>
                </c:pt>
                <c:pt idx="12">
                  <c:v>3.712618</c:v>
                </c:pt>
                <c:pt idx="13">
                  <c:v>4.8024820000000004</c:v>
                </c:pt>
                <c:pt idx="14">
                  <c:v>4.5242610000000001</c:v>
                </c:pt>
                <c:pt idx="15">
                  <c:v>5.3818950000000001</c:v>
                </c:pt>
                <c:pt idx="16">
                  <c:v>4.6549769999999997</c:v>
                </c:pt>
                <c:pt idx="17">
                  <c:v>4.0039870000000004</c:v>
                </c:pt>
                <c:pt idx="18">
                  <c:v>3.4594209999999999</c:v>
                </c:pt>
                <c:pt idx="19">
                  <c:v>3.1034160000000002</c:v>
                </c:pt>
                <c:pt idx="20">
                  <c:v>3.0791249999999999</c:v>
                </c:pt>
                <c:pt idx="21">
                  <c:v>3.12453</c:v>
                </c:pt>
                <c:pt idx="22">
                  <c:v>3.4458340000000001</c:v>
                </c:pt>
                <c:pt idx="23">
                  <c:v>3.4020860000000002</c:v>
                </c:pt>
                <c:pt idx="24">
                  <c:v>3.737323</c:v>
                </c:pt>
                <c:pt idx="25">
                  <c:v>3.4228390000000002</c:v>
                </c:pt>
                <c:pt idx="26">
                  <c:v>3.4195150000000001</c:v>
                </c:pt>
                <c:pt idx="27">
                  <c:v>3.625572</c:v>
                </c:pt>
                <c:pt idx="28">
                  <c:v>4.1179389999999998</c:v>
                </c:pt>
                <c:pt idx="29">
                  <c:v>4.0862670000000003</c:v>
                </c:pt>
                <c:pt idx="30">
                  <c:v>5.8518530000000002</c:v>
                </c:pt>
                <c:pt idx="31">
                  <c:v>9.2336360000000006</c:v>
                </c:pt>
                <c:pt idx="32">
                  <c:v>8.6644620000000003</c:v>
                </c:pt>
                <c:pt idx="33">
                  <c:v>9.4873960000000004</c:v>
                </c:pt>
                <c:pt idx="34">
                  <c:v>9.2826330000000006</c:v>
                </c:pt>
                <c:pt idx="35">
                  <c:v>10.010992999999999</c:v>
                </c:pt>
                <c:pt idx="36">
                  <c:v>8.1839480000000009</c:v>
                </c:pt>
                <c:pt idx="37">
                  <c:v>6.4734689999999997</c:v>
                </c:pt>
                <c:pt idx="38">
                  <c:v>5.7180819999999999</c:v>
                </c:pt>
                <c:pt idx="39">
                  <c:v>4.6024849999999997</c:v>
                </c:pt>
                <c:pt idx="40">
                  <c:v>4.1122930000000002</c:v>
                </c:pt>
                <c:pt idx="41">
                  <c:v>4.2853839999999996</c:v>
                </c:pt>
                <c:pt idx="42">
                  <c:v>4.4143990000000004</c:v>
                </c:pt>
                <c:pt idx="43">
                  <c:v>5.0361060000000002</c:v>
                </c:pt>
                <c:pt idx="44">
                  <c:v>7.466755</c:v>
                </c:pt>
                <c:pt idx="45">
                  <c:v>7.5127220000000001</c:v>
                </c:pt>
                <c:pt idx="46">
                  <c:v>7.2298830000000001</c:v>
                </c:pt>
                <c:pt idx="47">
                  <c:v>6.5506919999999997</c:v>
                </c:pt>
                <c:pt idx="48">
                  <c:v>6.0236239999999999</c:v>
                </c:pt>
                <c:pt idx="49">
                  <c:v>5.1926019999999999</c:v>
                </c:pt>
                <c:pt idx="50">
                  <c:v>4.9048509999999998</c:v>
                </c:pt>
                <c:pt idx="51">
                  <c:v>4.9556079999999998</c:v>
                </c:pt>
                <c:pt idx="52">
                  <c:v>4.8927050000000003</c:v>
                </c:pt>
                <c:pt idx="53">
                  <c:v>6.3177529999999997</c:v>
                </c:pt>
                <c:pt idx="54">
                  <c:v>5.337345</c:v>
                </c:pt>
                <c:pt idx="55">
                  <c:v>6.5708039999999999</c:v>
                </c:pt>
                <c:pt idx="56">
                  <c:v>8.7827640000000002</c:v>
                </c:pt>
                <c:pt idx="57">
                  <c:v>12.326789</c:v>
                </c:pt>
                <c:pt idx="58">
                  <c:v>14.218256</c:v>
                </c:pt>
                <c:pt idx="59">
                  <c:v>12.574158000000001</c:v>
                </c:pt>
                <c:pt idx="60">
                  <c:v>11.507887999999999</c:v>
                </c:pt>
                <c:pt idx="61">
                  <c:v>11.368643</c:v>
                </c:pt>
                <c:pt idx="62">
                  <c:v>11.567759000000001</c:v>
                </c:pt>
                <c:pt idx="63">
                  <c:v>12.854711999999999</c:v>
                </c:pt>
                <c:pt idx="64">
                  <c:v>14.518344000000001</c:v>
                </c:pt>
                <c:pt idx="65">
                  <c:v>14.70617</c:v>
                </c:pt>
                <c:pt idx="66">
                  <c:v>13.871385</c:v>
                </c:pt>
                <c:pt idx="67">
                  <c:v>15.668787999999999</c:v>
                </c:pt>
                <c:pt idx="68">
                  <c:v>16.946183999999999</c:v>
                </c:pt>
                <c:pt idx="69">
                  <c:v>15.443766999999999</c:v>
                </c:pt>
                <c:pt idx="70">
                  <c:v>16.843375999999999</c:v>
                </c:pt>
                <c:pt idx="71">
                  <c:v>16.778005</c:v>
                </c:pt>
                <c:pt idx="72">
                  <c:v>14.471178</c:v>
                </c:pt>
                <c:pt idx="73">
                  <c:v>9.4603179999999991</c:v>
                </c:pt>
                <c:pt idx="74">
                  <c:v>3.738327</c:v>
                </c:pt>
                <c:pt idx="75">
                  <c:v>1.235036</c:v>
                </c:pt>
                <c:pt idx="76">
                  <c:v>0.55309399999999997</c:v>
                </c:pt>
                <c:pt idx="77">
                  <c:v>2.2839779999999998</c:v>
                </c:pt>
                <c:pt idx="78">
                  <c:v>4.1446969999999999</c:v>
                </c:pt>
                <c:pt idx="79">
                  <c:v>3.3457629999999998</c:v>
                </c:pt>
                <c:pt idx="80">
                  <c:v>3.32003</c:v>
                </c:pt>
                <c:pt idx="81">
                  <c:v>3.3007979999999999</c:v>
                </c:pt>
                <c:pt idx="82">
                  <c:v>3.8439220000000001</c:v>
                </c:pt>
                <c:pt idx="83">
                  <c:v>3.0455719999999999</c:v>
                </c:pt>
                <c:pt idx="84">
                  <c:v>3.3900190000000001</c:v>
                </c:pt>
                <c:pt idx="85">
                  <c:v>3.9207040000000002</c:v>
                </c:pt>
                <c:pt idx="86">
                  <c:v>4.0269830000000004</c:v>
                </c:pt>
                <c:pt idx="87">
                  <c:v>3.578138</c:v>
                </c:pt>
                <c:pt idx="88">
                  <c:v>3.5207350000000002</c:v>
                </c:pt>
                <c:pt idx="89">
                  <c:v>3.8141319999999999</c:v>
                </c:pt>
                <c:pt idx="90">
                  <c:v>3.8820480000000002</c:v>
                </c:pt>
                <c:pt idx="91">
                  <c:v>3.8855629999999999</c:v>
                </c:pt>
                <c:pt idx="92">
                  <c:v>4.4077190000000002</c:v>
                </c:pt>
                <c:pt idx="93">
                  <c:v>4.1524939999999999</c:v>
                </c:pt>
                <c:pt idx="94">
                  <c:v>4.5612839999999997</c:v>
                </c:pt>
                <c:pt idx="95">
                  <c:v>5.1391080000000002</c:v>
                </c:pt>
                <c:pt idx="96">
                  <c:v>4.2953549999999998</c:v>
                </c:pt>
                <c:pt idx="97">
                  <c:v>4.046068</c:v>
                </c:pt>
                <c:pt idx="98">
                  <c:v>3.7597589999999999</c:v>
                </c:pt>
                <c:pt idx="99">
                  <c:v>4.624333</c:v>
                </c:pt>
                <c:pt idx="100">
                  <c:v>4.0336299999999996</c:v>
                </c:pt>
                <c:pt idx="101">
                  <c:v>3.824395</c:v>
                </c:pt>
                <c:pt idx="102">
                  <c:v>3.6760350000000002</c:v>
                </c:pt>
                <c:pt idx="103">
                  <c:v>5.0504730000000002</c:v>
                </c:pt>
                <c:pt idx="104">
                  <c:v>6.3595420000000003</c:v>
                </c:pt>
                <c:pt idx="105">
                  <c:v>7.3822989999999997</c:v>
                </c:pt>
                <c:pt idx="106">
                  <c:v>6.6596460000000004</c:v>
                </c:pt>
                <c:pt idx="107">
                  <c:v>4.5323609999999999</c:v>
                </c:pt>
                <c:pt idx="108">
                  <c:v>4.8283610000000001</c:v>
                </c:pt>
                <c:pt idx="109">
                  <c:v>4.4544189999999997</c:v>
                </c:pt>
                <c:pt idx="110">
                  <c:v>4.877237</c:v>
                </c:pt>
                <c:pt idx="111">
                  <c:v>4.7757230000000002</c:v>
                </c:pt>
                <c:pt idx="112">
                  <c:v>4.3793709999999999</c:v>
                </c:pt>
                <c:pt idx="113">
                  <c:v>4.4860899999999999</c:v>
                </c:pt>
                <c:pt idx="114">
                  <c:v>6.1310750000000001</c:v>
                </c:pt>
                <c:pt idx="115">
                  <c:v>8.7078629999999997</c:v>
                </c:pt>
                <c:pt idx="116">
                  <c:v>10.620635</c:v>
                </c:pt>
                <c:pt idx="117">
                  <c:v>11.024929</c:v>
                </c:pt>
                <c:pt idx="118">
                  <c:v>12.566814000000001</c:v>
                </c:pt>
                <c:pt idx="119">
                  <c:v>13.454946</c:v>
                </c:pt>
                <c:pt idx="120">
                  <c:v>13.967986</c:v>
                </c:pt>
                <c:pt idx="121">
                  <c:v>13.36702</c:v>
                </c:pt>
                <c:pt idx="122">
                  <c:v>11.615755</c:v>
                </c:pt>
                <c:pt idx="123">
                  <c:v>12.870474</c:v>
                </c:pt>
                <c:pt idx="124">
                  <c:v>10.728771</c:v>
                </c:pt>
                <c:pt idx="125">
                  <c:v>4.7678779999999996</c:v>
                </c:pt>
                <c:pt idx="126">
                  <c:v>2.009789</c:v>
                </c:pt>
                <c:pt idx="127">
                  <c:v>3.172256</c:v>
                </c:pt>
                <c:pt idx="128">
                  <c:v>4.0465080000000002</c:v>
                </c:pt>
                <c:pt idx="129">
                  <c:v>9.3043589999999998</c:v>
                </c:pt>
                <c:pt idx="130">
                  <c:v>9.0887220000000006</c:v>
                </c:pt>
                <c:pt idx="131">
                  <c:v>7.5889189999999997</c:v>
                </c:pt>
                <c:pt idx="132">
                  <c:v>5.2984410000000004</c:v>
                </c:pt>
                <c:pt idx="133">
                  <c:v>4.4508020000000004</c:v>
                </c:pt>
                <c:pt idx="134">
                  <c:v>4.5349649999999997</c:v>
                </c:pt>
                <c:pt idx="135">
                  <c:v>4.5907799999999996</c:v>
                </c:pt>
                <c:pt idx="136">
                  <c:v>4.0039870000000004</c:v>
                </c:pt>
                <c:pt idx="137">
                  <c:v>5.5253430000000003</c:v>
                </c:pt>
                <c:pt idx="138">
                  <c:v>9.3001550000000002</c:v>
                </c:pt>
                <c:pt idx="139">
                  <c:v>11.940554000000001</c:v>
                </c:pt>
                <c:pt idx="140">
                  <c:v>11.598843</c:v>
                </c:pt>
                <c:pt idx="141">
                  <c:v>8.8827269999999992</c:v>
                </c:pt>
                <c:pt idx="142">
                  <c:v>7.7899849999999997</c:v>
                </c:pt>
                <c:pt idx="143">
                  <c:v>6.1784840000000001</c:v>
                </c:pt>
                <c:pt idx="144">
                  <c:v>6.2421199999999999</c:v>
                </c:pt>
                <c:pt idx="145">
                  <c:v>4.0084590000000002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55136"/>
        <c:axId val="180157056"/>
      </c:scatterChart>
      <c:valAx>
        <c:axId val="1801551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157056"/>
        <c:crosses val="autoZero"/>
        <c:crossBetween val="midCat"/>
      </c:valAx>
      <c:valAx>
        <c:axId val="18015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0155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13011.304999758</c:v>
                </c:pt>
                <c:pt idx="1">
                  <c:v>11815.179969467043</c:v>
                </c:pt>
                <c:pt idx="2">
                  <c:v>13486.315609899835</c:v>
                </c:pt>
                <c:pt idx="3">
                  <c:v>19236.375412600268</c:v>
                </c:pt>
                <c:pt idx="4">
                  <c:v>25543.256643042881</c:v>
                </c:pt>
                <c:pt idx="5">
                  <c:v>30481.088581123338</c:v>
                </c:pt>
                <c:pt idx="6">
                  <c:v>26357.198631024658</c:v>
                </c:pt>
                <c:pt idx="7">
                  <c:v>23687.219570785863</c:v>
                </c:pt>
                <c:pt idx="8">
                  <c:v>21825.511972041124</c:v>
                </c:pt>
                <c:pt idx="9">
                  <c:v>26839.862130758258</c:v>
                </c:pt>
                <c:pt idx="10">
                  <c:v>28423.395144647115</c:v>
                </c:pt>
                <c:pt idx="11">
                  <c:v>22170.668759640001</c:v>
                </c:pt>
                <c:pt idx="12">
                  <c:v>9820.3138747056983</c:v>
                </c:pt>
                <c:pt idx="13">
                  <c:v>6933.9885972202728</c:v>
                </c:pt>
                <c:pt idx="14">
                  <c:v>12836.79192429549</c:v>
                </c:pt>
                <c:pt idx="15">
                  <c:v>13386.026426768218</c:v>
                </c:pt>
                <c:pt idx="16">
                  <c:v>14759.307083103098</c:v>
                </c:pt>
                <c:pt idx="17">
                  <c:v>12571.333896904707</c:v>
                </c:pt>
                <c:pt idx="18">
                  <c:v>13466.068129963009</c:v>
                </c:pt>
                <c:pt idx="19">
                  <c:v>6956.4692475045176</c:v>
                </c:pt>
                <c:pt idx="20">
                  <c:v>3945.374263110336</c:v>
                </c:pt>
                <c:pt idx="21">
                  <c:v>2040.824712776782</c:v>
                </c:pt>
                <c:pt idx="22">
                  <c:v>1764.6826005536911</c:v>
                </c:pt>
                <c:pt idx="23">
                  <c:v>5117.2226042642851</c:v>
                </c:pt>
                <c:pt idx="24">
                  <c:v>6518.1992300229276</c:v>
                </c:pt>
                <c:pt idx="25">
                  <c:v>6804.8383540635195</c:v>
                </c:pt>
                <c:pt idx="26">
                  <c:v>6719.8165719960007</c:v>
                </c:pt>
                <c:pt idx="27">
                  <c:v>7056.9301498915202</c:v>
                </c:pt>
                <c:pt idx="28">
                  <c:v>6392.5500217962244</c:v>
                </c:pt>
                <c:pt idx="29">
                  <c:v>9777.0262661057604</c:v>
                </c:pt>
                <c:pt idx="30">
                  <c:v>14409.045677932001</c:v>
                </c:pt>
                <c:pt idx="31">
                  <c:v>19822.231339779457</c:v>
                </c:pt>
                <c:pt idx="32">
                  <c:v>21935.541320163858</c:v>
                </c:pt>
                <c:pt idx="33">
                  <c:v>25307.898225641751</c:v>
                </c:pt>
                <c:pt idx="34">
                  <c:v>21805.037515530592</c:v>
                </c:pt>
                <c:pt idx="35">
                  <c:v>19243.72657209068</c:v>
                </c:pt>
                <c:pt idx="36">
                  <c:v>16676.981750203369</c:v>
                </c:pt>
                <c:pt idx="37">
                  <c:v>16002.522410509015</c:v>
                </c:pt>
                <c:pt idx="38">
                  <c:v>13439.197769705919</c:v>
                </c:pt>
                <c:pt idx="39">
                  <c:v>8557.060048429601</c:v>
                </c:pt>
                <c:pt idx="40">
                  <c:v>7407.1836750959837</c:v>
                </c:pt>
                <c:pt idx="41">
                  <c:v>9919.7213142181135</c:v>
                </c:pt>
                <c:pt idx="42">
                  <c:v>16603.029296918292</c:v>
                </c:pt>
                <c:pt idx="43">
                  <c:v>16459.467282044472</c:v>
                </c:pt>
                <c:pt idx="44">
                  <c:v>20555.275508315313</c:v>
                </c:pt>
                <c:pt idx="45">
                  <c:v>19838.376870087508</c:v>
                </c:pt>
                <c:pt idx="46">
                  <c:v>20744.553832903523</c:v>
                </c:pt>
                <c:pt idx="47">
                  <c:v>17720.130146465286</c:v>
                </c:pt>
                <c:pt idx="48">
                  <c:v>16044.020721393652</c:v>
                </c:pt>
                <c:pt idx="49">
                  <c:v>13858.666720974086</c:v>
                </c:pt>
                <c:pt idx="50">
                  <c:v>11719.071368192821</c:v>
                </c:pt>
                <c:pt idx="51">
                  <c:v>12805.739217702754</c:v>
                </c:pt>
                <c:pt idx="52">
                  <c:v>12158.152769932296</c:v>
                </c:pt>
                <c:pt idx="53">
                  <c:v>16354.658622349283</c:v>
                </c:pt>
                <c:pt idx="54">
                  <c:v>24845.75502748404</c:v>
                </c:pt>
                <c:pt idx="55">
                  <c:v>30133.062555819011</c:v>
                </c:pt>
                <c:pt idx="56">
                  <c:v>27913.911496542711</c:v>
                </c:pt>
                <c:pt idx="57">
                  <c:v>28777.905330334066</c:v>
                </c:pt>
                <c:pt idx="58">
                  <c:v>31640.389656004969</c:v>
                </c:pt>
                <c:pt idx="59">
                  <c:v>33408.756450193141</c:v>
                </c:pt>
                <c:pt idx="60">
                  <c:v>34304.579845948159</c:v>
                </c:pt>
                <c:pt idx="61">
                  <c:v>32177.142141098819</c:v>
                </c:pt>
                <c:pt idx="62">
                  <c:v>31058.942943380858</c:v>
                </c:pt>
                <c:pt idx="63">
                  <c:v>26388.165048737996</c:v>
                </c:pt>
                <c:pt idx="64">
                  <c:v>28623.829223611454</c:v>
                </c:pt>
                <c:pt idx="65">
                  <c:v>29220.136651889483</c:v>
                </c:pt>
                <c:pt idx="66">
                  <c:v>30436.954201399349</c:v>
                </c:pt>
                <c:pt idx="67">
                  <c:v>34331.245024110394</c:v>
                </c:pt>
                <c:pt idx="68">
                  <c:v>33129.5282958034</c:v>
                </c:pt>
                <c:pt idx="69">
                  <c:v>33207.853429890747</c:v>
                </c:pt>
                <c:pt idx="70">
                  <c:v>32601.087400012391</c:v>
                </c:pt>
                <c:pt idx="71">
                  <c:v>13341.539620915426</c:v>
                </c:pt>
                <c:pt idx="72">
                  <c:v>5965.2016205262289</c:v>
                </c:pt>
                <c:pt idx="73">
                  <c:v>3040.1917211327632</c:v>
                </c:pt>
                <c:pt idx="74">
                  <c:v>2650.1322528689452</c:v>
                </c:pt>
                <c:pt idx="75">
                  <c:v>4203.9897569175655</c:v>
                </c:pt>
                <c:pt idx="76">
                  <c:v>8262.6118556792007</c:v>
                </c:pt>
                <c:pt idx="77">
                  <c:v>7035.8855273040836</c:v>
                </c:pt>
                <c:pt idx="78">
                  <c:v>7410.3469409877443</c:v>
                </c:pt>
                <c:pt idx="79">
                  <c:v>6758.6248832247857</c:v>
                </c:pt>
                <c:pt idx="80">
                  <c:v>8650.9088507874239</c:v>
                </c:pt>
                <c:pt idx="81">
                  <c:v>7255.0313576011549</c:v>
                </c:pt>
                <c:pt idx="82">
                  <c:v>8426.1221200641958</c:v>
                </c:pt>
                <c:pt idx="83">
                  <c:v>7730.108223228006</c:v>
                </c:pt>
                <c:pt idx="84">
                  <c:v>9630.5441664804584</c:v>
                </c:pt>
                <c:pt idx="85">
                  <c:v>10554.576774169627</c:v>
                </c:pt>
                <c:pt idx="86">
                  <c:v>11475.142109839264</c:v>
                </c:pt>
                <c:pt idx="87">
                  <c:v>10564.441076974928</c:v>
                </c:pt>
                <c:pt idx="88">
                  <c:v>9407.7469631294189</c:v>
                </c:pt>
                <c:pt idx="89">
                  <c:v>7691.1304821019976</c:v>
                </c:pt>
                <c:pt idx="90">
                  <c:v>8160.9452165108341</c:v>
                </c:pt>
                <c:pt idx="91">
                  <c:v>9247.2790948923648</c:v>
                </c:pt>
                <c:pt idx="92">
                  <c:v>10714.6573418115</c:v>
                </c:pt>
                <c:pt idx="93">
                  <c:v>10623.275415023136</c:v>
                </c:pt>
                <c:pt idx="94">
                  <c:v>13380.652659289804</c:v>
                </c:pt>
                <c:pt idx="95">
                  <c:v>13939.005484368239</c:v>
                </c:pt>
                <c:pt idx="96">
                  <c:v>12827.778966553451</c:v>
                </c:pt>
                <c:pt idx="97">
                  <c:v>12942.082708476612</c:v>
                </c:pt>
                <c:pt idx="98">
                  <c:v>10628.662308525361</c:v>
                </c:pt>
                <c:pt idx="99">
                  <c:v>11291.403304693551</c:v>
                </c:pt>
                <c:pt idx="100">
                  <c:v>9174.3258532031523</c:v>
                </c:pt>
                <c:pt idx="101">
                  <c:v>9450.0736329845076</c:v>
                </c:pt>
                <c:pt idx="102">
                  <c:v>12069.04955192717</c:v>
                </c:pt>
                <c:pt idx="103">
                  <c:v>16508.287223433719</c:v>
                </c:pt>
                <c:pt idx="104">
                  <c:v>16544.1419548454</c:v>
                </c:pt>
                <c:pt idx="105">
                  <c:v>16088.955212218918</c:v>
                </c:pt>
                <c:pt idx="106">
                  <c:v>12736.61702865629</c:v>
                </c:pt>
                <c:pt idx="107">
                  <c:v>10924.366285451131</c:v>
                </c:pt>
                <c:pt idx="108">
                  <c:v>10963.308944424722</c:v>
                </c:pt>
                <c:pt idx="109">
                  <c:v>13498.670555548599</c:v>
                </c:pt>
                <c:pt idx="110">
                  <c:v>11851.624501398526</c:v>
                </c:pt>
                <c:pt idx="111">
                  <c:v>16425.597826860587</c:v>
                </c:pt>
                <c:pt idx="112">
                  <c:v>17212.277092259101</c:v>
                </c:pt>
                <c:pt idx="113">
                  <c:v>19515.797679026426</c:v>
                </c:pt>
                <c:pt idx="114">
                  <c:v>26553.282635941927</c:v>
                </c:pt>
                <c:pt idx="115">
                  <c:v>24860.116842357416</c:v>
                </c:pt>
                <c:pt idx="116">
                  <c:v>25237.469982033737</c:v>
                </c:pt>
                <c:pt idx="117">
                  <c:v>24585.214373308521</c:v>
                </c:pt>
                <c:pt idx="118">
                  <c:v>26607.690633878145</c:v>
                </c:pt>
                <c:pt idx="119">
                  <c:v>27618.213303833963</c:v>
                </c:pt>
                <c:pt idx="120">
                  <c:v>27463.650679574315</c:v>
                </c:pt>
                <c:pt idx="121">
                  <c:v>16565.449905231057</c:v>
                </c:pt>
                <c:pt idx="122">
                  <c:v>6835.0071085766122</c:v>
                </c:pt>
                <c:pt idx="123">
                  <c:v>6303.6365350409942</c:v>
                </c:pt>
                <c:pt idx="124">
                  <c:v>7813.1724751562606</c:v>
                </c:pt>
                <c:pt idx="125">
                  <c:v>10129.079672402151</c:v>
                </c:pt>
                <c:pt idx="126">
                  <c:v>14407.955110584408</c:v>
                </c:pt>
                <c:pt idx="127">
                  <c:v>20009.58388042455</c:v>
                </c:pt>
                <c:pt idx="128">
                  <c:v>20327.030743302126</c:v>
                </c:pt>
                <c:pt idx="129">
                  <c:v>16833.448435280534</c:v>
                </c:pt>
                <c:pt idx="130">
                  <c:v>9627.4645587654086</c:v>
                </c:pt>
                <c:pt idx="131">
                  <c:v>10609.17920019235</c:v>
                </c:pt>
                <c:pt idx="132">
                  <c:v>12311.394333988766</c:v>
                </c:pt>
                <c:pt idx="133">
                  <c:v>9635.1632926595212</c:v>
                </c:pt>
                <c:pt idx="134">
                  <c:v>10464.104301896377</c:v>
                </c:pt>
                <c:pt idx="135">
                  <c:v>11228.288728700345</c:v>
                </c:pt>
                <c:pt idx="136">
                  <c:v>21641.382246167821</c:v>
                </c:pt>
                <c:pt idx="137">
                  <c:v>25772.028286610876</c:v>
                </c:pt>
                <c:pt idx="138">
                  <c:v>24578.464270308643</c:v>
                </c:pt>
                <c:pt idx="139">
                  <c:v>19308.200649494258</c:v>
                </c:pt>
                <c:pt idx="140">
                  <c:v>15759.614598867416</c:v>
                </c:pt>
                <c:pt idx="141">
                  <c:v>12855.388818642747</c:v>
                </c:pt>
                <c:pt idx="142">
                  <c:v>12076.583912989834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12076.583912989834</c:v>
                </c:pt>
                <c:pt idx="1">
                  <c:v>14592.633588270535</c:v>
                </c:pt>
                <c:pt idx="2">
                  <c:v>21018.501249740086</c:v>
                </c:pt>
                <c:pt idx="3">
                  <c:v>25748.175416508962</c:v>
                </c:pt>
                <c:pt idx="4">
                  <c:v>25224.556786174231</c:v>
                </c:pt>
                <c:pt idx="5">
                  <c:v>20511.133130598279</c:v>
                </c:pt>
                <c:pt idx="6">
                  <c:v>22674.469739025601</c:v>
                </c:pt>
                <c:pt idx="7">
                  <c:v>24155.848026387754</c:v>
                </c:pt>
                <c:pt idx="8">
                  <c:v>25536.098096248184</c:v>
                </c:pt>
                <c:pt idx="9">
                  <c:v>31498.331060417524</c:v>
                </c:pt>
                <c:pt idx="10">
                  <c:v>34164.878884273065</c:v>
                </c:pt>
                <c:pt idx="11">
                  <c:v>16012.651497553117</c:v>
                </c:pt>
                <c:pt idx="12">
                  <c:v>6612.5600083168638</c:v>
                </c:pt>
                <c:pt idx="13">
                  <c:v>7608.3867350047412</c:v>
                </c:pt>
                <c:pt idx="14">
                  <c:v>9801.8575357220507</c:v>
                </c:pt>
                <c:pt idx="15">
                  <c:v>8698.2252395637752</c:v>
                </c:pt>
                <c:pt idx="16">
                  <c:v>7705.6809245414088</c:v>
                </c:pt>
                <c:pt idx="17">
                  <c:v>7505.6391431595239</c:v>
                </c:pt>
                <c:pt idx="18">
                  <c:v>7490.6944305392799</c:v>
                </c:pt>
                <c:pt idx="19">
                  <c:v>5695.8844046644608</c:v>
                </c:pt>
                <c:pt idx="20">
                  <c:v>5989.3005603479805</c:v>
                </c:pt>
                <c:pt idx="21">
                  <c:v>6449.3353103045338</c:v>
                </c:pt>
                <c:pt idx="22">
                  <c:v>8423.6795025111915</c:v>
                </c:pt>
                <c:pt idx="23">
                  <c:v>8974.0782326907938</c:v>
                </c:pt>
                <c:pt idx="24">
                  <c:v>8413.9866339470082</c:v>
                </c:pt>
                <c:pt idx="25">
                  <c:v>5892.5579344943053</c:v>
                </c:pt>
                <c:pt idx="26">
                  <c:v>7682.2744128358017</c:v>
                </c:pt>
                <c:pt idx="27">
                  <c:v>7191.2215161612357</c:v>
                </c:pt>
                <c:pt idx="28">
                  <c:v>7383.3615639511518</c:v>
                </c:pt>
                <c:pt idx="29">
                  <c:v>9031.6533337795536</c:v>
                </c:pt>
                <c:pt idx="30">
                  <c:v>13872.074240385535</c:v>
                </c:pt>
                <c:pt idx="31">
                  <c:v>18871.446969670589</c:v>
                </c:pt>
                <c:pt idx="32">
                  <c:v>21658.878092254294</c:v>
                </c:pt>
                <c:pt idx="33">
                  <c:v>19698.798190645295</c:v>
                </c:pt>
                <c:pt idx="34">
                  <c:v>20358.79538835416</c:v>
                </c:pt>
                <c:pt idx="35">
                  <c:v>21042.928672127651</c:v>
                </c:pt>
                <c:pt idx="36">
                  <c:v>19853.033362882357</c:v>
                </c:pt>
                <c:pt idx="37">
                  <c:v>15530.245057128122</c:v>
                </c:pt>
                <c:pt idx="38">
                  <c:v>16756.870688525883</c:v>
                </c:pt>
                <c:pt idx="39">
                  <c:v>10808.629041386337</c:v>
                </c:pt>
                <c:pt idx="40">
                  <c:v>6281.4009016053742</c:v>
                </c:pt>
                <c:pt idx="41">
                  <c:v>9478.1254101488885</c:v>
                </c:pt>
                <c:pt idx="42">
                  <c:v>12686.682995131332</c:v>
                </c:pt>
                <c:pt idx="43">
                  <c:v>16554.201138148626</c:v>
                </c:pt>
                <c:pt idx="44">
                  <c:v>16106.578240981489</c:v>
                </c:pt>
                <c:pt idx="45">
                  <c:v>17190.594033896952</c:v>
                </c:pt>
                <c:pt idx="46">
                  <c:v>17375.281607550885</c:v>
                </c:pt>
                <c:pt idx="47">
                  <c:v>16217.4525765169</c:v>
                </c:pt>
                <c:pt idx="48">
                  <c:v>16231.132390234739</c:v>
                </c:pt>
                <c:pt idx="49">
                  <c:v>15311.911743816227</c:v>
                </c:pt>
                <c:pt idx="50">
                  <c:v>12569.54267108177</c:v>
                </c:pt>
                <c:pt idx="51">
                  <c:v>12908.546533810537</c:v>
                </c:pt>
                <c:pt idx="52">
                  <c:v>13000.25820244752</c:v>
                </c:pt>
                <c:pt idx="53">
                  <c:v>13896.197741297296</c:v>
                </c:pt>
                <c:pt idx="54">
                  <c:v>19409.732037436283</c:v>
                </c:pt>
                <c:pt idx="55">
                  <c:v>26114.03927495208</c:v>
                </c:pt>
                <c:pt idx="56">
                  <c:v>27589.12829426604</c:v>
                </c:pt>
                <c:pt idx="57">
                  <c:v>27667.477014619868</c:v>
                </c:pt>
                <c:pt idx="58">
                  <c:v>26976.29222251584</c:v>
                </c:pt>
                <c:pt idx="59">
                  <c:v>28111.821528956367</c:v>
                </c:pt>
                <c:pt idx="60">
                  <c:v>28991.589579378357</c:v>
                </c:pt>
                <c:pt idx="61">
                  <c:v>27715.588257416388</c:v>
                </c:pt>
                <c:pt idx="62">
                  <c:v>28900.194436493501</c:v>
                </c:pt>
                <c:pt idx="63">
                  <c:v>27263.910414275317</c:v>
                </c:pt>
                <c:pt idx="64">
                  <c:v>28950.447183580018</c:v>
                </c:pt>
                <c:pt idx="65">
                  <c:v>29868.878032964531</c:v>
                </c:pt>
                <c:pt idx="66">
                  <c:v>32258.645468969276</c:v>
                </c:pt>
                <c:pt idx="67">
                  <c:v>32707.135306261403</c:v>
                </c:pt>
                <c:pt idx="68">
                  <c:v>30976.666056926591</c:v>
                </c:pt>
                <c:pt idx="69">
                  <c:v>26903.3425368319</c:v>
                </c:pt>
                <c:pt idx="70">
                  <c:v>23293.636236126327</c:v>
                </c:pt>
                <c:pt idx="71">
                  <c:v>17488.745170182654</c:v>
                </c:pt>
                <c:pt idx="72">
                  <c:v>7131.4227637296635</c:v>
                </c:pt>
                <c:pt idx="73">
                  <c:v>4669.3251048423399</c:v>
                </c:pt>
                <c:pt idx="74">
                  <c:v>7729.608814461305</c:v>
                </c:pt>
                <c:pt idx="75">
                  <c:v>9155.7541874737617</c:v>
                </c:pt>
                <c:pt idx="76">
                  <c:v>7579.7889398132302</c:v>
                </c:pt>
                <c:pt idx="77">
                  <c:v>7505.8127776789433</c:v>
                </c:pt>
                <c:pt idx="78">
                  <c:v>7610.4225392117114</c:v>
                </c:pt>
                <c:pt idx="79">
                  <c:v>5737.6401154512305</c:v>
                </c:pt>
                <c:pt idx="80">
                  <c:v>6090.2486037124099</c:v>
                </c:pt>
                <c:pt idx="81">
                  <c:v>7118.965958944561</c:v>
                </c:pt>
                <c:pt idx="82">
                  <c:v>8433.0938690547991</c:v>
                </c:pt>
                <c:pt idx="83">
                  <c:v>7688.3336192796478</c:v>
                </c:pt>
                <c:pt idx="84">
                  <c:v>6385.1150401144596</c:v>
                </c:pt>
                <c:pt idx="85">
                  <c:v>7826.4443872734892</c:v>
                </c:pt>
                <c:pt idx="86">
                  <c:v>8687.6272139888551</c:v>
                </c:pt>
                <c:pt idx="87">
                  <c:v>8693.3714125199203</c:v>
                </c:pt>
                <c:pt idx="88">
                  <c:v>8590.1511723112799</c:v>
                </c:pt>
                <c:pt idx="89">
                  <c:v>8434.9662363978696</c:v>
                </c:pt>
                <c:pt idx="90">
                  <c:v>8027.6923382170089</c:v>
                </c:pt>
                <c:pt idx="91">
                  <c:v>8145.1929138536789</c:v>
                </c:pt>
                <c:pt idx="92">
                  <c:v>8404.0195459720508</c:v>
                </c:pt>
                <c:pt idx="93">
                  <c:v>11684.648405395483</c:v>
                </c:pt>
                <c:pt idx="94">
                  <c:v>11981.242769570448</c:v>
                </c:pt>
                <c:pt idx="95">
                  <c:v>10603.824895135782</c:v>
                </c:pt>
                <c:pt idx="96">
                  <c:v>8569.9616291631428</c:v>
                </c:pt>
                <c:pt idx="97">
                  <c:v>9411.7482821707381</c:v>
                </c:pt>
                <c:pt idx="98">
                  <c:v>10574.981417127619</c:v>
                </c:pt>
                <c:pt idx="99">
                  <c:v>11995.583477967333</c:v>
                </c:pt>
                <c:pt idx="100">
                  <c:v>9822.5472560495728</c:v>
                </c:pt>
                <c:pt idx="101">
                  <c:v>11664.205988950403</c:v>
                </c:pt>
                <c:pt idx="102">
                  <c:v>13027.185611947982</c:v>
                </c:pt>
                <c:pt idx="103">
                  <c:v>16601.371081695917</c:v>
                </c:pt>
                <c:pt idx="104">
                  <c:v>13023.751873575195</c:v>
                </c:pt>
                <c:pt idx="105">
                  <c:v>10755.749499894409</c:v>
                </c:pt>
                <c:pt idx="106">
                  <c:v>9835.9873761119234</c:v>
                </c:pt>
                <c:pt idx="107">
                  <c:v>11578.577586963323</c:v>
                </c:pt>
                <c:pt idx="108">
                  <c:v>12366.656936673702</c:v>
                </c:pt>
                <c:pt idx="109">
                  <c:v>13157.431629624229</c:v>
                </c:pt>
                <c:pt idx="110">
                  <c:v>13453.110740840115</c:v>
                </c:pt>
                <c:pt idx="111">
                  <c:v>19315.780433991364</c:v>
                </c:pt>
                <c:pt idx="112">
                  <c:v>21298.059785364825</c:v>
                </c:pt>
                <c:pt idx="113">
                  <c:v>21571.179092912153</c:v>
                </c:pt>
                <c:pt idx="114">
                  <c:v>24939.136612655613</c:v>
                </c:pt>
                <c:pt idx="115">
                  <c:v>27886.837160672279</c:v>
                </c:pt>
                <c:pt idx="116">
                  <c:v>25480.35186389833</c:v>
                </c:pt>
                <c:pt idx="117">
                  <c:v>25471.256537833349</c:v>
                </c:pt>
                <c:pt idx="118">
                  <c:v>26622.574396305678</c:v>
                </c:pt>
                <c:pt idx="119">
                  <c:v>24962.799888668767</c:v>
                </c:pt>
                <c:pt idx="120">
                  <c:v>27636.847394702796</c:v>
                </c:pt>
                <c:pt idx="121">
                  <c:v>13760.874700337723</c:v>
                </c:pt>
                <c:pt idx="122">
                  <c:v>6314.1254596661802</c:v>
                </c:pt>
                <c:pt idx="123">
                  <c:v>10472.75352628614</c:v>
                </c:pt>
                <c:pt idx="124">
                  <c:v>12690.087393226593</c:v>
                </c:pt>
                <c:pt idx="125">
                  <c:v>13060.292828531023</c:v>
                </c:pt>
                <c:pt idx="126">
                  <c:v>14020.409565948514</c:v>
                </c:pt>
                <c:pt idx="127">
                  <c:v>14445.164070389887</c:v>
                </c:pt>
                <c:pt idx="128">
                  <c:v>13414.293056505745</c:v>
                </c:pt>
                <c:pt idx="129">
                  <c:v>12665.777720814689</c:v>
                </c:pt>
                <c:pt idx="130">
                  <c:v>9321.7301970703284</c:v>
                </c:pt>
                <c:pt idx="131">
                  <c:v>5624.2714812922213</c:v>
                </c:pt>
                <c:pt idx="132">
                  <c:v>5273.38949461215</c:v>
                </c:pt>
                <c:pt idx="133">
                  <c:v>7792.4559662997599</c:v>
                </c:pt>
                <c:pt idx="134">
                  <c:v>10365.795835618979</c:v>
                </c:pt>
                <c:pt idx="135">
                  <c:v>11369.953652728313</c:v>
                </c:pt>
                <c:pt idx="136">
                  <c:v>15065.238666726345</c:v>
                </c:pt>
                <c:pt idx="137">
                  <c:v>17768.405340518646</c:v>
                </c:pt>
                <c:pt idx="138">
                  <c:v>18255.872637801436</c:v>
                </c:pt>
                <c:pt idx="139">
                  <c:v>17876.817350010311</c:v>
                </c:pt>
                <c:pt idx="140">
                  <c:v>15024.597412884799</c:v>
                </c:pt>
                <c:pt idx="141">
                  <c:v>14551.854807872414</c:v>
                </c:pt>
                <c:pt idx="142">
                  <c:v>14787.500475716402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14787.500475716402</c:v>
                </c:pt>
                <c:pt idx="1">
                  <c:v>21291.085225191971</c:v>
                </c:pt>
                <c:pt idx="2">
                  <c:v>25655.964702457855</c:v>
                </c:pt>
                <c:pt idx="3">
                  <c:v>29722.864362779172</c:v>
                </c:pt>
                <c:pt idx="4">
                  <c:v>31359.117354297676</c:v>
                </c:pt>
                <c:pt idx="5">
                  <c:v>25513.294618677453</c:v>
                </c:pt>
                <c:pt idx="6">
                  <c:v>27532.845720031401</c:v>
                </c:pt>
                <c:pt idx="7">
                  <c:v>32551.295883697356</c:v>
                </c:pt>
                <c:pt idx="8">
                  <c:v>31488.930156513194</c:v>
                </c:pt>
                <c:pt idx="9">
                  <c:v>21588.096004695562</c:v>
                </c:pt>
                <c:pt idx="10">
                  <c:v>13573.967562739585</c:v>
                </c:pt>
                <c:pt idx="11">
                  <c:v>8070.8401423955138</c:v>
                </c:pt>
                <c:pt idx="12">
                  <c:v>7647.7635548173857</c:v>
                </c:pt>
                <c:pt idx="13">
                  <c:v>10174.153840071225</c:v>
                </c:pt>
                <c:pt idx="14">
                  <c:v>9449.1748730713734</c:v>
                </c:pt>
                <c:pt idx="15">
                  <c:v>11017.03384215294</c:v>
                </c:pt>
                <c:pt idx="16">
                  <c:v>9694.0162615532772</c:v>
                </c:pt>
                <c:pt idx="17">
                  <c:v>8540.3838430830019</c:v>
                </c:pt>
                <c:pt idx="18">
                  <c:v>7482.9723908734331</c:v>
                </c:pt>
                <c:pt idx="19">
                  <c:v>6750.0848311462796</c:v>
                </c:pt>
                <c:pt idx="20">
                  <c:v>6707.6912819699992</c:v>
                </c:pt>
                <c:pt idx="21">
                  <c:v>6810.67929162771</c:v>
                </c:pt>
                <c:pt idx="22">
                  <c:v>7511.2031783616803</c:v>
                </c:pt>
                <c:pt idx="23">
                  <c:v>7416.8176124325719</c:v>
                </c:pt>
                <c:pt idx="24">
                  <c:v>8148.4636155787239</c:v>
                </c:pt>
                <c:pt idx="25">
                  <c:v>7462.8499597536011</c:v>
                </c:pt>
                <c:pt idx="26">
                  <c:v>7456.9919276187502</c:v>
                </c:pt>
                <c:pt idx="27">
                  <c:v>7907.8739921144634</c:v>
                </c:pt>
                <c:pt idx="28">
                  <c:v>8982.1779983304041</c:v>
                </c:pt>
                <c:pt idx="29">
                  <c:v>8888.3995111871136</c:v>
                </c:pt>
                <c:pt idx="30">
                  <c:v>12065.288438943377</c:v>
                </c:pt>
                <c:pt idx="31">
                  <c:v>18005.694567787708</c:v>
                </c:pt>
                <c:pt idx="32">
                  <c:v>16880.370711423082</c:v>
                </c:pt>
                <c:pt idx="33">
                  <c:v>19362.366471542755</c:v>
                </c:pt>
                <c:pt idx="34">
                  <c:v>19606.117631611625</c:v>
                </c:pt>
                <c:pt idx="35">
                  <c:v>21556.230092493453</c:v>
                </c:pt>
                <c:pt idx="36">
                  <c:v>17766.691931908339</c:v>
                </c:pt>
                <c:pt idx="37">
                  <c:v>14095.048354641443</c:v>
                </c:pt>
                <c:pt idx="38">
                  <c:v>12463.347750752748</c:v>
                </c:pt>
                <c:pt idx="39">
                  <c:v>10035.037443757274</c:v>
                </c:pt>
                <c:pt idx="40">
                  <c:v>8962.494005388151</c:v>
                </c:pt>
                <c:pt idx="41">
                  <c:v>9340.4659359453672</c:v>
                </c:pt>
                <c:pt idx="42">
                  <c:v>9624.2243533021519</c:v>
                </c:pt>
                <c:pt idx="43">
                  <c:v>10901.3809169541</c:v>
                </c:pt>
                <c:pt idx="44">
                  <c:v>15957.827705100921</c:v>
                </c:pt>
                <c:pt idx="45">
                  <c:v>15972.717565078443</c:v>
                </c:pt>
                <c:pt idx="46">
                  <c:v>15542.269161080507</c:v>
                </c:pt>
                <c:pt idx="47">
                  <c:v>14194.857515321111</c:v>
                </c:pt>
                <c:pt idx="48">
                  <c:v>13109.85751125149</c:v>
                </c:pt>
                <c:pt idx="49">
                  <c:v>11320.460146968593</c:v>
                </c:pt>
                <c:pt idx="50">
                  <c:v>10697.804810613816</c:v>
                </c:pt>
                <c:pt idx="51">
                  <c:v>10808.442198630382</c:v>
                </c:pt>
                <c:pt idx="52">
                  <c:v>10673.106698024321</c:v>
                </c:pt>
                <c:pt idx="53">
                  <c:v>13782.042432576793</c:v>
                </c:pt>
                <c:pt idx="54">
                  <c:v>11639.495515852426</c:v>
                </c:pt>
                <c:pt idx="55">
                  <c:v>14243.259884934851</c:v>
                </c:pt>
                <c:pt idx="56">
                  <c:v>18880.802020844101</c:v>
                </c:pt>
                <c:pt idx="57">
                  <c:v>26539.010091490032</c:v>
                </c:pt>
                <c:pt idx="58">
                  <c:v>30843.250553558566</c:v>
                </c:pt>
                <c:pt idx="59">
                  <c:v>27384.512695980015</c:v>
                </c:pt>
                <c:pt idx="60">
                  <c:v>25100.822594862224</c:v>
                </c:pt>
                <c:pt idx="61">
                  <c:v>24800.894417451582</c:v>
                </c:pt>
                <c:pt idx="62">
                  <c:v>25233.566741468592</c:v>
                </c:pt>
                <c:pt idx="63">
                  <c:v>28042.886239501535</c:v>
                </c:pt>
                <c:pt idx="64">
                  <c:v>31656.790602696485</c:v>
                </c:pt>
                <c:pt idx="65">
                  <c:v>32044.935345498943</c:v>
                </c:pt>
                <c:pt idx="66">
                  <c:v>30189.102448492846</c:v>
                </c:pt>
                <c:pt idx="67">
                  <c:v>34099.589035018762</c:v>
                </c:pt>
                <c:pt idx="68">
                  <c:v>36477.075580606819</c:v>
                </c:pt>
                <c:pt idx="69">
                  <c:v>31456.245314456548</c:v>
                </c:pt>
                <c:pt idx="70">
                  <c:v>28699.661815591357</c:v>
                </c:pt>
                <c:pt idx="71">
                  <c:v>26661.477977519968</c:v>
                </c:pt>
                <c:pt idx="72">
                  <c:v>23118.437374536621</c:v>
                </c:pt>
                <c:pt idx="73">
                  <c:v>15554.288703452126</c:v>
                </c:pt>
                <c:pt idx="74">
                  <c:v>6715.0880160981815</c:v>
                </c:pt>
                <c:pt idx="75">
                  <c:v>2582.5960484476241</c:v>
                </c:pt>
                <c:pt idx="76">
                  <c:v>1191.3084979093542</c:v>
                </c:pt>
                <c:pt idx="77">
                  <c:v>4954.6890468687179</c:v>
                </c:pt>
                <c:pt idx="78">
                  <c:v>9014.1573071466719</c:v>
                </c:pt>
                <c:pt idx="79">
                  <c:v>7287.3553540311987</c:v>
                </c:pt>
                <c:pt idx="80">
                  <c:v>7237.1560808377608</c:v>
                </c:pt>
                <c:pt idx="81">
                  <c:v>7196.2149153024229</c:v>
                </c:pt>
                <c:pt idx="82">
                  <c:v>8380.6007775394028</c:v>
                </c:pt>
                <c:pt idx="83">
                  <c:v>6640.8353218996845</c:v>
                </c:pt>
                <c:pt idx="84">
                  <c:v>7391.3329213675252</c:v>
                </c:pt>
                <c:pt idx="85">
                  <c:v>8548.5884778361615</c:v>
                </c:pt>
                <c:pt idx="86">
                  <c:v>8782.2244157575933</c:v>
                </c:pt>
                <c:pt idx="87">
                  <c:v>7804.4971800538342</c:v>
                </c:pt>
                <c:pt idx="88">
                  <c:v>7679.4188765861345</c:v>
                </c:pt>
                <c:pt idx="89">
                  <c:v>8319.7796031142243</c:v>
                </c:pt>
                <c:pt idx="90">
                  <c:v>8467.4789548321914</c:v>
                </c:pt>
                <c:pt idx="91">
                  <c:v>8473.753919286326</c:v>
                </c:pt>
                <c:pt idx="92">
                  <c:v>9611.7858369156093</c:v>
                </c:pt>
                <c:pt idx="93">
                  <c:v>9056.3217525417476</c:v>
                </c:pt>
                <c:pt idx="94">
                  <c:v>9948.6953696326564</c:v>
                </c:pt>
                <c:pt idx="95">
                  <c:v>11209.641814650709</c:v>
                </c:pt>
                <c:pt idx="96">
                  <c:v>9371.5698102371098</c:v>
                </c:pt>
                <c:pt idx="97">
                  <c:v>8827.9965598985145</c:v>
                </c:pt>
                <c:pt idx="98">
                  <c:v>8200.9864063751847</c:v>
                </c:pt>
                <c:pt idx="99">
                  <c:v>10086.504354694544</c:v>
                </c:pt>
                <c:pt idx="100">
                  <c:v>8796.9476844954788</c:v>
                </c:pt>
                <c:pt idx="101">
                  <c:v>8339.7077859910187</c:v>
                </c:pt>
                <c:pt idx="102">
                  <c:v>8011.8865546419156</c:v>
                </c:pt>
                <c:pt idx="103">
                  <c:v>10886.290369708357</c:v>
                </c:pt>
                <c:pt idx="104">
                  <c:v>13459.214391703528</c:v>
                </c:pt>
                <c:pt idx="105">
                  <c:v>15547.459965704778</c:v>
                </c:pt>
                <c:pt idx="106">
                  <c:v>14278.070033095431</c:v>
                </c:pt>
                <c:pt idx="107">
                  <c:v>9821.2109595674046</c:v>
                </c:pt>
                <c:pt idx="108">
                  <c:v>10512.525463475209</c:v>
                </c:pt>
                <c:pt idx="109">
                  <c:v>9710.471938402412</c:v>
                </c:pt>
                <c:pt idx="110">
                  <c:v>10634.459801081255</c:v>
                </c:pt>
                <c:pt idx="111">
                  <c:v>10413.575003629689</c:v>
                </c:pt>
                <c:pt idx="112">
                  <c:v>9549.563634384107</c:v>
                </c:pt>
                <c:pt idx="113">
                  <c:v>9773.3246188204903</c:v>
                </c:pt>
                <c:pt idx="114">
                  <c:v>13181.1411480268</c:v>
                </c:pt>
                <c:pt idx="115">
                  <c:v>18560.3540930405</c:v>
                </c:pt>
                <c:pt idx="116">
                  <c:v>22784.263126590682</c:v>
                </c:pt>
                <c:pt idx="117">
                  <c:v>23920.074532022605</c:v>
                </c:pt>
                <c:pt idx="118">
                  <c:v>27354.031799415206</c:v>
                </c:pt>
                <c:pt idx="119">
                  <c:v>29321.412149469415</c:v>
                </c:pt>
                <c:pt idx="120">
                  <c:v>30462.584780364337</c:v>
                </c:pt>
                <c:pt idx="121">
                  <c:v>29166.70324798092</c:v>
                </c:pt>
                <c:pt idx="122">
                  <c:v>25336.75464005824</c:v>
                </c:pt>
                <c:pt idx="123">
                  <c:v>28065.885224405101</c:v>
                </c:pt>
                <c:pt idx="124">
                  <c:v>23329.698817401892</c:v>
                </c:pt>
                <c:pt idx="125">
                  <c:v>10362.380759669793</c:v>
                </c:pt>
                <c:pt idx="126">
                  <c:v>4370.8843318923909</c:v>
                </c:pt>
                <c:pt idx="127">
                  <c:v>6824.5135006448327</c:v>
                </c:pt>
                <c:pt idx="128">
                  <c:v>8301.344066850852</c:v>
                </c:pt>
                <c:pt idx="129">
                  <c:v>16745.203073521432</c:v>
                </c:pt>
                <c:pt idx="130">
                  <c:v>16301.393285254166</c:v>
                </c:pt>
                <c:pt idx="131">
                  <c:v>14070.531824137764</c:v>
                </c:pt>
                <c:pt idx="132">
                  <c:v>10494.189248457827</c:v>
                </c:pt>
                <c:pt idx="133">
                  <c:v>9397.1011269892115</c:v>
                </c:pt>
                <c:pt idx="134">
                  <c:v>9807.1853323681353</c:v>
                </c:pt>
                <c:pt idx="135">
                  <c:v>9983.5416340951797</c:v>
                </c:pt>
                <c:pt idx="136">
                  <c:v>8717.8536359565041</c:v>
                </c:pt>
                <c:pt idx="137">
                  <c:v>11893.290729274368</c:v>
                </c:pt>
                <c:pt idx="138">
                  <c:v>19758.927978577813</c:v>
                </c:pt>
                <c:pt idx="139">
                  <c:v>25231.360055579265</c:v>
                </c:pt>
                <c:pt idx="140">
                  <c:v>24610.027863422623</c:v>
                </c:pt>
                <c:pt idx="141">
                  <c:v>18882.455223649144</c:v>
                </c:pt>
                <c:pt idx="142">
                  <c:v>16822.470652213764</c:v>
                </c:pt>
                <c:pt idx="143">
                  <c:v>13430.395913612705</c:v>
                </c:pt>
                <c:pt idx="144">
                  <c:v>13610.464263923199</c:v>
                </c:pt>
                <c:pt idx="145">
                  <c:v>8753.8497977917359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00576"/>
        <c:axId val="180202496"/>
      </c:scatterChart>
      <c:valAx>
        <c:axId val="1802005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202496"/>
        <c:crosses val="autoZero"/>
        <c:crossBetween val="midCat"/>
      </c:valAx>
      <c:valAx>
        <c:axId val="18020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200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4.2028320843599998</c:v>
                </c:pt>
                <c:pt idx="1">
                  <c:v>3.7718111027069998</c:v>
                </c:pt>
                <c:pt idx="2">
                  <c:v>17.130911140953998</c:v>
                </c:pt>
                <c:pt idx="3">
                  <c:v>68.260922395280986</c:v>
                </c:pt>
                <c:pt idx="4">
                  <c:v>114.500708965686</c:v>
                </c:pt>
                <c:pt idx="5">
                  <c:v>39.617718659413001</c:v>
                </c:pt>
                <c:pt idx="6">
                  <c:v>10.562865410124001</c:v>
                </c:pt>
                <c:pt idx="7">
                  <c:v>10.503283205968</c:v>
                </c:pt>
                <c:pt idx="8">
                  <c:v>9.48241093691</c:v>
                </c:pt>
                <c:pt idx="9">
                  <c:v>13.919422038696</c:v>
                </c:pt>
                <c:pt idx="10">
                  <c:v>512.49928329934096</c:v>
                </c:pt>
                <c:pt idx="11">
                  <c:v>1718.8440103600001</c:v>
                </c:pt>
                <c:pt idx="12">
                  <c:v>360.40082619749597</c:v>
                </c:pt>
                <c:pt idx="13">
                  <c:v>745.37678049451608</c:v>
                </c:pt>
                <c:pt idx="14">
                  <c:v>2562.2526881057347</c:v>
                </c:pt>
                <c:pt idx="15">
                  <c:v>3118.4050987959572</c:v>
                </c:pt>
                <c:pt idx="16">
                  <c:v>2405.6907301404522</c:v>
                </c:pt>
                <c:pt idx="17">
                  <c:v>761.66175001870795</c:v>
                </c:pt>
                <c:pt idx="18">
                  <c:v>313.97475920416792</c:v>
                </c:pt>
                <c:pt idx="19">
                  <c:v>83.870202855095997</c:v>
                </c:pt>
                <c:pt idx="20">
                  <c:v>28.123123249575997</c:v>
                </c:pt>
                <c:pt idx="21">
                  <c:v>10.773873154658</c:v>
                </c:pt>
                <c:pt idx="22">
                  <c:v>5.1061491916610002</c:v>
                </c:pt>
                <c:pt idx="23">
                  <c:v>7.8930943282880017</c:v>
                </c:pt>
                <c:pt idx="24">
                  <c:v>4.5678521316959992</c:v>
                </c:pt>
                <c:pt idx="25">
                  <c:v>3.5979111520999996</c:v>
                </c:pt>
                <c:pt idx="26">
                  <c:v>4.4032491412799999</c:v>
                </c:pt>
                <c:pt idx="27">
                  <c:v>5.3668954897100001</c:v>
                </c:pt>
                <c:pt idx="28">
                  <c:v>34.955360379056003</c:v>
                </c:pt>
                <c:pt idx="29">
                  <c:v>244.87201059326998</c:v>
                </c:pt>
                <c:pt idx="30">
                  <c:v>1353.2879947136501</c:v>
                </c:pt>
                <c:pt idx="31">
                  <c:v>2919.508654904032</c:v>
                </c:pt>
                <c:pt idx="32">
                  <c:v>3307.129370418555</c:v>
                </c:pt>
                <c:pt idx="33">
                  <c:v>2800.2156623666883</c:v>
                </c:pt>
                <c:pt idx="34">
                  <c:v>1375.7121982555379</c:v>
                </c:pt>
                <c:pt idx="35">
                  <c:v>459.16677693620198</c:v>
                </c:pt>
                <c:pt idx="36">
                  <c:v>134.86990507364399</c:v>
                </c:pt>
                <c:pt idx="37">
                  <c:v>53.15398049510501</c:v>
                </c:pt>
                <c:pt idx="38">
                  <c:v>20.057382817000001</c:v>
                </c:pt>
                <c:pt idx="39">
                  <c:v>8.3280834790379998</c:v>
                </c:pt>
                <c:pt idx="40">
                  <c:v>6.0339255473679998</c:v>
                </c:pt>
                <c:pt idx="41">
                  <c:v>7.7992622659620006</c:v>
                </c:pt>
                <c:pt idx="42">
                  <c:v>36.275624513975004</c:v>
                </c:pt>
                <c:pt idx="43">
                  <c:v>72.139051236464994</c:v>
                </c:pt>
                <c:pt idx="44">
                  <c:v>85.215332085580002</c:v>
                </c:pt>
                <c:pt idx="45">
                  <c:v>49.992637040932003</c:v>
                </c:pt>
                <c:pt idx="46">
                  <c:v>19.515337837463001</c:v>
                </c:pt>
                <c:pt idx="47">
                  <c:v>5.7112207392240011</c:v>
                </c:pt>
                <c:pt idx="48">
                  <c:v>5.8069892768289995</c:v>
                </c:pt>
                <c:pt idx="49">
                  <c:v>2.6910338204039994</c:v>
                </c:pt>
                <c:pt idx="50">
                  <c:v>1.9567942599000001</c:v>
                </c:pt>
                <c:pt idx="51">
                  <c:v>1.7943588071860002</c:v>
                </c:pt>
                <c:pt idx="52">
                  <c:v>2.0132628203089999</c:v>
                </c:pt>
                <c:pt idx="53">
                  <c:v>6.0716099373160004</c:v>
                </c:pt>
                <c:pt idx="54">
                  <c:v>10.20056960928</c:v>
                </c:pt>
                <c:pt idx="55">
                  <c:v>6.2562339343620001</c:v>
                </c:pt>
                <c:pt idx="56">
                  <c:v>7.3813170992639998</c:v>
                </c:pt>
                <c:pt idx="57">
                  <c:v>88.557537276881988</c:v>
                </c:pt>
                <c:pt idx="58">
                  <c:v>524.012339372871</c:v>
                </c:pt>
                <c:pt idx="59">
                  <c:v>1483.8410146892402</c:v>
                </c:pt>
                <c:pt idx="60">
                  <c:v>1361.891272334628</c:v>
                </c:pt>
                <c:pt idx="61">
                  <c:v>477.34164549517703</c:v>
                </c:pt>
                <c:pt idx="62">
                  <c:v>117.90381422345399</c:v>
                </c:pt>
                <c:pt idx="63">
                  <c:v>32.726192192496001</c:v>
                </c:pt>
                <c:pt idx="64">
                  <c:v>21.644849376924999</c:v>
                </c:pt>
                <c:pt idx="65">
                  <c:v>18.741276821134001</c:v>
                </c:pt>
                <c:pt idx="66">
                  <c:v>16.565897962680001</c:v>
                </c:pt>
                <c:pt idx="67">
                  <c:v>21.800537422075003</c:v>
                </c:pt>
                <c:pt idx="68">
                  <c:v>26.317751943610006</c:v>
                </c:pt>
                <c:pt idx="69">
                  <c:v>438.80302340635194</c:v>
                </c:pt>
                <c:pt idx="70">
                  <c:v>2055.4155523127661</c:v>
                </c:pt>
                <c:pt idx="71">
                  <c:v>2607.2176034888103</c:v>
                </c:pt>
                <c:pt idx="72">
                  <c:v>576.03328083137001</c:v>
                </c:pt>
                <c:pt idx="73">
                  <c:v>99.662752524478989</c:v>
                </c:pt>
                <c:pt idx="74">
                  <c:v>21.426852048354998</c:v>
                </c:pt>
                <c:pt idx="75">
                  <c:v>28.150756888617</c:v>
                </c:pt>
                <c:pt idx="76">
                  <c:v>169.8948650536</c:v>
                </c:pt>
                <c:pt idx="77">
                  <c:v>365.62351616695304</c:v>
                </c:pt>
                <c:pt idx="78">
                  <c:v>347.23186430695603</c:v>
                </c:pt>
                <c:pt idx="79">
                  <c:v>277.01634329865595</c:v>
                </c:pt>
                <c:pt idx="80">
                  <c:v>324.49680294887997</c:v>
                </c:pt>
                <c:pt idx="81">
                  <c:v>209.27301213708299</c:v>
                </c:pt>
                <c:pt idx="82">
                  <c:v>135.47325811316401</c:v>
                </c:pt>
                <c:pt idx="83">
                  <c:v>72.765541002126</c:v>
                </c:pt>
                <c:pt idx="84">
                  <c:v>50.095854028829997</c:v>
                </c:pt>
                <c:pt idx="85">
                  <c:v>28.864544896443999</c:v>
                </c:pt>
                <c:pt idx="86">
                  <c:v>15.785971805326001</c:v>
                </c:pt>
                <c:pt idx="87">
                  <c:v>7.0536157927429999</c:v>
                </c:pt>
                <c:pt idx="88">
                  <c:v>3.3894212492180005</c:v>
                </c:pt>
                <c:pt idx="89">
                  <c:v>2.7046942235219995</c:v>
                </c:pt>
                <c:pt idx="90">
                  <c:v>1.9281114250440003</c:v>
                </c:pt>
                <c:pt idx="91">
                  <c:v>1.7481997096740001</c:v>
                </c:pt>
                <c:pt idx="92">
                  <c:v>1.8998790227150002</c:v>
                </c:pt>
                <c:pt idx="93">
                  <c:v>2.2602978229740001</c:v>
                </c:pt>
                <c:pt idx="94">
                  <c:v>3.6808811807490005</c:v>
                </c:pt>
                <c:pt idx="95">
                  <c:v>4.3241246824800008</c:v>
                </c:pt>
                <c:pt idx="96">
                  <c:v>4.0320193302840002</c:v>
                </c:pt>
                <c:pt idx="97">
                  <c:v>1.8797822769839998</c:v>
                </c:pt>
                <c:pt idx="98">
                  <c:v>0.96580302667200002</c:v>
                </c:pt>
                <c:pt idx="99">
                  <c:v>1.2515961908239999</c:v>
                </c:pt>
                <c:pt idx="100">
                  <c:v>1.2635668123999999</c:v>
                </c:pt>
                <c:pt idx="101">
                  <c:v>3.1020421690769999</c:v>
                </c:pt>
                <c:pt idx="102">
                  <c:v>29.334460685536001</c:v>
                </c:pt>
                <c:pt idx="103">
                  <c:v>200.98646638768798</c:v>
                </c:pt>
                <c:pt idx="104">
                  <c:v>334.71126665896003</c:v>
                </c:pt>
                <c:pt idx="105">
                  <c:v>272.40998871121002</c:v>
                </c:pt>
                <c:pt idx="106">
                  <c:v>79.120584578749998</c:v>
                </c:pt>
                <c:pt idx="107">
                  <c:v>16.788981889350001</c:v>
                </c:pt>
                <c:pt idx="108">
                  <c:v>6.7263363965199998</c:v>
                </c:pt>
                <c:pt idx="109">
                  <c:v>6.2579383408779998</c:v>
                </c:pt>
                <c:pt idx="110">
                  <c:v>12.326932552703999</c:v>
                </c:pt>
                <c:pt idx="111">
                  <c:v>38.625087281988002</c:v>
                </c:pt>
                <c:pt idx="112">
                  <c:v>53.903107204459999</c:v>
                </c:pt>
                <c:pt idx="113">
                  <c:v>28.441903786074995</c:v>
                </c:pt>
                <c:pt idx="114">
                  <c:v>11.099945636054001</c:v>
                </c:pt>
                <c:pt idx="115">
                  <c:v>5.7238792985789999</c:v>
                </c:pt>
                <c:pt idx="116">
                  <c:v>6.1401401945730001</c:v>
                </c:pt>
                <c:pt idx="117">
                  <c:v>7.0475309354030005</c:v>
                </c:pt>
                <c:pt idx="118">
                  <c:v>9.0483596469759995</c:v>
                </c:pt>
                <c:pt idx="119">
                  <c:v>125.973859045574</c:v>
                </c:pt>
                <c:pt idx="120">
                  <c:v>1788.2776890877669</c:v>
                </c:pt>
                <c:pt idx="121">
                  <c:v>1004.5898409628683</c:v>
                </c:pt>
                <c:pt idx="122">
                  <c:v>179.84111947447599</c:v>
                </c:pt>
                <c:pt idx="123">
                  <c:v>77.859498166145997</c:v>
                </c:pt>
                <c:pt idx="124">
                  <c:v>260.76882279199998</c:v>
                </c:pt>
                <c:pt idx="125">
                  <c:v>858.84416681274411</c:v>
                </c:pt>
                <c:pt idx="126">
                  <c:v>1624.8548637251438</c:v>
                </c:pt>
                <c:pt idx="127">
                  <c:v>2024.5102112192269</c:v>
                </c:pt>
                <c:pt idx="128">
                  <c:v>1598.2486130505131</c:v>
                </c:pt>
                <c:pt idx="129">
                  <c:v>887.8763930561139</c:v>
                </c:pt>
                <c:pt idx="130">
                  <c:v>248.98874407084801</c:v>
                </c:pt>
                <c:pt idx="131">
                  <c:v>63.855187027947011</c:v>
                </c:pt>
                <c:pt idx="132">
                  <c:v>25.133255813904004</c:v>
                </c:pt>
                <c:pt idx="133">
                  <c:v>9.2602989484320002</c:v>
                </c:pt>
                <c:pt idx="134">
                  <c:v>7.036172124989001</c:v>
                </c:pt>
                <c:pt idx="135">
                  <c:v>45.126566780524001</c:v>
                </c:pt>
                <c:pt idx="136">
                  <c:v>356.74199677919603</c:v>
                </c:pt>
                <c:pt idx="137">
                  <c:v>1089.325057377873</c:v>
                </c:pt>
                <c:pt idx="138">
                  <c:v>959.91097990795015</c:v>
                </c:pt>
                <c:pt idx="139">
                  <c:v>447.53673878526001</c:v>
                </c:pt>
                <c:pt idx="140">
                  <c:v>150.35809384586301</c:v>
                </c:pt>
                <c:pt idx="141">
                  <c:v>32.781585165448</c:v>
                </c:pt>
                <c:pt idx="142">
                  <c:v>11.786391383077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11.786391383077</c:v>
                </c:pt>
                <c:pt idx="1">
                  <c:v>20.413903627609997</c:v>
                </c:pt>
                <c:pt idx="2">
                  <c:v>59.424737326044998</c:v>
                </c:pt>
                <c:pt idx="3">
                  <c:v>37.961660071730002</c:v>
                </c:pt>
                <c:pt idx="4">
                  <c:v>14.071099649220001</c:v>
                </c:pt>
                <c:pt idx="5">
                  <c:v>8.4505252040369996</c:v>
                </c:pt>
                <c:pt idx="6">
                  <c:v>12.522099500800001</c:v>
                </c:pt>
                <c:pt idx="7">
                  <c:v>11.019411791324998</c:v>
                </c:pt>
                <c:pt idx="8">
                  <c:v>13.005887958654002</c:v>
                </c:pt>
                <c:pt idx="9">
                  <c:v>30.018158982420001</c:v>
                </c:pt>
                <c:pt idx="10">
                  <c:v>1983.4577759347749</c:v>
                </c:pt>
                <c:pt idx="11">
                  <c:v>1536.6116278638019</c:v>
                </c:pt>
                <c:pt idx="12">
                  <c:v>421.76928734714795</c:v>
                </c:pt>
                <c:pt idx="13">
                  <c:v>120.18840950540201</c:v>
                </c:pt>
                <c:pt idx="14">
                  <c:v>342.54826220572102</c:v>
                </c:pt>
                <c:pt idx="15">
                  <c:v>543.35095602233605</c:v>
                </c:pt>
                <c:pt idx="16">
                  <c:v>372.85534424768002</c:v>
                </c:pt>
                <c:pt idx="17">
                  <c:v>221.59611225943397</c:v>
                </c:pt>
                <c:pt idx="18">
                  <c:v>184.159850934568</c:v>
                </c:pt>
                <c:pt idx="19">
                  <c:v>95.284195519708987</c:v>
                </c:pt>
                <c:pt idx="20">
                  <c:v>35.316389633420002</c:v>
                </c:pt>
                <c:pt idx="21">
                  <c:v>12.896838721278</c:v>
                </c:pt>
                <c:pt idx="22">
                  <c:v>5.9414715129659994</c:v>
                </c:pt>
                <c:pt idx="23">
                  <c:v>3.1900766638559999</c:v>
                </c:pt>
                <c:pt idx="24">
                  <c:v>1.9873346316740002</c:v>
                </c:pt>
                <c:pt idx="25">
                  <c:v>1.6332446285750002</c:v>
                </c:pt>
                <c:pt idx="26">
                  <c:v>2.4049455350310001</c:v>
                </c:pt>
                <c:pt idx="27">
                  <c:v>1.7729469785959999</c:v>
                </c:pt>
                <c:pt idx="28">
                  <c:v>6.048256623526</c:v>
                </c:pt>
                <c:pt idx="29">
                  <c:v>135.145431937122</c:v>
                </c:pt>
                <c:pt idx="30">
                  <c:v>674.3050339007541</c:v>
                </c:pt>
                <c:pt idx="31">
                  <c:v>1790.4013257682641</c:v>
                </c:pt>
                <c:pt idx="32">
                  <c:v>2267.9522669585322</c:v>
                </c:pt>
                <c:pt idx="33">
                  <c:v>1172.4893440509338</c:v>
                </c:pt>
                <c:pt idx="34">
                  <c:v>533.43592559126103</c:v>
                </c:pt>
                <c:pt idx="35">
                  <c:v>227.70743429420804</c:v>
                </c:pt>
                <c:pt idx="36">
                  <c:v>116.988422969978</c:v>
                </c:pt>
                <c:pt idx="37">
                  <c:v>30.748945849712996</c:v>
                </c:pt>
                <c:pt idx="38">
                  <c:v>18.060054403026001</c:v>
                </c:pt>
                <c:pt idx="39">
                  <c:v>3.7169496177119998</c:v>
                </c:pt>
                <c:pt idx="40">
                  <c:v>3.2867499979999999</c:v>
                </c:pt>
                <c:pt idx="41">
                  <c:v>8.0180388944650005</c:v>
                </c:pt>
                <c:pt idx="42">
                  <c:v>58.311446914377001</c:v>
                </c:pt>
                <c:pt idx="43">
                  <c:v>297.25241603363202</c:v>
                </c:pt>
                <c:pt idx="44">
                  <c:v>523.46440479148805</c:v>
                </c:pt>
                <c:pt idx="45">
                  <c:v>380.23691489355599</c:v>
                </c:pt>
                <c:pt idx="46">
                  <c:v>180.29972369555998</c:v>
                </c:pt>
                <c:pt idx="47">
                  <c:v>57.687560271675004</c:v>
                </c:pt>
                <c:pt idx="48">
                  <c:v>17.353903654402</c:v>
                </c:pt>
                <c:pt idx="49">
                  <c:v>6.233383783062</c:v>
                </c:pt>
                <c:pt idx="50">
                  <c:v>5.1126410211579998</c:v>
                </c:pt>
                <c:pt idx="51">
                  <c:v>4.3830899146020004</c:v>
                </c:pt>
                <c:pt idx="52">
                  <c:v>3.7694001471299994</c:v>
                </c:pt>
                <c:pt idx="53">
                  <c:v>3.7561597617900002</c:v>
                </c:pt>
                <c:pt idx="54">
                  <c:v>5.2534822393980001</c:v>
                </c:pt>
                <c:pt idx="55">
                  <c:v>7.1759702800799996</c:v>
                </c:pt>
                <c:pt idx="56">
                  <c:v>7.8271099662880008</c:v>
                </c:pt>
                <c:pt idx="57">
                  <c:v>8.0105084432330003</c:v>
                </c:pt>
                <c:pt idx="58">
                  <c:v>7.8004810623599994</c:v>
                </c:pt>
                <c:pt idx="59">
                  <c:v>8.6030606232830014</c:v>
                </c:pt>
                <c:pt idx="60">
                  <c:v>9.4922148040769994</c:v>
                </c:pt>
                <c:pt idx="61">
                  <c:v>9.0456353794559998</c:v>
                </c:pt>
                <c:pt idx="62">
                  <c:v>9.4424692287119996</c:v>
                </c:pt>
                <c:pt idx="63">
                  <c:v>9.7813172129300021</c:v>
                </c:pt>
                <c:pt idx="64">
                  <c:v>18.139590376781999</c:v>
                </c:pt>
                <c:pt idx="65">
                  <c:v>22.74817446694</c:v>
                </c:pt>
                <c:pt idx="66">
                  <c:v>83.504005923170013</c:v>
                </c:pt>
                <c:pt idx="67">
                  <c:v>547.31945355191306</c:v>
                </c:pt>
                <c:pt idx="68">
                  <c:v>4580.0283090779631</c:v>
                </c:pt>
                <c:pt idx="69">
                  <c:v>5601.2170201523359</c:v>
                </c:pt>
                <c:pt idx="70">
                  <c:v>4261.6718785876783</c:v>
                </c:pt>
                <c:pt idx="71">
                  <c:v>2189.9054949399037</c:v>
                </c:pt>
                <c:pt idx="72">
                  <c:v>631.04815114931193</c:v>
                </c:pt>
                <c:pt idx="73">
                  <c:v>96.005677412889995</c:v>
                </c:pt>
                <c:pt idx="74">
                  <c:v>50.152453543361993</c:v>
                </c:pt>
                <c:pt idx="75">
                  <c:v>22.339764624078001</c:v>
                </c:pt>
                <c:pt idx="76">
                  <c:v>9.4457735355879997</c:v>
                </c:pt>
                <c:pt idx="77">
                  <c:v>6.2513480199839995</c:v>
                </c:pt>
                <c:pt idx="78">
                  <c:v>4.9840609848920003</c:v>
                </c:pt>
                <c:pt idx="79">
                  <c:v>3.4767239568300004</c:v>
                </c:pt>
                <c:pt idx="80">
                  <c:v>2.4310192614580002</c:v>
                </c:pt>
                <c:pt idx="81">
                  <c:v>1.8460065040860003</c:v>
                </c:pt>
                <c:pt idx="82">
                  <c:v>1.4255733554959999</c:v>
                </c:pt>
                <c:pt idx="83">
                  <c:v>1.3391745845279999</c:v>
                </c:pt>
                <c:pt idx="84">
                  <c:v>1.3628706712399998</c:v>
                </c:pt>
                <c:pt idx="85">
                  <c:v>1.384787009614</c:v>
                </c:pt>
                <c:pt idx="86">
                  <c:v>1.2200320873919999</c:v>
                </c:pt>
                <c:pt idx="87">
                  <c:v>1.7597493762239997</c:v>
                </c:pt>
                <c:pt idx="88">
                  <c:v>1.460940240552</c:v>
                </c:pt>
                <c:pt idx="89">
                  <c:v>1.2775900851999999</c:v>
                </c:pt>
                <c:pt idx="90">
                  <c:v>1.4369202926</c:v>
                </c:pt>
                <c:pt idx="91">
                  <c:v>1.4552933776770001</c:v>
                </c:pt>
                <c:pt idx="92">
                  <c:v>1.48420644435</c:v>
                </c:pt>
                <c:pt idx="93">
                  <c:v>6.5687575451520006</c:v>
                </c:pt>
                <c:pt idx="94">
                  <c:v>8.4376809599320008</c:v>
                </c:pt>
                <c:pt idx="95">
                  <c:v>5.8029330890300006</c:v>
                </c:pt>
                <c:pt idx="96">
                  <c:v>2.2719025498400001</c:v>
                </c:pt>
                <c:pt idx="97">
                  <c:v>2.2036730583200002</c:v>
                </c:pt>
                <c:pt idx="98">
                  <c:v>2.8333562494620002</c:v>
                </c:pt>
                <c:pt idx="99">
                  <c:v>2.4413323299059999</c:v>
                </c:pt>
                <c:pt idx="100">
                  <c:v>1.7551301967690001</c:v>
                </c:pt>
                <c:pt idx="101">
                  <c:v>10.283534895363999</c:v>
                </c:pt>
                <c:pt idx="102">
                  <c:v>93.670618542501003</c:v>
                </c:pt>
                <c:pt idx="103">
                  <c:v>405.85669289543392</c:v>
                </c:pt>
                <c:pt idx="104">
                  <c:v>227.78145533776498</c:v>
                </c:pt>
                <c:pt idx="105">
                  <c:v>82.285261715914999</c:v>
                </c:pt>
                <c:pt idx="106">
                  <c:v>25.825776723608001</c:v>
                </c:pt>
                <c:pt idx="107">
                  <c:v>10.124291197155999</c:v>
                </c:pt>
                <c:pt idx="108">
                  <c:v>5.038642924406</c:v>
                </c:pt>
                <c:pt idx="109">
                  <c:v>5.6286073477079999</c:v>
                </c:pt>
                <c:pt idx="110">
                  <c:v>11.549979253633001</c:v>
                </c:pt>
                <c:pt idx="111">
                  <c:v>75.339806120740008</c:v>
                </c:pt>
                <c:pt idx="112">
                  <c:v>79.809248048298997</c:v>
                </c:pt>
                <c:pt idx="113">
                  <c:v>44.728449102025003</c:v>
                </c:pt>
                <c:pt idx="114">
                  <c:v>18.484529637887999</c:v>
                </c:pt>
                <c:pt idx="115">
                  <c:v>9.1981770004599994</c:v>
                </c:pt>
                <c:pt idx="116">
                  <c:v>4.5068419926620003</c:v>
                </c:pt>
                <c:pt idx="117">
                  <c:v>9.1617706007299997</c:v>
                </c:pt>
                <c:pt idx="118">
                  <c:v>10.979231521218001</c:v>
                </c:pt>
                <c:pt idx="119">
                  <c:v>49.355048865095</c:v>
                </c:pt>
                <c:pt idx="120">
                  <c:v>140.17223688157202</c:v>
                </c:pt>
                <c:pt idx="121">
                  <c:v>57.122787299999992</c:v>
                </c:pt>
                <c:pt idx="122">
                  <c:v>27.189391362484002</c:v>
                </c:pt>
                <c:pt idx="123">
                  <c:v>692.28996089979</c:v>
                </c:pt>
                <c:pt idx="124">
                  <c:v>1384.411324014864</c:v>
                </c:pt>
                <c:pt idx="125">
                  <c:v>1820.473190451936</c:v>
                </c:pt>
                <c:pt idx="126">
                  <c:v>1906.0488700536059</c:v>
                </c:pt>
                <c:pt idx="127">
                  <c:v>1241.3634908227418</c:v>
                </c:pt>
                <c:pt idx="128">
                  <c:v>542.18255256170096</c:v>
                </c:pt>
                <c:pt idx="129">
                  <c:v>229.02646052879101</c:v>
                </c:pt>
                <c:pt idx="130">
                  <c:v>72.287215768872002</c:v>
                </c:pt>
                <c:pt idx="131">
                  <c:v>18.552401302690999</c:v>
                </c:pt>
                <c:pt idx="132">
                  <c:v>7.8475467723289993</c:v>
                </c:pt>
                <c:pt idx="133">
                  <c:v>5.8088683997399988</c:v>
                </c:pt>
                <c:pt idx="134">
                  <c:v>5.4925048448420002</c:v>
                </c:pt>
                <c:pt idx="135">
                  <c:v>81.1338385305</c:v>
                </c:pt>
                <c:pt idx="136">
                  <c:v>359.588692357497</c:v>
                </c:pt>
                <c:pt idx="137">
                  <c:v>569.37669314604898</c:v>
                </c:pt>
                <c:pt idx="138">
                  <c:v>421.25113723426</c:v>
                </c:pt>
                <c:pt idx="139">
                  <c:v>161.65235069630401</c:v>
                </c:pt>
                <c:pt idx="140">
                  <c:v>48.777970413710989</c:v>
                </c:pt>
                <c:pt idx="141">
                  <c:v>16.755328544471997</c:v>
                </c:pt>
                <c:pt idx="142">
                  <c:v>10.639398675600001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10.639398675600001</c:v>
                </c:pt>
                <c:pt idx="1">
                  <c:v>13.013178142456001</c:v>
                </c:pt>
                <c:pt idx="2">
                  <c:v>11.151109900736</c:v>
                </c:pt>
                <c:pt idx="3">
                  <c:v>11.256807866700001</c:v>
                </c:pt>
                <c:pt idx="4">
                  <c:v>8.6126781628440003</c:v>
                </c:pt>
                <c:pt idx="5">
                  <c:v>11.557201266912001</c:v>
                </c:pt>
                <c:pt idx="6">
                  <c:v>12.501720735042998</c:v>
                </c:pt>
                <c:pt idx="7">
                  <c:v>118.36933167440399</c:v>
                </c:pt>
                <c:pt idx="8">
                  <c:v>1820.9538014212799</c:v>
                </c:pt>
                <c:pt idx="9">
                  <c:v>4943.0318699546906</c:v>
                </c:pt>
                <c:pt idx="10">
                  <c:v>2452.9950985700161</c:v>
                </c:pt>
                <c:pt idx="11">
                  <c:v>751.33778894654802</c:v>
                </c:pt>
                <c:pt idx="12">
                  <c:v>270.18820671479</c:v>
                </c:pt>
                <c:pt idx="13">
                  <c:v>182.79294393572403</c:v>
                </c:pt>
                <c:pt idx="14">
                  <c:v>263.73782269384202</c:v>
                </c:pt>
                <c:pt idx="15">
                  <c:v>456.86117669193004</c:v>
                </c:pt>
                <c:pt idx="16">
                  <c:v>288.06114870480002</c:v>
                </c:pt>
                <c:pt idx="17">
                  <c:v>116.93899888269303</c:v>
                </c:pt>
                <c:pt idx="18">
                  <c:v>37.754501784972</c:v>
                </c:pt>
                <c:pt idx="19">
                  <c:v>12.070516189464001</c:v>
                </c:pt>
                <c:pt idx="20">
                  <c:v>5.5821888202499998</c:v>
                </c:pt>
                <c:pt idx="21">
                  <c:v>3.1021021236599999</c:v>
                </c:pt>
                <c:pt idx="22">
                  <c:v>3.1053856008</c:v>
                </c:pt>
                <c:pt idx="23">
                  <c:v>2.5447467196560001</c:v>
                </c:pt>
                <c:pt idx="24">
                  <c:v>2.3688797596119997</c:v>
                </c:pt>
                <c:pt idx="25">
                  <c:v>1.8765030249700001</c:v>
                </c:pt>
                <c:pt idx="26">
                  <c:v>1.6666681914849999</c:v>
                </c:pt>
                <c:pt idx="27">
                  <c:v>1.7671001672280002</c:v>
                </c:pt>
                <c:pt idx="28">
                  <c:v>1.976153628771</c:v>
                </c:pt>
                <c:pt idx="29">
                  <c:v>17.765205146913001</c:v>
                </c:pt>
                <c:pt idx="30">
                  <c:v>446.993563182733</c:v>
                </c:pt>
                <c:pt idx="31">
                  <c:v>1359.5842212154321</c:v>
                </c:pt>
                <c:pt idx="32">
                  <c:v>1279.6167196992239</c:v>
                </c:pt>
                <c:pt idx="33">
                  <c:v>837.56916835298796</c:v>
                </c:pt>
                <c:pt idx="34">
                  <c:v>399.03477260291999</c:v>
                </c:pt>
                <c:pt idx="35">
                  <c:v>172.13798349172799</c:v>
                </c:pt>
                <c:pt idx="36">
                  <c:v>52.211501333260003</c:v>
                </c:pt>
                <c:pt idx="37">
                  <c:v>17.292623053983</c:v>
                </c:pt>
                <c:pt idx="38">
                  <c:v>8.047479936668001</c:v>
                </c:pt>
                <c:pt idx="39">
                  <c:v>5.0948312303899996</c:v>
                </c:pt>
                <c:pt idx="40">
                  <c:v>6.006805823635001</c:v>
                </c:pt>
                <c:pt idx="41">
                  <c:v>5.2426487925359995</c:v>
                </c:pt>
                <c:pt idx="42">
                  <c:v>4.3130929573490002</c:v>
                </c:pt>
                <c:pt idx="43">
                  <c:v>54.53432492291401</c:v>
                </c:pt>
                <c:pt idx="44">
                  <c:v>211.49371481658</c:v>
                </c:pt>
                <c:pt idx="45">
                  <c:v>266.29931722417797</c:v>
                </c:pt>
                <c:pt idx="46">
                  <c:v>147.53966568000899</c:v>
                </c:pt>
                <c:pt idx="47">
                  <c:v>62.567087342855999</c:v>
                </c:pt>
                <c:pt idx="48">
                  <c:v>21.827053335800002</c:v>
                </c:pt>
                <c:pt idx="49">
                  <c:v>6.797079669786001</c:v>
                </c:pt>
                <c:pt idx="50">
                  <c:v>3.3151887909000002</c:v>
                </c:pt>
                <c:pt idx="51">
                  <c:v>2.8954527310240001</c:v>
                </c:pt>
                <c:pt idx="52">
                  <c:v>1.6645129191150003</c:v>
                </c:pt>
                <c:pt idx="53">
                  <c:v>1.8931083686969998</c:v>
                </c:pt>
                <c:pt idx="54">
                  <c:v>3.6235448698799999</c:v>
                </c:pt>
                <c:pt idx="55">
                  <c:v>58.737422289012009</c:v>
                </c:pt>
                <c:pt idx="56">
                  <c:v>177.91001752237199</c:v>
                </c:pt>
                <c:pt idx="57">
                  <c:v>225.04784468308998</c:v>
                </c:pt>
                <c:pt idx="58">
                  <c:v>114.210928098176</c:v>
                </c:pt>
                <c:pt idx="59">
                  <c:v>36.819008173542002</c:v>
                </c:pt>
                <c:pt idx="60">
                  <c:v>13.585890351936001</c:v>
                </c:pt>
                <c:pt idx="61">
                  <c:v>12.29450528592</c:v>
                </c:pt>
                <c:pt idx="62">
                  <c:v>11.866970654294001</c:v>
                </c:pt>
                <c:pt idx="63">
                  <c:v>9.5090803813199987</c:v>
                </c:pt>
                <c:pt idx="64">
                  <c:v>16.540270213848</c:v>
                </c:pt>
                <c:pt idx="65">
                  <c:v>27.621878508669997</c:v>
                </c:pt>
                <c:pt idx="66">
                  <c:v>48.118017413564999</c:v>
                </c:pt>
                <c:pt idx="67">
                  <c:v>54.317671181407988</c:v>
                </c:pt>
                <c:pt idx="68">
                  <c:v>316.30652330913597</c:v>
                </c:pt>
                <c:pt idx="69">
                  <c:v>1425.1025106568241</c:v>
                </c:pt>
                <c:pt idx="70">
                  <c:v>5088.7678175125429</c:v>
                </c:pt>
                <c:pt idx="71">
                  <c:v>6248.9081318841709</c:v>
                </c:pt>
                <c:pt idx="72">
                  <c:v>5303.523950718677</c:v>
                </c:pt>
                <c:pt idx="73">
                  <c:v>3195.5727484564936</c:v>
                </c:pt>
                <c:pt idx="74">
                  <c:v>919.22065781418598</c:v>
                </c:pt>
                <c:pt idx="75">
                  <c:v>75.748980468084</c:v>
                </c:pt>
                <c:pt idx="76">
                  <c:v>10.833358705114</c:v>
                </c:pt>
                <c:pt idx="77">
                  <c:v>19.639812623099996</c:v>
                </c:pt>
                <c:pt idx="78">
                  <c:v>19.656494927805003</c:v>
                </c:pt>
                <c:pt idx="79">
                  <c:v>9.239080283801</c:v>
                </c:pt>
                <c:pt idx="80">
                  <c:v>5.6349541177999996</c:v>
                </c:pt>
                <c:pt idx="81">
                  <c:v>4.3331159729039994</c:v>
                </c:pt>
                <c:pt idx="82">
                  <c:v>4.015518522002</c:v>
                </c:pt>
                <c:pt idx="83">
                  <c:v>2.1774377925439996</c:v>
                </c:pt>
                <c:pt idx="84">
                  <c:v>2.202207192685</c:v>
                </c:pt>
                <c:pt idx="85">
                  <c:v>2.6264482439679999</c:v>
                </c:pt>
                <c:pt idx="86">
                  <c:v>2.7036922243020003</c:v>
                </c:pt>
                <c:pt idx="87">
                  <c:v>2.4453352905800001</c:v>
                </c:pt>
                <c:pt idx="88">
                  <c:v>2.4219699382600002</c:v>
                </c:pt>
                <c:pt idx="89">
                  <c:v>2.3660052470320001</c:v>
                </c:pt>
                <c:pt idx="90">
                  <c:v>2.2915185857280003</c:v>
                </c:pt>
                <c:pt idx="91">
                  <c:v>2.2877573253920001</c:v>
                </c:pt>
                <c:pt idx="92">
                  <c:v>2.5256802873469999</c:v>
                </c:pt>
                <c:pt idx="93">
                  <c:v>2.3919071363980002</c:v>
                </c:pt>
                <c:pt idx="94">
                  <c:v>3.004184797068</c:v>
                </c:pt>
                <c:pt idx="95">
                  <c:v>3.4889609776319999</c:v>
                </c:pt>
                <c:pt idx="96">
                  <c:v>1.8677449192949998</c:v>
                </c:pt>
                <c:pt idx="97">
                  <c:v>0.963235270556</c:v>
                </c:pt>
                <c:pt idx="98">
                  <c:v>1.0419006543209999</c:v>
                </c:pt>
                <c:pt idx="99">
                  <c:v>0.9203116319950001</c:v>
                </c:pt>
                <c:pt idx="100">
                  <c:v>0.80275287444999999</c:v>
                </c:pt>
                <c:pt idx="101">
                  <c:v>1.0196028289749999</c:v>
                </c:pt>
                <c:pt idx="102">
                  <c:v>3.5861522682150002</c:v>
                </c:pt>
                <c:pt idx="103">
                  <c:v>82.108812267503993</c:v>
                </c:pt>
                <c:pt idx="104">
                  <c:v>263.311316427544</c:v>
                </c:pt>
                <c:pt idx="105">
                  <c:v>355.11111267654803</c:v>
                </c:pt>
                <c:pt idx="106">
                  <c:v>160.67978972854203</c:v>
                </c:pt>
                <c:pt idx="107">
                  <c:v>43.983943800342004</c:v>
                </c:pt>
                <c:pt idx="108">
                  <c:v>14.892389048877002</c:v>
                </c:pt>
                <c:pt idx="109">
                  <c:v>5.5096574978429995</c:v>
                </c:pt>
                <c:pt idx="110">
                  <c:v>4.1755976851799996</c:v>
                </c:pt>
                <c:pt idx="111">
                  <c:v>3.3104022390790004</c:v>
                </c:pt>
                <c:pt idx="112">
                  <c:v>2.6705929882520003</c:v>
                </c:pt>
                <c:pt idx="113">
                  <c:v>8.0318237585599999</c:v>
                </c:pt>
                <c:pt idx="114">
                  <c:v>122.49645059429999</c:v>
                </c:pt>
                <c:pt idx="115">
                  <c:v>277.32503402699098</c:v>
                </c:pt>
                <c:pt idx="116">
                  <c:v>245.12938556670503</c:v>
                </c:pt>
                <c:pt idx="117">
                  <c:v>84.478000290837002</c:v>
                </c:pt>
                <c:pt idx="118">
                  <c:v>39.723183814625997</c:v>
                </c:pt>
                <c:pt idx="119">
                  <c:v>20.522573489826001</c:v>
                </c:pt>
                <c:pt idx="120">
                  <c:v>9.4304717799140008</c:v>
                </c:pt>
                <c:pt idx="121">
                  <c:v>7.0973128381399997</c:v>
                </c:pt>
                <c:pt idx="122">
                  <c:v>12.936849663415002</c:v>
                </c:pt>
                <c:pt idx="123">
                  <c:v>20.288358819426001</c:v>
                </c:pt>
                <c:pt idx="124">
                  <c:v>72.112897837950001</c:v>
                </c:pt>
                <c:pt idx="125">
                  <c:v>40.533256598960001</c:v>
                </c:pt>
                <c:pt idx="126">
                  <c:v>12.278574769765001</c:v>
                </c:pt>
                <c:pt idx="127">
                  <c:v>62.315501844191999</c:v>
                </c:pt>
                <c:pt idx="128">
                  <c:v>336.147927369912</c:v>
                </c:pt>
                <c:pt idx="129">
                  <c:v>2258.1671756469209</c:v>
                </c:pt>
                <c:pt idx="130">
                  <c:v>2234.1379817441521</c:v>
                </c:pt>
                <c:pt idx="131">
                  <c:v>1568.9770842566857</c:v>
                </c:pt>
                <c:pt idx="132">
                  <c:v>665.38998331902008</c:v>
                </c:pt>
                <c:pt idx="133">
                  <c:v>189.95390477035804</c:v>
                </c:pt>
                <c:pt idx="134">
                  <c:v>50.449503845294998</c:v>
                </c:pt>
                <c:pt idx="135">
                  <c:v>18.745013215859998</c:v>
                </c:pt>
                <c:pt idx="136">
                  <c:v>10.247836359696</c:v>
                </c:pt>
                <c:pt idx="137">
                  <c:v>101.227847606235</c:v>
                </c:pt>
                <c:pt idx="138">
                  <c:v>336.52315122571002</c:v>
                </c:pt>
                <c:pt idx="139">
                  <c:v>519.23681759476199</c:v>
                </c:pt>
                <c:pt idx="140">
                  <c:v>439.32572267545504</c:v>
                </c:pt>
                <c:pt idx="141">
                  <c:v>313.87383224582697</c:v>
                </c:pt>
                <c:pt idx="142">
                  <c:v>108.81518447099999</c:v>
                </c:pt>
                <c:pt idx="143">
                  <c:v>31.547642049716</c:v>
                </c:pt>
                <c:pt idx="144">
                  <c:v>8.06775907852</c:v>
                </c:pt>
                <c:pt idx="145">
                  <c:v>5.2048998338610009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82880"/>
        <c:axId val="180284800"/>
      </c:scatterChart>
      <c:valAx>
        <c:axId val="1802828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284800"/>
        <c:crosses val="autoZero"/>
        <c:crossBetween val="midCat"/>
      </c:valAx>
      <c:valAx>
        <c:axId val="18028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282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17.989734348299997</c:v>
                </c:pt>
                <c:pt idx="1">
                  <c:v>17.980186907078998</c:v>
                </c:pt>
                <c:pt idx="2">
                  <c:v>21.475269274445999</c:v>
                </c:pt>
                <c:pt idx="3">
                  <c:v>32.548959971527999</c:v>
                </c:pt>
                <c:pt idx="4">
                  <c:v>48.957885691074004</c:v>
                </c:pt>
                <c:pt idx="5">
                  <c:v>70.048415268328</c:v>
                </c:pt>
                <c:pt idx="6">
                  <c:v>83.858624789480999</c:v>
                </c:pt>
                <c:pt idx="7">
                  <c:v>95.353175875297993</c:v>
                </c:pt>
                <c:pt idx="8">
                  <c:v>91.052183623990004</c:v>
                </c:pt>
                <c:pt idx="9">
                  <c:v>118.20417559952399</c:v>
                </c:pt>
                <c:pt idx="10">
                  <c:v>138.37792492326801</c:v>
                </c:pt>
                <c:pt idx="11">
                  <c:v>154.79718041199999</c:v>
                </c:pt>
                <c:pt idx="12">
                  <c:v>73.432856804769997</c:v>
                </c:pt>
                <c:pt idx="13">
                  <c:v>39.135617513062002</c:v>
                </c:pt>
                <c:pt idx="14">
                  <c:v>57.951521543647999</c:v>
                </c:pt>
                <c:pt idx="15">
                  <c:v>53.444450459187003</c:v>
                </c:pt>
                <c:pt idx="16">
                  <c:v>42.091699983596001</c:v>
                </c:pt>
                <c:pt idx="17">
                  <c:v>24.307342821916002</c:v>
                </c:pt>
                <c:pt idx="18">
                  <c:v>21.617255772191999</c:v>
                </c:pt>
                <c:pt idx="19">
                  <c:v>12.372172407440999</c:v>
                </c:pt>
                <c:pt idx="20">
                  <c:v>7.7655241376899991</c:v>
                </c:pt>
                <c:pt idx="21">
                  <c:v>4.7618626464340004</c:v>
                </c:pt>
                <c:pt idx="22">
                  <c:v>2.713689411636</c:v>
                </c:pt>
                <c:pt idx="23">
                  <c:v>5.713315371348</c:v>
                </c:pt>
                <c:pt idx="24">
                  <c:v>6.0747492705199999</c:v>
                </c:pt>
                <c:pt idx="25">
                  <c:v>5.3745995255800008</c:v>
                </c:pt>
                <c:pt idx="26">
                  <c:v>4.2249893179999995</c:v>
                </c:pt>
                <c:pt idx="27">
                  <c:v>3.5722562185700002</c:v>
                </c:pt>
                <c:pt idx="28">
                  <c:v>2.7496471023840003</c:v>
                </c:pt>
                <c:pt idx="29">
                  <c:v>3.6904655749250002</c:v>
                </c:pt>
                <c:pt idx="30">
                  <c:v>5.0393622652500003</c:v>
                </c:pt>
                <c:pt idx="31">
                  <c:v>6.6117509854080003</c:v>
                </c:pt>
                <c:pt idx="32">
                  <c:v>7.0368635714400014</c:v>
                </c:pt>
                <c:pt idx="33">
                  <c:v>7.6672181220360001</c:v>
                </c:pt>
                <c:pt idx="34">
                  <c:v>6.4491935297399996</c:v>
                </c:pt>
                <c:pt idx="35">
                  <c:v>5.7827834811599992</c:v>
                </c:pt>
                <c:pt idx="36">
                  <c:v>5.2600368517440002</c:v>
                </c:pt>
                <c:pt idx="37">
                  <c:v>5.7225702815470001</c:v>
                </c:pt>
                <c:pt idx="38">
                  <c:v>6.9702303754799999</c:v>
                </c:pt>
                <c:pt idx="39">
                  <c:v>5.979817645062</c:v>
                </c:pt>
                <c:pt idx="40">
                  <c:v>5.3802290005520002</c:v>
                </c:pt>
                <c:pt idx="41">
                  <c:v>9.4610077553339984</c:v>
                </c:pt>
                <c:pt idx="42">
                  <c:v>22.488019560363</c:v>
                </c:pt>
                <c:pt idx="43">
                  <c:v>26.596461594653999</c:v>
                </c:pt>
                <c:pt idx="44">
                  <c:v>30.800293437250005</c:v>
                </c:pt>
                <c:pt idx="45">
                  <c:v>27.430134503671006</c:v>
                </c:pt>
                <c:pt idx="46">
                  <c:v>26.952476478343005</c:v>
                </c:pt>
                <c:pt idx="47">
                  <c:v>22.118776901375004</c:v>
                </c:pt>
                <c:pt idx="48">
                  <c:v>20.111742119559999</c:v>
                </c:pt>
                <c:pt idx="49">
                  <c:v>20.263866374566998</c:v>
                </c:pt>
                <c:pt idx="50">
                  <c:v>19.495319306880003</c:v>
                </c:pt>
                <c:pt idx="51">
                  <c:v>21.933501390050001</c:v>
                </c:pt>
                <c:pt idx="52">
                  <c:v>21.735704419676996</c:v>
                </c:pt>
                <c:pt idx="53">
                  <c:v>30.994498594666005</c:v>
                </c:pt>
                <c:pt idx="54">
                  <c:v>61.314665478599998</c:v>
                </c:pt>
                <c:pt idx="55">
                  <c:v>131.86854611234003</c:v>
                </c:pt>
                <c:pt idx="56">
                  <c:v>172.99961951399999</c:v>
                </c:pt>
                <c:pt idx="57">
                  <c:v>185.01737671130999</c:v>
                </c:pt>
                <c:pt idx="58">
                  <c:v>208.04252132629497</c:v>
                </c:pt>
                <c:pt idx="59">
                  <c:v>211.48319285297598</c:v>
                </c:pt>
                <c:pt idx="60">
                  <c:v>186.61893979281999</c:v>
                </c:pt>
                <c:pt idx="61">
                  <c:v>152.28104872091197</c:v>
                </c:pt>
                <c:pt idx="62">
                  <c:v>148.72960619247598</c:v>
                </c:pt>
                <c:pt idx="63">
                  <c:v>126.710502825936</c:v>
                </c:pt>
                <c:pt idx="64">
                  <c:v>140.30201227102</c:v>
                </c:pt>
                <c:pt idx="65">
                  <c:v>146.88047940430101</c:v>
                </c:pt>
                <c:pt idx="66">
                  <c:v>158.466444182244</c:v>
                </c:pt>
                <c:pt idx="67">
                  <c:v>188.85913211115002</c:v>
                </c:pt>
                <c:pt idx="68">
                  <c:v>188.20903385616805</c:v>
                </c:pt>
                <c:pt idx="69">
                  <c:v>181.61913150347999</c:v>
                </c:pt>
                <c:pt idx="70">
                  <c:v>173.05931192740599</c:v>
                </c:pt>
                <c:pt idx="71">
                  <c:v>92.883887891820009</c:v>
                </c:pt>
                <c:pt idx="72">
                  <c:v>48.984705790589999</c:v>
                </c:pt>
                <c:pt idx="73">
                  <c:v>24.489681931501998</c:v>
                </c:pt>
                <c:pt idx="74">
                  <c:v>16.82645980837</c:v>
                </c:pt>
                <c:pt idx="75">
                  <c:v>18.275531656470001</c:v>
                </c:pt>
                <c:pt idx="76">
                  <c:v>29.10049827904</c:v>
                </c:pt>
                <c:pt idx="77">
                  <c:v>19.967211440339</c:v>
                </c:pt>
                <c:pt idx="78">
                  <c:v>15.358638202882</c:v>
                </c:pt>
                <c:pt idx="79">
                  <c:v>9.2879441130699991</c:v>
                </c:pt>
                <c:pt idx="80">
                  <c:v>9.0295037192159988</c:v>
                </c:pt>
                <c:pt idx="81">
                  <c:v>5.3868273376200007</c:v>
                </c:pt>
                <c:pt idx="82">
                  <c:v>5.015873329872</c:v>
                </c:pt>
                <c:pt idx="83">
                  <c:v>3.900325978458</c:v>
                </c:pt>
                <c:pt idx="84">
                  <c:v>4.2039180528899998</c:v>
                </c:pt>
                <c:pt idx="85">
                  <c:v>3.9795540016600004</c:v>
                </c:pt>
                <c:pt idx="86">
                  <c:v>3.7781778982139995</c:v>
                </c:pt>
                <c:pt idx="87">
                  <c:v>3.1681186059299997</c:v>
                </c:pt>
                <c:pt idx="88">
                  <c:v>2.7024639788220002</c:v>
                </c:pt>
                <c:pt idx="89">
                  <c:v>2.148390808302</c:v>
                </c:pt>
                <c:pt idx="90">
                  <c:v>2.2682010495780003</c:v>
                </c:pt>
                <c:pt idx="91">
                  <c:v>2.9455095290500002</c:v>
                </c:pt>
                <c:pt idx="92">
                  <c:v>3.7481108486960002</c:v>
                </c:pt>
                <c:pt idx="93">
                  <c:v>3.6757270422149992</c:v>
                </c:pt>
                <c:pt idx="94">
                  <c:v>4.358089608245999</c:v>
                </c:pt>
                <c:pt idx="95">
                  <c:v>4.3625186863200005</c:v>
                </c:pt>
                <c:pt idx="96">
                  <c:v>3.93044600652</c:v>
                </c:pt>
                <c:pt idx="97">
                  <c:v>3.8397448406639998</c:v>
                </c:pt>
                <c:pt idx="98">
                  <c:v>3.1352014918859998</c:v>
                </c:pt>
                <c:pt idx="99">
                  <c:v>4.0657441478319996</c:v>
                </c:pt>
                <c:pt idx="100">
                  <c:v>4.1982007341990002</c:v>
                </c:pt>
                <c:pt idx="101">
                  <c:v>4.8044220792840004</c:v>
                </c:pt>
                <c:pt idx="102">
                  <c:v>6.5850317632160005</c:v>
                </c:pt>
                <c:pt idx="103">
                  <c:v>9.2597274254160009</c:v>
                </c:pt>
                <c:pt idx="104">
                  <c:v>9.1656645132000012</c:v>
                </c:pt>
                <c:pt idx="105">
                  <c:v>8.3971523181980015</c:v>
                </c:pt>
                <c:pt idx="106">
                  <c:v>6.3340730927100006</c:v>
                </c:pt>
                <c:pt idx="107">
                  <c:v>5.1930902454599996</c:v>
                </c:pt>
                <c:pt idx="108">
                  <c:v>5.974769331440001</c:v>
                </c:pt>
                <c:pt idx="109">
                  <c:v>10.135442483740002</c:v>
                </c:pt>
                <c:pt idx="110">
                  <c:v>11.660943157248001</c:v>
                </c:pt>
                <c:pt idx="111">
                  <c:v>16.949189909108</c:v>
                </c:pt>
                <c:pt idx="112">
                  <c:v>17.275186869944001</c:v>
                </c:pt>
                <c:pt idx="113">
                  <c:v>18.667313419831</c:v>
                </c:pt>
                <c:pt idx="114">
                  <c:v>30.913440029241002</c:v>
                </c:pt>
                <c:pt idx="115">
                  <c:v>49.923521236484994</c:v>
                </c:pt>
                <c:pt idx="116">
                  <c:v>76.860312195150001</c:v>
                </c:pt>
                <c:pt idx="117">
                  <c:v>94.012201385592007</c:v>
                </c:pt>
                <c:pt idx="118">
                  <c:v>110.192169304064</c:v>
                </c:pt>
                <c:pt idx="119">
                  <c:v>115.37873201598499</c:v>
                </c:pt>
                <c:pt idx="120">
                  <c:v>157.20985177466798</c:v>
                </c:pt>
                <c:pt idx="121">
                  <c:v>129.24110275356901</c:v>
                </c:pt>
                <c:pt idx="122">
                  <c:v>43.380462545596004</c:v>
                </c:pt>
                <c:pt idx="123">
                  <c:v>21.947225852716997</c:v>
                </c:pt>
                <c:pt idx="124">
                  <c:v>21.986779982582</c:v>
                </c:pt>
                <c:pt idx="125">
                  <c:v>26.004131190912002</c:v>
                </c:pt>
                <c:pt idx="126">
                  <c:v>29.486388018579998</c:v>
                </c:pt>
                <c:pt idx="127">
                  <c:v>28.477407296805996</c:v>
                </c:pt>
                <c:pt idx="128">
                  <c:v>22.587637408548002</c:v>
                </c:pt>
                <c:pt idx="129">
                  <c:v>14.257419405767997</c:v>
                </c:pt>
                <c:pt idx="130">
                  <c:v>7.1150501574080005</c:v>
                </c:pt>
                <c:pt idx="131">
                  <c:v>6.8296291843500008</c:v>
                </c:pt>
                <c:pt idx="132">
                  <c:v>9.2143927036080004</c:v>
                </c:pt>
                <c:pt idx="133">
                  <c:v>8.2701414003040004</c:v>
                </c:pt>
                <c:pt idx="134">
                  <c:v>9.2938060308029993</c:v>
                </c:pt>
                <c:pt idx="135">
                  <c:v>10.972422417502001</c:v>
                </c:pt>
                <c:pt idx="136">
                  <c:v>23.983554415398</c:v>
                </c:pt>
                <c:pt idx="137">
                  <c:v>31.255511041106995</c:v>
                </c:pt>
                <c:pt idx="138">
                  <c:v>28.12672573199</c:v>
                </c:pt>
                <c:pt idx="139">
                  <c:v>19.393396515779997</c:v>
                </c:pt>
                <c:pt idx="140">
                  <c:v>14.689367240078997</c:v>
                </c:pt>
                <c:pt idx="141">
                  <c:v>11.943196113408002</c:v>
                </c:pt>
                <c:pt idx="142">
                  <c:v>12.556607704472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12.556607704472</c:v>
                </c:pt>
                <c:pt idx="1">
                  <c:v>16.300917372675997</c:v>
                </c:pt>
                <c:pt idx="2">
                  <c:v>28.880262459790004</c:v>
                </c:pt>
                <c:pt idx="3">
                  <c:v>43.823778847430006</c:v>
                </c:pt>
                <c:pt idx="4">
                  <c:v>52.966398556137996</c:v>
                </c:pt>
                <c:pt idx="5">
                  <c:v>53.428216160527988</c:v>
                </c:pt>
                <c:pt idx="6">
                  <c:v>64.929115678400009</c:v>
                </c:pt>
                <c:pt idx="7">
                  <c:v>79.763908294790994</c:v>
                </c:pt>
                <c:pt idx="8">
                  <c:v>101.013275849262</c:v>
                </c:pt>
                <c:pt idx="9">
                  <c:v>136.99788361633202</c:v>
                </c:pt>
                <c:pt idx="10">
                  <c:v>165.13304829251499</c:v>
                </c:pt>
                <c:pt idx="11">
                  <c:v>84.885487838109</c:v>
                </c:pt>
                <c:pt idx="12">
                  <c:v>34.567394153053996</c:v>
                </c:pt>
                <c:pt idx="13">
                  <c:v>31.839850222824001</c:v>
                </c:pt>
                <c:pt idx="14">
                  <c:v>37.520267587069995</c:v>
                </c:pt>
                <c:pt idx="15">
                  <c:v>31.212608323903996</c:v>
                </c:pt>
                <c:pt idx="16">
                  <c:v>23.169153365728</c:v>
                </c:pt>
                <c:pt idx="17">
                  <c:v>17.310927388764998</c:v>
                </c:pt>
                <c:pt idx="18">
                  <c:v>13.765879156704999</c:v>
                </c:pt>
                <c:pt idx="19">
                  <c:v>8.7252014038070023</c:v>
                </c:pt>
                <c:pt idx="20">
                  <c:v>7.5677977785899992</c:v>
                </c:pt>
                <c:pt idx="21">
                  <c:v>6.5409057623900004</c:v>
                </c:pt>
                <c:pt idx="22">
                  <c:v>6.7226327236149999</c:v>
                </c:pt>
                <c:pt idx="23">
                  <c:v>6.1792279564420003</c:v>
                </c:pt>
                <c:pt idx="24">
                  <c:v>4.9944094825159997</c:v>
                </c:pt>
                <c:pt idx="25">
                  <c:v>2.99461996494</c:v>
                </c:pt>
                <c:pt idx="26">
                  <c:v>3.4499988753359996</c:v>
                </c:pt>
                <c:pt idx="27">
                  <c:v>3.0605621027160002</c:v>
                </c:pt>
                <c:pt idx="28">
                  <c:v>3.0075891161159998</c:v>
                </c:pt>
                <c:pt idx="29">
                  <c:v>3.4777500849290002</c:v>
                </c:pt>
                <c:pt idx="30">
                  <c:v>5.5713246905320002</c:v>
                </c:pt>
                <c:pt idx="31">
                  <c:v>7.4753457899119988</c:v>
                </c:pt>
                <c:pt idx="32">
                  <c:v>8.0485482777260007</c:v>
                </c:pt>
                <c:pt idx="33">
                  <c:v>6.9058195161899993</c:v>
                </c:pt>
                <c:pt idx="34">
                  <c:v>6.7284945624930002</c:v>
                </c:pt>
                <c:pt idx="35">
                  <c:v>6.7974569196160006</c:v>
                </c:pt>
                <c:pt idx="36">
                  <c:v>6.5760273145209993</c:v>
                </c:pt>
                <c:pt idx="37">
                  <c:v>5.395681061366</c:v>
                </c:pt>
                <c:pt idx="38">
                  <c:v>9.896632499163001</c:v>
                </c:pt>
                <c:pt idx="39">
                  <c:v>11.694066715184</c:v>
                </c:pt>
                <c:pt idx="40">
                  <c:v>8.1649789423999994</c:v>
                </c:pt>
                <c:pt idx="41">
                  <c:v>9.8567989342139999</c:v>
                </c:pt>
                <c:pt idx="42">
                  <c:v>12.307115370478</c:v>
                </c:pt>
                <c:pt idx="43">
                  <c:v>19.856278589071998</c:v>
                </c:pt>
                <c:pt idx="44">
                  <c:v>21.692510406095998</c:v>
                </c:pt>
                <c:pt idx="45">
                  <c:v>20.229733258595999</c:v>
                </c:pt>
                <c:pt idx="46">
                  <c:v>16.446155879159999</c:v>
                </c:pt>
                <c:pt idx="47">
                  <c:v>13.603596938031</c:v>
                </c:pt>
                <c:pt idx="48">
                  <c:v>13.363792946376</c:v>
                </c:pt>
                <c:pt idx="49">
                  <c:v>14.043571078083</c:v>
                </c:pt>
                <c:pt idx="50">
                  <c:v>13.606291896274</c:v>
                </c:pt>
                <c:pt idx="51">
                  <c:v>16.545497628954003</c:v>
                </c:pt>
                <c:pt idx="52">
                  <c:v>19.451358241424998</c:v>
                </c:pt>
                <c:pt idx="53">
                  <c:v>23.436522946811998</c:v>
                </c:pt>
                <c:pt idx="54">
                  <c:v>46.780053681356996</c:v>
                </c:pt>
                <c:pt idx="55">
                  <c:v>88.773406773120001</c:v>
                </c:pt>
                <c:pt idx="56">
                  <c:v>133.68779813778801</c:v>
                </c:pt>
                <c:pt idx="57">
                  <c:v>159.16242103023001</c:v>
                </c:pt>
                <c:pt idx="58">
                  <c:v>166.67027869909199</c:v>
                </c:pt>
                <c:pt idx="59">
                  <c:v>184.15775439941001</c:v>
                </c:pt>
                <c:pt idx="60">
                  <c:v>193.796890258632</c:v>
                </c:pt>
                <c:pt idx="61">
                  <c:v>187.88777031315198</c:v>
                </c:pt>
                <c:pt idx="62">
                  <c:v>196.441169633784</c:v>
                </c:pt>
                <c:pt idx="63">
                  <c:v>180.88865901455003</c:v>
                </c:pt>
                <c:pt idx="64">
                  <c:v>188.22692048475</c:v>
                </c:pt>
                <c:pt idx="65">
                  <c:v>193.82268109161996</c:v>
                </c:pt>
                <c:pt idx="66">
                  <c:v>211.33537199994802</c:v>
                </c:pt>
                <c:pt idx="67">
                  <c:v>200.79202566710603</c:v>
                </c:pt>
                <c:pt idx="68">
                  <c:v>198.86582666506402</c:v>
                </c:pt>
                <c:pt idx="69">
                  <c:v>162.398732935488</c:v>
                </c:pt>
                <c:pt idx="70">
                  <c:v>117.157195052782</c:v>
                </c:pt>
                <c:pt idx="71">
                  <c:v>83.257940303043995</c:v>
                </c:pt>
                <c:pt idx="72">
                  <c:v>49.482341147392006</c:v>
                </c:pt>
                <c:pt idx="73">
                  <c:v>20.410041786594999</c:v>
                </c:pt>
                <c:pt idx="74">
                  <c:v>25.158205968480001</c:v>
                </c:pt>
                <c:pt idx="75">
                  <c:v>30.308309949489001</c:v>
                </c:pt>
                <c:pt idx="76">
                  <c:v>24.753990358482003</c:v>
                </c:pt>
                <c:pt idx="77">
                  <c:v>20.463659716224001</c:v>
                </c:pt>
                <c:pt idx="78">
                  <c:v>16.902809663124003</c:v>
                </c:pt>
                <c:pt idx="79">
                  <c:v>11.04487405956</c:v>
                </c:pt>
                <c:pt idx="80">
                  <c:v>9.9002682606400008</c:v>
                </c:pt>
                <c:pt idx="81">
                  <c:v>9.8331103424820014</c:v>
                </c:pt>
                <c:pt idx="82">
                  <c:v>10.170638420168</c:v>
                </c:pt>
                <c:pt idx="83">
                  <c:v>8.3473451375519989</c:v>
                </c:pt>
                <c:pt idx="84">
                  <c:v>5.8669384218380003</c:v>
                </c:pt>
                <c:pt idx="85">
                  <c:v>6.4686257005509988</c:v>
                </c:pt>
                <c:pt idx="86">
                  <c:v>6.5487016455599996</c:v>
                </c:pt>
                <c:pt idx="87">
                  <c:v>5.7790408936880002</c:v>
                </c:pt>
                <c:pt idx="88">
                  <c:v>5.2907329764120004</c:v>
                </c:pt>
                <c:pt idx="89">
                  <c:v>5.0697097471800001</c:v>
                </c:pt>
                <c:pt idx="90">
                  <c:v>4.4295831327649999</c:v>
                </c:pt>
                <c:pt idx="91">
                  <c:v>4.077064684282</c:v>
                </c:pt>
                <c:pt idx="92">
                  <c:v>4.3079598355500002</c:v>
                </c:pt>
                <c:pt idx="93">
                  <c:v>7.003454735640001</c:v>
                </c:pt>
                <c:pt idx="94">
                  <c:v>9.0403724570699993</c:v>
                </c:pt>
                <c:pt idx="95">
                  <c:v>8.7938721701600002</c:v>
                </c:pt>
                <c:pt idx="96">
                  <c:v>6.6386762819999996</c:v>
                </c:pt>
                <c:pt idx="97">
                  <c:v>7.071197960668</c:v>
                </c:pt>
                <c:pt idx="98">
                  <c:v>8.4709339797539993</c:v>
                </c:pt>
                <c:pt idx="99">
                  <c:v>10.050357967278</c:v>
                </c:pt>
                <c:pt idx="100">
                  <c:v>8.4104215787370009</c:v>
                </c:pt>
                <c:pt idx="101">
                  <c:v>9.4754854372060002</c:v>
                </c:pt>
                <c:pt idx="102">
                  <c:v>11.073420655506</c:v>
                </c:pt>
                <c:pt idx="103">
                  <c:v>15.611698573172998</c:v>
                </c:pt>
                <c:pt idx="104">
                  <c:v>11.970559143117001</c:v>
                </c:pt>
                <c:pt idx="105">
                  <c:v>8.7436285383540007</c:v>
                </c:pt>
                <c:pt idx="106">
                  <c:v>7.2637121424520004</c:v>
                </c:pt>
                <c:pt idx="107">
                  <c:v>8.9829639277879991</c:v>
                </c:pt>
                <c:pt idx="108">
                  <c:v>12.564663251900003</c:v>
                </c:pt>
                <c:pt idx="109">
                  <c:v>16.119932637518001</c:v>
                </c:pt>
                <c:pt idx="110">
                  <c:v>17.243826914597001</c:v>
                </c:pt>
                <c:pt idx="111">
                  <c:v>24.488948788780004</c:v>
                </c:pt>
                <c:pt idx="112">
                  <c:v>27.239708240822001</c:v>
                </c:pt>
                <c:pt idx="113">
                  <c:v>26.79982678919</c:v>
                </c:pt>
                <c:pt idx="114">
                  <c:v>31.555180302336005</c:v>
                </c:pt>
                <c:pt idx="115">
                  <c:v>57.080545164650005</c:v>
                </c:pt>
                <c:pt idx="116">
                  <c:v>82.350700379535994</c:v>
                </c:pt>
                <c:pt idx="117">
                  <c:v>108.126427577802</c:v>
                </c:pt>
                <c:pt idx="118">
                  <c:v>111.570254206434</c:v>
                </c:pt>
                <c:pt idx="119">
                  <c:v>106.15341457770998</c:v>
                </c:pt>
                <c:pt idx="120">
                  <c:v>169.62018580627199</c:v>
                </c:pt>
                <c:pt idx="121">
                  <c:v>120.47671864797501</c:v>
                </c:pt>
                <c:pt idx="122">
                  <c:v>36.402687092408001</c:v>
                </c:pt>
                <c:pt idx="123">
                  <c:v>36.408247936493993</c:v>
                </c:pt>
                <c:pt idx="124">
                  <c:v>34.327758533346</c:v>
                </c:pt>
                <c:pt idx="125">
                  <c:v>27.483889677047994</c:v>
                </c:pt>
                <c:pt idx="126">
                  <c:v>20.658200875546001</c:v>
                </c:pt>
                <c:pt idx="127">
                  <c:v>15.493444536073</c:v>
                </c:pt>
                <c:pt idx="128">
                  <c:v>10.500265325234999</c:v>
                </c:pt>
                <c:pt idx="129">
                  <c:v>7.5359207327070008</c:v>
                </c:pt>
                <c:pt idx="130">
                  <c:v>5.0946761203520001</c:v>
                </c:pt>
                <c:pt idx="131">
                  <c:v>2.9911927831990002</c:v>
                </c:pt>
                <c:pt idx="132">
                  <c:v>2.425406873989</c:v>
                </c:pt>
                <c:pt idx="133">
                  <c:v>4.2485574703599998</c:v>
                </c:pt>
                <c:pt idx="134">
                  <c:v>7.2031094096529991</c:v>
                </c:pt>
                <c:pt idx="135">
                  <c:v>9.5144267232839983</c:v>
                </c:pt>
                <c:pt idx="136">
                  <c:v>15.033304999878</c:v>
                </c:pt>
                <c:pt idx="137">
                  <c:v>18.273100142267996</c:v>
                </c:pt>
                <c:pt idx="138">
                  <c:v>16.597307834743997</c:v>
                </c:pt>
                <c:pt idx="139">
                  <c:v>14.394899625644001</c:v>
                </c:pt>
                <c:pt idx="140">
                  <c:v>11.400414485481001</c:v>
                </c:pt>
                <c:pt idx="141">
                  <c:v>10.929351772943999</c:v>
                </c:pt>
                <c:pt idx="142">
                  <c:v>12.412631788200001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12.412631788200001</c:v>
                </c:pt>
                <c:pt idx="1">
                  <c:v>24.031100109744003</c:v>
                </c:pt>
                <c:pt idx="2">
                  <c:v>39.912490825375997</c:v>
                </c:pt>
                <c:pt idx="3">
                  <c:v>68.052520285050008</c:v>
                </c:pt>
                <c:pt idx="4">
                  <c:v>105.47832542039399</c:v>
                </c:pt>
                <c:pt idx="5">
                  <c:v>110.15347681677599</c:v>
                </c:pt>
                <c:pt idx="6">
                  <c:v>120.28759503292702</c:v>
                </c:pt>
                <c:pt idx="7">
                  <c:v>143.73499300571601</c:v>
                </c:pt>
                <c:pt idx="8">
                  <c:v>148.15585449310501</c:v>
                </c:pt>
                <c:pt idx="9">
                  <c:v>113.477765298942</c:v>
                </c:pt>
                <c:pt idx="10">
                  <c:v>61.694025780815998</c:v>
                </c:pt>
                <c:pt idx="11">
                  <c:v>29.213814635332</c:v>
                </c:pt>
                <c:pt idx="12">
                  <c:v>21.128798622204002</c:v>
                </c:pt>
                <c:pt idx="13">
                  <c:v>19.941245156478001</c:v>
                </c:pt>
                <c:pt idx="14">
                  <c:v>16.937634254835004</c:v>
                </c:pt>
                <c:pt idx="15">
                  <c:v>17.634387121635001</c:v>
                </c:pt>
                <c:pt idx="16">
                  <c:v>12.885842161721998</c:v>
                </c:pt>
                <c:pt idx="17">
                  <c:v>9.4088849675730017</c:v>
                </c:pt>
                <c:pt idx="18">
                  <c:v>6.601581959510999</c:v>
                </c:pt>
                <c:pt idx="19">
                  <c:v>5.0901732685440004</c:v>
                </c:pt>
                <c:pt idx="20">
                  <c:v>4.2224841697500004</c:v>
                </c:pt>
                <c:pt idx="21">
                  <c:v>3.7802469903299998</c:v>
                </c:pt>
                <c:pt idx="22">
                  <c:v>3.8558537876600001</c:v>
                </c:pt>
                <c:pt idx="23">
                  <c:v>3.6459373182220003</c:v>
                </c:pt>
                <c:pt idx="24">
                  <c:v>3.9041608360429998</c:v>
                </c:pt>
                <c:pt idx="25">
                  <c:v>3.5216563619300003</c:v>
                </c:pt>
                <c:pt idx="26">
                  <c:v>3.5079641749900006</c:v>
                </c:pt>
                <c:pt idx="27">
                  <c:v>3.6648949539120004</c:v>
                </c:pt>
                <c:pt idx="28">
                  <c:v>3.7853083593359997</c:v>
                </c:pt>
                <c:pt idx="29">
                  <c:v>3.5413796406179996</c:v>
                </c:pt>
                <c:pt idx="30">
                  <c:v>4.8737684377269996</c:v>
                </c:pt>
                <c:pt idx="31">
                  <c:v>7.4822830262439997</c:v>
                </c:pt>
                <c:pt idx="32">
                  <c:v>6.4094057975699998</c:v>
                </c:pt>
                <c:pt idx="33">
                  <c:v>6.5336565411320002</c:v>
                </c:pt>
                <c:pt idx="34">
                  <c:v>6.2462466151680003</c:v>
                </c:pt>
                <c:pt idx="35">
                  <c:v>6.7363571457280003</c:v>
                </c:pt>
                <c:pt idx="36">
                  <c:v>5.9679067445080003</c:v>
                </c:pt>
                <c:pt idx="37">
                  <c:v>5.974875944151</c:v>
                </c:pt>
                <c:pt idx="38">
                  <c:v>7.321746687310001</c:v>
                </c:pt>
                <c:pt idx="39">
                  <c:v>8.7621419057250005</c:v>
                </c:pt>
                <c:pt idx="40">
                  <c:v>8.4743831259920004</c:v>
                </c:pt>
                <c:pt idx="41">
                  <c:v>8.2324712162719997</c:v>
                </c:pt>
                <c:pt idx="42">
                  <c:v>8.8483052291810012</c:v>
                </c:pt>
                <c:pt idx="43">
                  <c:v>11.713212031782001</c:v>
                </c:pt>
                <c:pt idx="44">
                  <c:v>20.203941417014999</c:v>
                </c:pt>
                <c:pt idx="45">
                  <c:v>20.350889578754003</c:v>
                </c:pt>
                <c:pt idx="46">
                  <c:v>17.353136257068002</c:v>
                </c:pt>
                <c:pt idx="47">
                  <c:v>13.509138374232</c:v>
                </c:pt>
                <c:pt idx="48">
                  <c:v>11.481256241712</c:v>
                </c:pt>
                <c:pt idx="49">
                  <c:v>9.6048234232259997</c:v>
                </c:pt>
                <c:pt idx="50">
                  <c:v>10.111325812245001</c:v>
                </c:pt>
                <c:pt idx="51">
                  <c:v>12.274039983183998</c:v>
                </c:pt>
                <c:pt idx="52">
                  <c:v>14.032615536645</c:v>
                </c:pt>
                <c:pt idx="53">
                  <c:v>20.463599985438996</c:v>
                </c:pt>
                <c:pt idx="54">
                  <c:v>18.943443644969999</c:v>
                </c:pt>
                <c:pt idx="55">
                  <c:v>24.712846410431997</c:v>
                </c:pt>
                <c:pt idx="56">
                  <c:v>35.096548520243999</c:v>
                </c:pt>
                <c:pt idx="57">
                  <c:v>48.87916988592</c:v>
                </c:pt>
                <c:pt idx="58">
                  <c:v>53.165315164623998</c:v>
                </c:pt>
                <c:pt idx="59">
                  <c:v>52.286957747346001</c:v>
                </c:pt>
                <c:pt idx="60">
                  <c:v>61.317997485359989</c:v>
                </c:pt>
                <c:pt idx="61">
                  <c:v>74.168310707490988</c:v>
                </c:pt>
                <c:pt idx="62">
                  <c:v>83.233854933228997</c:v>
                </c:pt>
                <c:pt idx="63">
                  <c:v>98.749627635047986</c:v>
                </c:pt>
                <c:pt idx="64">
                  <c:v>127.208525105448</c:v>
                </c:pt>
                <c:pt idx="65">
                  <c:v>149.34147988574</c:v>
                </c:pt>
                <c:pt idx="66">
                  <c:v>148.28141586159001</c:v>
                </c:pt>
                <c:pt idx="67">
                  <c:v>170.11927475511601</c:v>
                </c:pt>
                <c:pt idx="68">
                  <c:v>171.23619019571998</c:v>
                </c:pt>
                <c:pt idx="69">
                  <c:v>152.76080122290699</c:v>
                </c:pt>
                <c:pt idx="70">
                  <c:v>159.17973973158399</c:v>
                </c:pt>
                <c:pt idx="71">
                  <c:v>152.58941205305001</c:v>
                </c:pt>
                <c:pt idx="72">
                  <c:v>129.21879212141999</c:v>
                </c:pt>
                <c:pt idx="73">
                  <c:v>117.788801703622</c:v>
                </c:pt>
                <c:pt idx="74">
                  <c:v>99.758313941541005</c:v>
                </c:pt>
                <c:pt idx="75">
                  <c:v>24.306380415415997</c:v>
                </c:pt>
                <c:pt idx="76">
                  <c:v>5.3927953709020002</c:v>
                </c:pt>
                <c:pt idx="77">
                  <c:v>15.277887426545998</c:v>
                </c:pt>
                <c:pt idx="78">
                  <c:v>31.749207959399996</c:v>
                </c:pt>
                <c:pt idx="79">
                  <c:v>29.031366222202003</c:v>
                </c:pt>
                <c:pt idx="80">
                  <c:v>25.414640408290001</c:v>
                </c:pt>
                <c:pt idx="81">
                  <c:v>17.213476725311999</c:v>
                </c:pt>
                <c:pt idx="82">
                  <c:v>14.612907806163999</c:v>
                </c:pt>
                <c:pt idx="83">
                  <c:v>9.6132048761160007</c:v>
                </c:pt>
                <c:pt idx="84">
                  <c:v>9.3205555288090007</c:v>
                </c:pt>
                <c:pt idx="85">
                  <c:v>9.21612444352</c:v>
                </c:pt>
                <c:pt idx="86">
                  <c:v>8.3893089823420013</c:v>
                </c:pt>
                <c:pt idx="87">
                  <c:v>6.6534617356880004</c:v>
                </c:pt>
                <c:pt idx="88">
                  <c:v>5.6450936879749998</c:v>
                </c:pt>
                <c:pt idx="89">
                  <c:v>5.1874521820519996</c:v>
                </c:pt>
                <c:pt idx="90">
                  <c:v>4.7025693114240008</c:v>
                </c:pt>
                <c:pt idx="91">
                  <c:v>4.4004311820039996</c:v>
                </c:pt>
                <c:pt idx="92">
                  <c:v>4.8030958020190004</c:v>
                </c:pt>
                <c:pt idx="93">
                  <c:v>4.5998214161500002</c:v>
                </c:pt>
                <c:pt idx="94">
                  <c:v>4.7443511333399995</c:v>
                </c:pt>
                <c:pt idx="95">
                  <c:v>4.7162724719760005</c:v>
                </c:pt>
                <c:pt idx="96">
                  <c:v>3.6612961716750001</c:v>
                </c:pt>
                <c:pt idx="97">
                  <c:v>3.3151094011880002</c:v>
                </c:pt>
                <c:pt idx="98">
                  <c:v>3.156761332062</c:v>
                </c:pt>
                <c:pt idx="99">
                  <c:v>4.6918528861329998</c:v>
                </c:pt>
                <c:pt idx="100">
                  <c:v>4.8619560886499995</c:v>
                </c:pt>
                <c:pt idx="101">
                  <c:v>5.0376996113299999</c:v>
                </c:pt>
                <c:pt idx="102">
                  <c:v>5.0990171203949997</c:v>
                </c:pt>
                <c:pt idx="103">
                  <c:v>7.3582361326200001</c:v>
                </c:pt>
                <c:pt idx="104">
                  <c:v>10.158586121334</c:v>
                </c:pt>
                <c:pt idx="105">
                  <c:v>11.847755695212999</c:v>
                </c:pt>
                <c:pt idx="106">
                  <c:v>10.112818963212</c:v>
                </c:pt>
                <c:pt idx="107">
                  <c:v>6.3583042113479999</c:v>
                </c:pt>
                <c:pt idx="108">
                  <c:v>6.8243185269020001</c:v>
                </c:pt>
                <c:pt idx="109">
                  <c:v>7.362936340469</c:v>
                </c:pt>
                <c:pt idx="110">
                  <c:v>9.4830021113429996</c:v>
                </c:pt>
                <c:pt idx="111">
                  <c:v>10.709491967378002</c:v>
                </c:pt>
                <c:pt idx="112">
                  <c:v>11.011262715107998</c:v>
                </c:pt>
                <c:pt idx="113">
                  <c:v>12.145438191949999</c:v>
                </c:pt>
                <c:pt idx="114">
                  <c:v>17.427795275125</c:v>
                </c:pt>
                <c:pt idx="115">
                  <c:v>26.760064122395995</c:v>
                </c:pt>
                <c:pt idx="116">
                  <c:v>31.425821726900001</c:v>
                </c:pt>
                <c:pt idx="117">
                  <c:v>30.096788303164999</c:v>
                </c:pt>
                <c:pt idx="118">
                  <c:v>34.758965547461997</c:v>
                </c:pt>
                <c:pt idx="119">
                  <c:v>55.262409855174006</c:v>
                </c:pt>
                <c:pt idx="120">
                  <c:v>91.39899957551799</c:v>
                </c:pt>
                <c:pt idx="121">
                  <c:v>129.68908706638001</c:v>
                </c:pt>
                <c:pt idx="122">
                  <c:v>117.96697100361499</c:v>
                </c:pt>
                <c:pt idx="123">
                  <c:v>129.99434862432599</c:v>
                </c:pt>
                <c:pt idx="124">
                  <c:v>158.05213452393599</c:v>
                </c:pt>
                <c:pt idx="125">
                  <c:v>99.360188813121979</c:v>
                </c:pt>
                <c:pt idx="126">
                  <c:v>26.819667496491</c:v>
                </c:pt>
                <c:pt idx="127">
                  <c:v>22.558607140063998</c:v>
                </c:pt>
                <c:pt idx="128">
                  <c:v>23.077615495752003</c:v>
                </c:pt>
                <c:pt idx="129">
                  <c:v>40.583827521071996</c:v>
                </c:pt>
                <c:pt idx="130">
                  <c:v>28.53113432796</c:v>
                </c:pt>
                <c:pt idx="131">
                  <c:v>17.969824066857001</c:v>
                </c:pt>
                <c:pt idx="132">
                  <c:v>10.934647016868002</c:v>
                </c:pt>
                <c:pt idx="133">
                  <c:v>6.9825917588780007</c:v>
                </c:pt>
                <c:pt idx="134">
                  <c:v>9.4611977102699996</c:v>
                </c:pt>
                <c:pt idx="135">
                  <c:v>12.466795620479999</c:v>
                </c:pt>
                <c:pt idx="136">
                  <c:v>11.613011743294003</c:v>
                </c:pt>
                <c:pt idx="137">
                  <c:v>15.523401430413001</c:v>
                </c:pt>
                <c:pt idx="138">
                  <c:v>26.34521867966</c:v>
                </c:pt>
                <c:pt idx="139">
                  <c:v>31.986559044618005</c:v>
                </c:pt>
                <c:pt idx="140">
                  <c:v>28.144372161483002</c:v>
                </c:pt>
                <c:pt idx="141">
                  <c:v>19.579173612494998</c:v>
                </c:pt>
                <c:pt idx="142">
                  <c:v>15.637795058655</c:v>
                </c:pt>
                <c:pt idx="143">
                  <c:v>11.78570536936</c:v>
                </c:pt>
                <c:pt idx="144">
                  <c:v>12.999358468760001</c:v>
                </c:pt>
                <c:pt idx="145">
                  <c:v>13.943953748087999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32416"/>
        <c:axId val="180342784"/>
      </c:scatterChart>
      <c:valAx>
        <c:axId val="1803324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342784"/>
        <c:crosses val="autoZero"/>
        <c:crossBetween val="midCat"/>
      </c:valAx>
      <c:valAx>
        <c:axId val="18034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332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2.1735542048219996</c:v>
                </c:pt>
                <c:pt idx="1">
                  <c:v>2.0987056815278002</c:v>
                </c:pt>
                <c:pt idx="2">
                  <c:v>2.3056727267366002</c:v>
                </c:pt>
                <c:pt idx="3">
                  <c:v>3.4566622588420994</c:v>
                </c:pt>
                <c:pt idx="4">
                  <c:v>4.6974422787329999</c:v>
                </c:pt>
                <c:pt idx="5">
                  <c:v>5.6425554195736005</c:v>
                </c:pt>
                <c:pt idx="6">
                  <c:v>5.2052058412775999</c:v>
                </c:pt>
                <c:pt idx="7">
                  <c:v>4.1458611660823994</c:v>
                </c:pt>
                <c:pt idx="8">
                  <c:v>3.0528554387215006</c:v>
                </c:pt>
                <c:pt idx="9">
                  <c:v>3.216440152368</c:v>
                </c:pt>
                <c:pt idx="10">
                  <c:v>3.0299092023036005</c:v>
                </c:pt>
                <c:pt idx="11">
                  <c:v>26.881491963600002</c:v>
                </c:pt>
                <c:pt idx="12">
                  <c:v>32.471800396985202</c:v>
                </c:pt>
                <c:pt idx="13">
                  <c:v>16.445202564791703</c:v>
                </c:pt>
                <c:pt idx="14">
                  <c:v>20.0833001056961</c:v>
                </c:pt>
                <c:pt idx="15">
                  <c:v>18.742483376457301</c:v>
                </c:pt>
                <c:pt idx="16">
                  <c:v>19.641086703612</c:v>
                </c:pt>
                <c:pt idx="17">
                  <c:v>13.914956005188699</c:v>
                </c:pt>
                <c:pt idx="18">
                  <c:v>12.106048223625599</c:v>
                </c:pt>
                <c:pt idx="19">
                  <c:v>5.4014499098469013</c:v>
                </c:pt>
                <c:pt idx="20">
                  <c:v>3.1995604395025996</c:v>
                </c:pt>
                <c:pt idx="21">
                  <c:v>1.389288612509</c:v>
                </c:pt>
                <c:pt idx="22">
                  <c:v>0.60411895235230006</c:v>
                </c:pt>
                <c:pt idx="23">
                  <c:v>1.0245843599219999</c:v>
                </c:pt>
                <c:pt idx="24">
                  <c:v>1.0200188978447999</c:v>
                </c:pt>
                <c:pt idx="25">
                  <c:v>0.87357751556199981</c:v>
                </c:pt>
                <c:pt idx="26">
                  <c:v>0.78642677880800005</c:v>
                </c:pt>
                <c:pt idx="27">
                  <c:v>0.974892796477</c:v>
                </c:pt>
                <c:pt idx="28">
                  <c:v>0.97291790935040001</c:v>
                </c:pt>
                <c:pt idx="29">
                  <c:v>1.6612342194615</c:v>
                </c:pt>
                <c:pt idx="30">
                  <c:v>3.9500628287049997</c:v>
                </c:pt>
                <c:pt idx="31">
                  <c:v>11.505792618118399</c:v>
                </c:pt>
                <c:pt idx="32">
                  <c:v>20.426555173000501</c:v>
                </c:pt>
                <c:pt idx="33">
                  <c:v>26.9152157016606</c:v>
                </c:pt>
                <c:pt idx="34">
                  <c:v>21.404707961270397</c:v>
                </c:pt>
                <c:pt idx="35">
                  <c:v>14.9484952987986</c:v>
                </c:pt>
                <c:pt idx="36">
                  <c:v>8.0110826742048005</c:v>
                </c:pt>
                <c:pt idx="37">
                  <c:v>5.5491758480403011</c:v>
                </c:pt>
                <c:pt idx="38">
                  <c:v>3.637690423504</c:v>
                </c:pt>
                <c:pt idx="39">
                  <c:v>2.7152561226023999</c:v>
                </c:pt>
                <c:pt idx="40">
                  <c:v>2.3640322775087994</c:v>
                </c:pt>
                <c:pt idx="41">
                  <c:v>2.3148183051539997</c:v>
                </c:pt>
                <c:pt idx="42">
                  <c:v>3.1475197997263997</c:v>
                </c:pt>
                <c:pt idx="43">
                  <c:v>2.6510887393899001</c:v>
                </c:pt>
                <c:pt idx="44">
                  <c:v>2.9710710802360003</c:v>
                </c:pt>
                <c:pt idx="45">
                  <c:v>3.2407459584817002</c:v>
                </c:pt>
                <c:pt idx="46">
                  <c:v>3.2637596881707998</c:v>
                </c:pt>
                <c:pt idx="47">
                  <c:v>2.4010313684665006</c:v>
                </c:pt>
                <c:pt idx="48">
                  <c:v>2.5775076095534999</c:v>
                </c:pt>
                <c:pt idx="49">
                  <c:v>2.3279351081119</c:v>
                </c:pt>
                <c:pt idx="50">
                  <c:v>2.1044616205439999</c:v>
                </c:pt>
                <c:pt idx="51">
                  <c:v>2.2211252261924002</c:v>
                </c:pt>
                <c:pt idx="52">
                  <c:v>1.7232022933913</c:v>
                </c:pt>
                <c:pt idx="53">
                  <c:v>2.7192702019816002</c:v>
                </c:pt>
                <c:pt idx="54">
                  <c:v>4.7254652166480007</c:v>
                </c:pt>
                <c:pt idx="55">
                  <c:v>6.4824128726192001</c:v>
                </c:pt>
                <c:pt idx="56">
                  <c:v>5.7935650357243995</c:v>
                </c:pt>
                <c:pt idx="57">
                  <c:v>4.6448418349202996</c:v>
                </c:pt>
                <c:pt idx="58">
                  <c:v>6.2574809395966984</c:v>
                </c:pt>
                <c:pt idx="59">
                  <c:v>10.6357017194888</c:v>
                </c:pt>
                <c:pt idx="60">
                  <c:v>20.3974752363054</c:v>
                </c:pt>
                <c:pt idx="61">
                  <c:v>18.531460160196797</c:v>
                </c:pt>
                <c:pt idx="62">
                  <c:v>10.2103713594531</c:v>
                </c:pt>
                <c:pt idx="63">
                  <c:v>5.1504857937648003</c:v>
                </c:pt>
                <c:pt idx="64">
                  <c:v>3.9434055880784995</c:v>
                </c:pt>
                <c:pt idx="65">
                  <c:v>3.0507416780266996</c:v>
                </c:pt>
                <c:pt idx="66">
                  <c:v>4.3134243176244</c:v>
                </c:pt>
                <c:pt idx="67">
                  <c:v>5.3004996304025003</c:v>
                </c:pt>
                <c:pt idx="68">
                  <c:v>5.0009437532760002</c:v>
                </c:pt>
                <c:pt idx="69">
                  <c:v>5.2087876841087999</c:v>
                </c:pt>
                <c:pt idx="70">
                  <c:v>7.5573098927375009</c:v>
                </c:pt>
                <c:pt idx="71">
                  <c:v>45.029098033366502</c:v>
                </c:pt>
                <c:pt idx="72">
                  <c:v>28.101626500159</c:v>
                </c:pt>
                <c:pt idx="73">
                  <c:v>9.3023809904835009</c:v>
                </c:pt>
                <c:pt idx="74">
                  <c:v>3.3820425349075003</c:v>
                </c:pt>
                <c:pt idx="75">
                  <c:v>2.0814206390175003</c:v>
                </c:pt>
                <c:pt idx="76">
                  <c:v>2.2033905741759998</c:v>
                </c:pt>
                <c:pt idx="77">
                  <c:v>1.9778520112907001</c:v>
                </c:pt>
                <c:pt idx="78">
                  <c:v>3.6501093398103999</c:v>
                </c:pt>
                <c:pt idx="79">
                  <c:v>4.8247707550243994</c:v>
                </c:pt>
                <c:pt idx="80">
                  <c:v>6.2609612357375992</c:v>
                </c:pt>
                <c:pt idx="81">
                  <c:v>5.6825798482436998</c:v>
                </c:pt>
                <c:pt idx="82">
                  <c:v>6.1971651129048002</c:v>
                </c:pt>
                <c:pt idx="83">
                  <c:v>4.0097945870010001</c:v>
                </c:pt>
                <c:pt idx="84">
                  <c:v>4.0290056311190003</c:v>
                </c:pt>
                <c:pt idx="85">
                  <c:v>4.2610435553554007</c:v>
                </c:pt>
                <c:pt idx="86">
                  <c:v>3.9967894495572001</c:v>
                </c:pt>
                <c:pt idx="87">
                  <c:v>3.0883694134358999</c:v>
                </c:pt>
                <c:pt idx="88">
                  <c:v>1.9328774141095002</c:v>
                </c:pt>
                <c:pt idx="89">
                  <c:v>1.6127500913616</c:v>
                </c:pt>
                <c:pt idx="90">
                  <c:v>1.9241765037684</c:v>
                </c:pt>
                <c:pt idx="91">
                  <c:v>1.8949975359326001</c:v>
                </c:pt>
                <c:pt idx="92">
                  <c:v>1.6766893511145</c:v>
                </c:pt>
                <c:pt idx="93">
                  <c:v>1.1656260779640999</c:v>
                </c:pt>
                <c:pt idx="94">
                  <c:v>1.1125567023164999</c:v>
                </c:pt>
                <c:pt idx="95">
                  <c:v>1.1834951683680002</c:v>
                </c:pt>
                <c:pt idx="96">
                  <c:v>0.79757140312079999</c:v>
                </c:pt>
                <c:pt idx="97">
                  <c:v>0.97107236109600004</c:v>
                </c:pt>
                <c:pt idx="98">
                  <c:v>1.2881032033758002</c:v>
                </c:pt>
                <c:pt idx="99">
                  <c:v>1.8047084204955997</c:v>
                </c:pt>
                <c:pt idx="100">
                  <c:v>2.1082612264893998</c:v>
                </c:pt>
                <c:pt idx="101">
                  <c:v>2.1092584738319999</c:v>
                </c:pt>
                <c:pt idx="102">
                  <c:v>1.9338057179248003</c:v>
                </c:pt>
                <c:pt idx="103">
                  <c:v>2.0494168454375998</c:v>
                </c:pt>
                <c:pt idx="104">
                  <c:v>1.962979816577</c:v>
                </c:pt>
                <c:pt idx="105">
                  <c:v>2.4639985204516002</c:v>
                </c:pt>
                <c:pt idx="106">
                  <c:v>1.811252766972</c:v>
                </c:pt>
                <c:pt idx="107">
                  <c:v>1.3792968286199998</c:v>
                </c:pt>
                <c:pt idx="108">
                  <c:v>1.5873549620760001</c:v>
                </c:pt>
                <c:pt idx="109">
                  <c:v>1.9354975715509</c:v>
                </c:pt>
                <c:pt idx="110">
                  <c:v>1.4688539120640001</c:v>
                </c:pt>
                <c:pt idx="111">
                  <c:v>1.8208888656956004</c:v>
                </c:pt>
                <c:pt idx="112">
                  <c:v>1.6102474322260003</c:v>
                </c:pt>
                <c:pt idx="113">
                  <c:v>2.3177627156320999</c:v>
                </c:pt>
                <c:pt idx="114">
                  <c:v>3.6874860585013001</c:v>
                </c:pt>
                <c:pt idx="115">
                  <c:v>3.2683436353619997</c:v>
                </c:pt>
                <c:pt idx="116">
                  <c:v>3.2029472471832001</c:v>
                </c:pt>
                <c:pt idx="117">
                  <c:v>2.5567393141402004</c:v>
                </c:pt>
                <c:pt idx="118">
                  <c:v>2.4681507336640003</c:v>
                </c:pt>
                <c:pt idx="119">
                  <c:v>2.1783657741052003</c:v>
                </c:pt>
                <c:pt idx="120">
                  <c:v>6.0385999916362989</c:v>
                </c:pt>
                <c:pt idx="121">
                  <c:v>52.32495397772761</c:v>
                </c:pt>
                <c:pt idx="122">
                  <c:v>24.922714079889996</c:v>
                </c:pt>
                <c:pt idx="123">
                  <c:v>9.3654665159147008</c:v>
                </c:pt>
                <c:pt idx="124">
                  <c:v>5.2119751233688003</c:v>
                </c:pt>
                <c:pt idx="125">
                  <c:v>4.4795437671935998</c:v>
                </c:pt>
                <c:pt idx="126">
                  <c:v>7.8967411004764001</c:v>
                </c:pt>
                <c:pt idx="127">
                  <c:v>14.399398731689297</c:v>
                </c:pt>
                <c:pt idx="128">
                  <c:v>17.009247040181702</c:v>
                </c:pt>
                <c:pt idx="129">
                  <c:v>14.828847723221402</c:v>
                </c:pt>
                <c:pt idx="130">
                  <c:v>9.3950453462656007</c:v>
                </c:pt>
                <c:pt idx="131">
                  <c:v>7.7462761716333013</c:v>
                </c:pt>
                <c:pt idx="132">
                  <c:v>5.5103429681363991</c:v>
                </c:pt>
                <c:pt idx="133">
                  <c:v>3.1751495066816</c:v>
                </c:pt>
                <c:pt idx="134">
                  <c:v>2.7069968206134001</c:v>
                </c:pt>
                <c:pt idx="135">
                  <c:v>1.9860045680172</c:v>
                </c:pt>
                <c:pt idx="136">
                  <c:v>3.6143476364059</c:v>
                </c:pt>
                <c:pt idx="137">
                  <c:v>5.5896549718383</c:v>
                </c:pt>
                <c:pt idx="138">
                  <c:v>7.1605918495590002</c:v>
                </c:pt>
                <c:pt idx="139">
                  <c:v>6.5581933633319993</c:v>
                </c:pt>
                <c:pt idx="140">
                  <c:v>4.5511151670330996</c:v>
                </c:pt>
                <c:pt idx="141">
                  <c:v>2.7711947231892</c:v>
                </c:pt>
                <c:pt idx="142">
                  <c:v>2.3656049395494003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2.3656049395494003</c:v>
                </c:pt>
                <c:pt idx="1">
                  <c:v>2.5740145313925997</c:v>
                </c:pt>
                <c:pt idx="2">
                  <c:v>3.5856873421390008</c:v>
                </c:pt>
                <c:pt idx="3">
                  <c:v>3.8840977888085</c:v>
                </c:pt>
                <c:pt idx="4">
                  <c:v>3.1651288346763997</c:v>
                </c:pt>
                <c:pt idx="5">
                  <c:v>2.9262679173544996</c:v>
                </c:pt>
                <c:pt idx="6">
                  <c:v>2.7870258863999999</c:v>
                </c:pt>
                <c:pt idx="7">
                  <c:v>2.6646185192003999</c:v>
                </c:pt>
                <c:pt idx="8">
                  <c:v>2.5114818127056004</c:v>
                </c:pt>
                <c:pt idx="9">
                  <c:v>3.1928898939347996</c:v>
                </c:pt>
                <c:pt idx="10">
                  <c:v>5.7940970073253997</c:v>
                </c:pt>
                <c:pt idx="11">
                  <c:v>36.818785409218407</c:v>
                </c:pt>
                <c:pt idx="12">
                  <c:v>28.590932918947598</c:v>
                </c:pt>
                <c:pt idx="13">
                  <c:v>19.501097674661402</c:v>
                </c:pt>
                <c:pt idx="14">
                  <c:v>12.0329033234042</c:v>
                </c:pt>
                <c:pt idx="15">
                  <c:v>5.8394809158783998</c:v>
                </c:pt>
                <c:pt idx="16">
                  <c:v>4.5858235472768003</c:v>
                </c:pt>
                <c:pt idx="17">
                  <c:v>4.5942307997204006</c:v>
                </c:pt>
                <c:pt idx="18">
                  <c:v>3.9766903877422002</c:v>
                </c:pt>
                <c:pt idx="19">
                  <c:v>3.5620015243756997</c:v>
                </c:pt>
                <c:pt idx="20">
                  <c:v>3.5924646432579994</c:v>
                </c:pt>
                <c:pt idx="21">
                  <c:v>2.8751013710594</c:v>
                </c:pt>
                <c:pt idx="22">
                  <c:v>2.6324261615364999</c:v>
                </c:pt>
                <c:pt idx="23">
                  <c:v>1.9616498555067998</c:v>
                </c:pt>
                <c:pt idx="24">
                  <c:v>1.2297719404455001</c:v>
                </c:pt>
                <c:pt idx="25">
                  <c:v>0.83224465421300009</c:v>
                </c:pt>
                <c:pt idx="26">
                  <c:v>1.4892671525510999</c:v>
                </c:pt>
                <c:pt idx="27">
                  <c:v>1.1494441165702001</c:v>
                </c:pt>
                <c:pt idx="28">
                  <c:v>0.91627143884379991</c:v>
                </c:pt>
                <c:pt idx="29">
                  <c:v>0.95455171589999999</c:v>
                </c:pt>
                <c:pt idx="30">
                  <c:v>1.6472412945714998</c:v>
                </c:pt>
                <c:pt idx="31">
                  <c:v>5.6823083032407995</c:v>
                </c:pt>
                <c:pt idx="32">
                  <c:v>11.863351559684899</c:v>
                </c:pt>
                <c:pt idx="33">
                  <c:v>13.388379126548999</c:v>
                </c:pt>
                <c:pt idx="34">
                  <c:v>12.2332944027085</c:v>
                </c:pt>
                <c:pt idx="35">
                  <c:v>9.1905746160448007</c:v>
                </c:pt>
                <c:pt idx="36">
                  <c:v>6.9010334913456992</c:v>
                </c:pt>
                <c:pt idx="37">
                  <c:v>3.8477749437613999</c:v>
                </c:pt>
                <c:pt idx="38">
                  <c:v>3.4571774007584004</c:v>
                </c:pt>
                <c:pt idx="39">
                  <c:v>2.0504613957168001</c:v>
                </c:pt>
                <c:pt idx="40">
                  <c:v>1.238153321615</c:v>
                </c:pt>
                <c:pt idx="41">
                  <c:v>1.9004875082237001</c:v>
                </c:pt>
                <c:pt idx="42">
                  <c:v>2.3211096429596996</c:v>
                </c:pt>
                <c:pt idx="43">
                  <c:v>2.5018090756959999</c:v>
                </c:pt>
                <c:pt idx="44">
                  <c:v>3.0778653265608003</c:v>
                </c:pt>
                <c:pt idx="45">
                  <c:v>4.3160439077603998</c:v>
                </c:pt>
                <c:pt idx="46">
                  <c:v>4.4273902814063995</c:v>
                </c:pt>
                <c:pt idx="47">
                  <c:v>3.6976182184841999</c:v>
                </c:pt>
                <c:pt idx="48">
                  <c:v>2.8020314607414001</c:v>
                </c:pt>
                <c:pt idx="49">
                  <c:v>2.4416723278829999</c:v>
                </c:pt>
                <c:pt idx="50">
                  <c:v>1.9857480409866</c:v>
                </c:pt>
                <c:pt idx="51">
                  <c:v>1.9915053567359999</c:v>
                </c:pt>
                <c:pt idx="52">
                  <c:v>2.1649428873539995</c:v>
                </c:pt>
                <c:pt idx="53">
                  <c:v>2.1115838253221999</c:v>
                </c:pt>
                <c:pt idx="54">
                  <c:v>3.3713186279292002</c:v>
                </c:pt>
                <c:pt idx="55">
                  <c:v>4.8208492069559998</c:v>
                </c:pt>
                <c:pt idx="56">
                  <c:v>4.3790020563820002</c:v>
                </c:pt>
                <c:pt idx="57">
                  <c:v>3.9652493043019006</c:v>
                </c:pt>
                <c:pt idx="58">
                  <c:v>3.0821186483300993</c:v>
                </c:pt>
                <c:pt idx="59">
                  <c:v>2.7415602638650998</c:v>
                </c:pt>
                <c:pt idx="60">
                  <c:v>3.1001912914262002</c:v>
                </c:pt>
                <c:pt idx="61">
                  <c:v>2.7175073376255998</c:v>
                </c:pt>
                <c:pt idx="62">
                  <c:v>3.1282532407872008</c:v>
                </c:pt>
                <c:pt idx="63">
                  <c:v>2.774815132574</c:v>
                </c:pt>
                <c:pt idx="64">
                  <c:v>2.7553429472813997</c:v>
                </c:pt>
                <c:pt idx="65">
                  <c:v>4.5372829434512001</c:v>
                </c:pt>
                <c:pt idx="66">
                  <c:v>4.8218267772725003</c:v>
                </c:pt>
                <c:pt idx="67">
                  <c:v>4.9914924092639996</c:v>
                </c:pt>
                <c:pt idx="68">
                  <c:v>11.425186246315402</c:v>
                </c:pt>
                <c:pt idx="69">
                  <c:v>25.663876198881599</c:v>
                </c:pt>
                <c:pt idx="70">
                  <c:v>27.8234108841012</c:v>
                </c:pt>
                <c:pt idx="71">
                  <c:v>20.539028443850398</c:v>
                </c:pt>
                <c:pt idx="72">
                  <c:v>9.7003184831295997</c:v>
                </c:pt>
                <c:pt idx="73">
                  <c:v>3.0458266569915002</c:v>
                </c:pt>
                <c:pt idx="74">
                  <c:v>2.7502004644176004</c:v>
                </c:pt>
                <c:pt idx="75">
                  <c:v>1.9752122672435999</c:v>
                </c:pt>
                <c:pt idx="76">
                  <c:v>1.238875665708</c:v>
                </c:pt>
                <c:pt idx="77">
                  <c:v>1.1426750331936</c:v>
                </c:pt>
                <c:pt idx="78">
                  <c:v>1.2629259213164001</c:v>
                </c:pt>
                <c:pt idx="79">
                  <c:v>1.008427835574</c:v>
                </c:pt>
                <c:pt idx="80">
                  <c:v>1.1339163181572001</c:v>
                </c:pt>
                <c:pt idx="81">
                  <c:v>1.3527574886516001</c:v>
                </c:pt>
                <c:pt idx="82">
                  <c:v>1.2031722984063999</c:v>
                </c:pt>
                <c:pt idx="83">
                  <c:v>0.86755223084639999</c:v>
                </c:pt>
                <c:pt idx="84">
                  <c:v>0.71330892389900002</c:v>
                </c:pt>
                <c:pt idx="85">
                  <c:v>0.77429530459739992</c:v>
                </c:pt>
                <c:pt idx="86">
                  <c:v>0.80767320295240008</c:v>
                </c:pt>
                <c:pt idx="87">
                  <c:v>1.0001840842415999</c:v>
                </c:pt>
                <c:pt idx="88">
                  <c:v>1.1335595024364</c:v>
                </c:pt>
                <c:pt idx="89">
                  <c:v>0.89808775761900006</c:v>
                </c:pt>
                <c:pt idx="90">
                  <c:v>0.67258922926699993</c:v>
                </c:pt>
                <c:pt idx="91">
                  <c:v>0.95168896413019988</c:v>
                </c:pt>
                <c:pt idx="92">
                  <c:v>0.95359540752000005</c:v>
                </c:pt>
                <c:pt idx="93">
                  <c:v>1.1479225808072</c:v>
                </c:pt>
                <c:pt idx="94">
                  <c:v>1.2206566829021002</c:v>
                </c:pt>
                <c:pt idx="95">
                  <c:v>0.90750715709499996</c:v>
                </c:pt>
                <c:pt idx="96">
                  <c:v>1.0854973351768</c:v>
                </c:pt>
                <c:pt idx="97">
                  <c:v>1.7522441509317996</c:v>
                </c:pt>
                <c:pt idx="98">
                  <c:v>2.2564878305484002</c:v>
                </c:pt>
                <c:pt idx="99">
                  <c:v>2.6148280284780001</c:v>
                </c:pt>
                <c:pt idx="100">
                  <c:v>1.4250710306714001</c:v>
                </c:pt>
                <c:pt idx="101">
                  <c:v>1.3692619176548</c:v>
                </c:pt>
                <c:pt idx="102">
                  <c:v>1.4456210094083999</c:v>
                </c:pt>
                <c:pt idx="103">
                  <c:v>1.8667580277918001</c:v>
                </c:pt>
                <c:pt idx="104">
                  <c:v>1.6327676861235001</c:v>
                </c:pt>
                <c:pt idx="105">
                  <c:v>1.3437615924196999</c:v>
                </c:pt>
                <c:pt idx="106">
                  <c:v>1.2848306924880002</c:v>
                </c:pt>
                <c:pt idx="107">
                  <c:v>1.7957946546000001</c:v>
                </c:pt>
                <c:pt idx="108">
                  <c:v>1.9758465364598001</c:v>
                </c:pt>
                <c:pt idx="109">
                  <c:v>2.1163926178580001</c:v>
                </c:pt>
                <c:pt idx="110">
                  <c:v>1.7517391256614003</c:v>
                </c:pt>
                <c:pt idx="111">
                  <c:v>2.3632738615340001</c:v>
                </c:pt>
                <c:pt idx="112">
                  <c:v>2.9555157181703997</c:v>
                </c:pt>
                <c:pt idx="113">
                  <c:v>3.0174012874655003</c:v>
                </c:pt>
                <c:pt idx="114">
                  <c:v>3.8464321087487998</c:v>
                </c:pt>
                <c:pt idx="115">
                  <c:v>4.7901571038930006</c:v>
                </c:pt>
                <c:pt idx="116">
                  <c:v>3.6975394325011002</c:v>
                </c:pt>
                <c:pt idx="117">
                  <c:v>3.8689850393322005</c:v>
                </c:pt>
                <c:pt idx="118">
                  <c:v>3.3047670171546</c:v>
                </c:pt>
                <c:pt idx="119">
                  <c:v>2.6697730220445002</c:v>
                </c:pt>
                <c:pt idx="120">
                  <c:v>4.9386365074692007</c:v>
                </c:pt>
                <c:pt idx="121">
                  <c:v>8.4394158003474988</c:v>
                </c:pt>
                <c:pt idx="122">
                  <c:v>3.1186995111428</c:v>
                </c:pt>
                <c:pt idx="123">
                  <c:v>2.9854047001811996</c:v>
                </c:pt>
                <c:pt idx="124">
                  <c:v>2.9910753074232006</c:v>
                </c:pt>
                <c:pt idx="125">
                  <c:v>4.8250348217946</c:v>
                </c:pt>
                <c:pt idx="126">
                  <c:v>8.1624228267839989</c:v>
                </c:pt>
                <c:pt idx="127">
                  <c:v>10.564482976256999</c:v>
                </c:pt>
                <c:pt idx="128">
                  <c:v>9.4949940219665994</c:v>
                </c:pt>
                <c:pt idx="129">
                  <c:v>6.9977689186202996</c:v>
                </c:pt>
                <c:pt idx="130">
                  <c:v>3.6968893429441994</c:v>
                </c:pt>
                <c:pt idx="131">
                  <c:v>2.1232214225569996</c:v>
                </c:pt>
                <c:pt idx="132">
                  <c:v>1.5403971939378001</c:v>
                </c:pt>
                <c:pt idx="133">
                  <c:v>1.9126565299560001</c:v>
                </c:pt>
                <c:pt idx="134">
                  <c:v>2.1137929893770995</c:v>
                </c:pt>
                <c:pt idx="135">
                  <c:v>1.9032811194789001</c:v>
                </c:pt>
                <c:pt idx="136">
                  <c:v>2.3260192381701001</c:v>
                </c:pt>
                <c:pt idx="137">
                  <c:v>3.450300554289</c:v>
                </c:pt>
                <c:pt idx="138">
                  <c:v>4.7609781383101994</c:v>
                </c:pt>
                <c:pt idx="139">
                  <c:v>4.4114811645458003</c:v>
                </c:pt>
                <c:pt idx="140">
                  <c:v>3.0728613781886995</c:v>
                </c:pt>
                <c:pt idx="141">
                  <c:v>2.6124061216687995</c:v>
                </c:pt>
                <c:pt idx="142">
                  <c:v>2.2888974545400003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2.2888974545400003</c:v>
                </c:pt>
                <c:pt idx="1">
                  <c:v>3.5305764599572003</c:v>
                </c:pt>
                <c:pt idx="2">
                  <c:v>3.7367705047711994</c:v>
                </c:pt>
                <c:pt idx="3">
                  <c:v>3.9286259454783004</c:v>
                </c:pt>
                <c:pt idx="4">
                  <c:v>4.2923084027106002</c:v>
                </c:pt>
                <c:pt idx="5">
                  <c:v>2.7847937095272002</c:v>
                </c:pt>
                <c:pt idx="6">
                  <c:v>2.6444124981630002</c:v>
                </c:pt>
                <c:pt idx="7">
                  <c:v>2.815903789</c:v>
                </c:pt>
                <c:pt idx="8">
                  <c:v>3.3695968821749993</c:v>
                </c:pt>
                <c:pt idx="9">
                  <c:v>28.940984989931103</c:v>
                </c:pt>
                <c:pt idx="10">
                  <c:v>48.614505329332793</c:v>
                </c:pt>
                <c:pt idx="11">
                  <c:v>20.864264192288001</c:v>
                </c:pt>
                <c:pt idx="12">
                  <c:v>10.964502584034999</c:v>
                </c:pt>
                <c:pt idx="13">
                  <c:v>6.9262375110328014</c:v>
                </c:pt>
                <c:pt idx="14">
                  <c:v>3.7395306441066003</c:v>
                </c:pt>
                <c:pt idx="15">
                  <c:v>3.9500542136085</c:v>
                </c:pt>
                <c:pt idx="16">
                  <c:v>4.7911141298534998</c:v>
                </c:pt>
                <c:pt idx="17">
                  <c:v>5.5506106620783013</c:v>
                </c:pt>
                <c:pt idx="18">
                  <c:v>3.3345653069785</c:v>
                </c:pt>
                <c:pt idx="19">
                  <c:v>2.1947876222472003</c:v>
                </c:pt>
                <c:pt idx="20">
                  <c:v>1.9681031089124998</c:v>
                </c:pt>
                <c:pt idx="21">
                  <c:v>1.8345109230540002</c:v>
                </c:pt>
                <c:pt idx="22">
                  <c:v>2.0578355247968001</c:v>
                </c:pt>
                <c:pt idx="23">
                  <c:v>1.9591483781448003</c:v>
                </c:pt>
                <c:pt idx="24">
                  <c:v>2.0943816073726</c:v>
                </c:pt>
                <c:pt idx="25">
                  <c:v>2.0209680523718001</c:v>
                </c:pt>
                <c:pt idx="26">
                  <c:v>1.6335402721165002</c:v>
                </c:pt>
                <c:pt idx="27">
                  <c:v>1.2018459380808</c:v>
                </c:pt>
                <c:pt idx="28">
                  <c:v>1.1130167308210999</c:v>
                </c:pt>
                <c:pt idx="29">
                  <c:v>0.92278410566190017</c:v>
                </c:pt>
                <c:pt idx="30">
                  <c:v>1.2929329796026001</c:v>
                </c:pt>
                <c:pt idx="31">
                  <c:v>3.4166087553572004</c:v>
                </c:pt>
                <c:pt idx="32">
                  <c:v>6.3222118506792002</c:v>
                </c:pt>
                <c:pt idx="33">
                  <c:v>9.8482225421512002</c:v>
                </c:pt>
                <c:pt idx="34">
                  <c:v>9.7674287193213019</c:v>
                </c:pt>
                <c:pt idx="35">
                  <c:v>8.7317022199201997</c:v>
                </c:pt>
                <c:pt idx="36">
                  <c:v>5.351448406223601</c:v>
                </c:pt>
                <c:pt idx="37">
                  <c:v>3.0987680445905994</c:v>
                </c:pt>
                <c:pt idx="38">
                  <c:v>2.5216009705503999</c:v>
                </c:pt>
                <c:pt idx="39">
                  <c:v>2.3272387160254997</c:v>
                </c:pt>
                <c:pt idx="40">
                  <c:v>2.5441679370234001</c:v>
                </c:pt>
                <c:pt idx="41">
                  <c:v>2.4903386345391998</c:v>
                </c:pt>
                <c:pt idx="42">
                  <c:v>1.8565196434400002</c:v>
                </c:pt>
                <c:pt idx="43">
                  <c:v>1.8169283371223999</c:v>
                </c:pt>
                <c:pt idx="44">
                  <c:v>2.4179682317560003</c:v>
                </c:pt>
                <c:pt idx="45">
                  <c:v>2.2049147899575998</c:v>
                </c:pt>
                <c:pt idx="46">
                  <c:v>2.3119416202314</c:v>
                </c:pt>
                <c:pt idx="47">
                  <c:v>1.9683198337692001</c:v>
                </c:pt>
                <c:pt idx="48">
                  <c:v>1.6945936123503997</c:v>
                </c:pt>
                <c:pt idx="49">
                  <c:v>1.4728955773254</c:v>
                </c:pt>
                <c:pt idx="50">
                  <c:v>1.4796792636717</c:v>
                </c:pt>
                <c:pt idx="51">
                  <c:v>1.7670449314783998</c:v>
                </c:pt>
                <c:pt idx="52">
                  <c:v>1.7552711290535004</c:v>
                </c:pt>
                <c:pt idx="53">
                  <c:v>2.3115849554615999</c:v>
                </c:pt>
                <c:pt idx="54">
                  <c:v>2.095563338466</c:v>
                </c:pt>
                <c:pt idx="55">
                  <c:v>2.4860886624552001</c:v>
                </c:pt>
                <c:pt idx="56">
                  <c:v>3.3711418809803999</c:v>
                </c:pt>
                <c:pt idx="57">
                  <c:v>4.6166746253992992</c:v>
                </c:pt>
                <c:pt idx="58">
                  <c:v>5.8514948202880008</c:v>
                </c:pt>
                <c:pt idx="59">
                  <c:v>4.8103623399851996</c:v>
                </c:pt>
                <c:pt idx="60">
                  <c:v>3.3584459228768</c:v>
                </c:pt>
                <c:pt idx="61">
                  <c:v>2.9429972028171001</c:v>
                </c:pt>
                <c:pt idx="62">
                  <c:v>2.5775477255703003</c:v>
                </c:pt>
                <c:pt idx="63">
                  <c:v>2.4733262880143996</c:v>
                </c:pt>
                <c:pt idx="64">
                  <c:v>3.6754944555624003</c:v>
                </c:pt>
                <c:pt idx="65">
                  <c:v>4.5193413377639997</c:v>
                </c:pt>
                <c:pt idx="66">
                  <c:v>4.683667596696</c:v>
                </c:pt>
                <c:pt idx="67">
                  <c:v>5.7424227765439992</c:v>
                </c:pt>
                <c:pt idx="68">
                  <c:v>5.0499086042111996</c:v>
                </c:pt>
                <c:pt idx="69">
                  <c:v>4.7402125472479</c:v>
                </c:pt>
                <c:pt idx="70">
                  <c:v>19.717846336108799</c:v>
                </c:pt>
                <c:pt idx="71">
                  <c:v>43.939702536036002</c:v>
                </c:pt>
                <c:pt idx="72">
                  <c:v>45.320040792727795</c:v>
                </c:pt>
                <c:pt idx="73">
                  <c:v>35.142682233355195</c:v>
                </c:pt>
                <c:pt idx="74">
                  <c:v>20.491541880165297</c:v>
                </c:pt>
                <c:pt idx="75">
                  <c:v>3.4864249921204</c:v>
                </c:pt>
                <c:pt idx="76">
                  <c:v>0.5485423682363999</c:v>
                </c:pt>
                <c:pt idx="77">
                  <c:v>1.1022308813627999</c:v>
                </c:pt>
                <c:pt idx="78">
                  <c:v>1.3135456626339999</c:v>
                </c:pt>
                <c:pt idx="79">
                  <c:v>0.82968297789259993</c:v>
                </c:pt>
                <c:pt idx="80">
                  <c:v>0.96068487680899983</c:v>
                </c:pt>
                <c:pt idx="81">
                  <c:v>1.0760901852617999</c:v>
                </c:pt>
                <c:pt idx="82">
                  <c:v>1.5623282703864001</c:v>
                </c:pt>
                <c:pt idx="83">
                  <c:v>1.4809779103699998</c:v>
                </c:pt>
                <c:pt idx="84">
                  <c:v>1.8888063771711001</c:v>
                </c:pt>
                <c:pt idx="85">
                  <c:v>1.7949359299584002</c:v>
                </c:pt>
                <c:pt idx="86">
                  <c:v>1.2063790025437</c:v>
                </c:pt>
                <c:pt idx="87">
                  <c:v>0.78465703829599998</c:v>
                </c:pt>
                <c:pt idx="88">
                  <c:v>0.77339105561249999</c:v>
                </c:pt>
                <c:pt idx="89">
                  <c:v>0.83984593030240007</c:v>
                </c:pt>
                <c:pt idx="90">
                  <c:v>1.0719992162496002</c:v>
                </c:pt>
                <c:pt idx="91">
                  <c:v>1.5421935541705001</c:v>
                </c:pt>
                <c:pt idx="92">
                  <c:v>1.7832031072003001</c:v>
                </c:pt>
                <c:pt idx="93">
                  <c:v>1.2979292701028</c:v>
                </c:pt>
                <c:pt idx="94">
                  <c:v>0.95640638009279988</c:v>
                </c:pt>
                <c:pt idx="95">
                  <c:v>0.92858850798480008</c:v>
                </c:pt>
                <c:pt idx="96">
                  <c:v>0.74516248075500002</c:v>
                </c:pt>
                <c:pt idx="97">
                  <c:v>1.127319512228</c:v>
                </c:pt>
                <c:pt idx="98">
                  <c:v>1.7000769213188998</c:v>
                </c:pt>
                <c:pt idx="99">
                  <c:v>2.3844753453877998</c:v>
                </c:pt>
                <c:pt idx="100">
                  <c:v>2.4658144898199996</c:v>
                </c:pt>
                <c:pt idx="101">
                  <c:v>2.4889797509570002</c:v>
                </c:pt>
                <c:pt idx="102">
                  <c:v>2.3391430460805003</c:v>
                </c:pt>
                <c:pt idx="103">
                  <c:v>2.6891698031069997</c:v>
                </c:pt>
                <c:pt idx="104">
                  <c:v>2.4309921653780004</c:v>
                </c:pt>
                <c:pt idx="105">
                  <c:v>2.5552787084340998</c:v>
                </c:pt>
                <c:pt idx="106">
                  <c:v>2.3601578974974</c:v>
                </c:pt>
                <c:pt idx="107">
                  <c:v>1.4449144206194999</c:v>
                </c:pt>
                <c:pt idx="108">
                  <c:v>1.7115187803919998</c:v>
                </c:pt>
                <c:pt idx="109">
                  <c:v>1.866659917302</c:v>
                </c:pt>
                <c:pt idx="110">
                  <c:v>2.1072117090211</c:v>
                </c:pt>
                <c:pt idx="111">
                  <c:v>2.2875130531794001</c:v>
                </c:pt>
                <c:pt idx="112">
                  <c:v>2.1785724081504001</c:v>
                </c:pt>
                <c:pt idx="113">
                  <c:v>2.2471587445300001</c:v>
                </c:pt>
                <c:pt idx="114">
                  <c:v>2.8022605559950002</c:v>
                </c:pt>
                <c:pt idx="115">
                  <c:v>3.3620109885932994</c:v>
                </c:pt>
                <c:pt idx="116">
                  <c:v>4.1236420895450001</c:v>
                </c:pt>
                <c:pt idx="117">
                  <c:v>4.3170468834306002</c:v>
                </c:pt>
                <c:pt idx="118">
                  <c:v>5.2029915032082004</c:v>
                </c:pt>
                <c:pt idx="119">
                  <c:v>6.065830066933799</c:v>
                </c:pt>
                <c:pt idx="120">
                  <c:v>6.2729945766280002</c:v>
                </c:pt>
                <c:pt idx="121">
                  <c:v>5.6156107519880001</c:v>
                </c:pt>
                <c:pt idx="122">
                  <c:v>4.2256304632220001</c:v>
                </c:pt>
                <c:pt idx="123">
                  <c:v>3.8382597842754005</c:v>
                </c:pt>
                <c:pt idx="124">
                  <c:v>6.1565882947460997</c:v>
                </c:pt>
                <c:pt idx="125">
                  <c:v>6.3557005709499999</c:v>
                </c:pt>
                <c:pt idx="126">
                  <c:v>1.7428482220833001</c:v>
                </c:pt>
                <c:pt idx="127">
                  <c:v>1.3927301440575999</c:v>
                </c:pt>
                <c:pt idx="128">
                  <c:v>1.0906710826212</c:v>
                </c:pt>
                <c:pt idx="129">
                  <c:v>3.7928549549652</c:v>
                </c:pt>
                <c:pt idx="130">
                  <c:v>7.6747386216168012</c:v>
                </c:pt>
                <c:pt idx="131">
                  <c:v>9.388990855610599</c:v>
                </c:pt>
                <c:pt idx="132">
                  <c:v>9.4070593204430999</c:v>
                </c:pt>
                <c:pt idx="133">
                  <c:v>7.1380204409210011</c:v>
                </c:pt>
                <c:pt idx="134">
                  <c:v>4.6035640550654993</c:v>
                </c:pt>
                <c:pt idx="135">
                  <c:v>3.1911687019679995</c:v>
                </c:pt>
                <c:pt idx="136">
                  <c:v>2.3316233313698</c:v>
                </c:pt>
                <c:pt idx="137">
                  <c:v>2.7731326319019001</c:v>
                </c:pt>
                <c:pt idx="138">
                  <c:v>3.7534253760469998</c:v>
                </c:pt>
                <c:pt idx="139">
                  <c:v>4.8459592115815999</c:v>
                </c:pt>
                <c:pt idx="140">
                  <c:v>5.3300963558067007</c:v>
                </c:pt>
                <c:pt idx="141">
                  <c:v>4.4028124648200002</c:v>
                </c:pt>
                <c:pt idx="142">
                  <c:v>3.7734297840750002</c:v>
                </c:pt>
                <c:pt idx="143">
                  <c:v>2.5798630651040004</c:v>
                </c:pt>
                <c:pt idx="144">
                  <c:v>2.6153415397479995</c:v>
                </c:pt>
                <c:pt idx="145">
                  <c:v>2.8465895216304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16128"/>
        <c:axId val="180822400"/>
      </c:scatterChart>
      <c:valAx>
        <c:axId val="1808161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822400"/>
        <c:crosses val="autoZero"/>
        <c:crossBetween val="midCat"/>
      </c:valAx>
      <c:valAx>
        <c:axId val="18082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816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35.9</c:v>
                </c:pt>
                <c:pt idx="1">
                  <c:v>35.799999999999997</c:v>
                </c:pt>
                <c:pt idx="2">
                  <c:v>35.5</c:v>
                </c:pt>
                <c:pt idx="3">
                  <c:v>35.1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36.200000000000003</c:v>
                </c:pt>
                <c:pt idx="8">
                  <c:v>39.5</c:v>
                </c:pt>
                <c:pt idx="9">
                  <c:v>40.5</c:v>
                </c:pt>
                <c:pt idx="10">
                  <c:v>41.3</c:v>
                </c:pt>
                <c:pt idx="11">
                  <c:v>41.5</c:v>
                </c:pt>
                <c:pt idx="12">
                  <c:v>44.4</c:v>
                </c:pt>
                <c:pt idx="13">
                  <c:v>45.3</c:v>
                </c:pt>
                <c:pt idx="14">
                  <c:v>44.8</c:v>
                </c:pt>
                <c:pt idx="15">
                  <c:v>39.6</c:v>
                </c:pt>
                <c:pt idx="16">
                  <c:v>38.1</c:v>
                </c:pt>
                <c:pt idx="17">
                  <c:v>38.5</c:v>
                </c:pt>
                <c:pt idx="18">
                  <c:v>37.799999999999997</c:v>
                </c:pt>
                <c:pt idx="19">
                  <c:v>37.1</c:v>
                </c:pt>
                <c:pt idx="20">
                  <c:v>37.1</c:v>
                </c:pt>
                <c:pt idx="21">
                  <c:v>33.299999999999997</c:v>
                </c:pt>
                <c:pt idx="22">
                  <c:v>32.1</c:v>
                </c:pt>
                <c:pt idx="23">
                  <c:v>26.9</c:v>
                </c:pt>
                <c:pt idx="24">
                  <c:v>25.4</c:v>
                </c:pt>
                <c:pt idx="25">
                  <c:v>23.9</c:v>
                </c:pt>
                <c:pt idx="26">
                  <c:v>23.5</c:v>
                </c:pt>
                <c:pt idx="27">
                  <c:v>22.3</c:v>
                </c:pt>
                <c:pt idx="28">
                  <c:v>21.2</c:v>
                </c:pt>
                <c:pt idx="29">
                  <c:v>20.8</c:v>
                </c:pt>
                <c:pt idx="30">
                  <c:v>21.3</c:v>
                </c:pt>
                <c:pt idx="31">
                  <c:v>23.3</c:v>
                </c:pt>
                <c:pt idx="32">
                  <c:v>26.4</c:v>
                </c:pt>
                <c:pt idx="33">
                  <c:v>30.4</c:v>
                </c:pt>
                <c:pt idx="34">
                  <c:v>33.700000000000003</c:v>
                </c:pt>
                <c:pt idx="35">
                  <c:v>35.799999999999997</c:v>
                </c:pt>
                <c:pt idx="36">
                  <c:v>36.200000000000003</c:v>
                </c:pt>
                <c:pt idx="37">
                  <c:v>36.6</c:v>
                </c:pt>
                <c:pt idx="38">
                  <c:v>36.5</c:v>
                </c:pt>
                <c:pt idx="39">
                  <c:v>36.4</c:v>
                </c:pt>
                <c:pt idx="40">
                  <c:v>36.200000000000003</c:v>
                </c:pt>
                <c:pt idx="41">
                  <c:v>35.9</c:v>
                </c:pt>
                <c:pt idx="42">
                  <c:v>34</c:v>
                </c:pt>
                <c:pt idx="43">
                  <c:v>30.6</c:v>
                </c:pt>
                <c:pt idx="44">
                  <c:v>30.8</c:v>
                </c:pt>
                <c:pt idx="45">
                  <c:v>31.1</c:v>
                </c:pt>
                <c:pt idx="46">
                  <c:v>33</c:v>
                </c:pt>
                <c:pt idx="47">
                  <c:v>33.5</c:v>
                </c:pt>
                <c:pt idx="48">
                  <c:v>34.700000000000003</c:v>
                </c:pt>
                <c:pt idx="49">
                  <c:v>34.5</c:v>
                </c:pt>
                <c:pt idx="50">
                  <c:v>34.200000000000003</c:v>
                </c:pt>
                <c:pt idx="51">
                  <c:v>33.299999999999997</c:v>
                </c:pt>
                <c:pt idx="52">
                  <c:v>33</c:v>
                </c:pt>
                <c:pt idx="53">
                  <c:v>32.4</c:v>
                </c:pt>
                <c:pt idx="54">
                  <c:v>32.200000000000003</c:v>
                </c:pt>
                <c:pt idx="55">
                  <c:v>32</c:v>
                </c:pt>
                <c:pt idx="56">
                  <c:v>34</c:v>
                </c:pt>
                <c:pt idx="57">
                  <c:v>36.4</c:v>
                </c:pt>
                <c:pt idx="58">
                  <c:v>36.9</c:v>
                </c:pt>
                <c:pt idx="59">
                  <c:v>38.9</c:v>
                </c:pt>
                <c:pt idx="60">
                  <c:v>40.200000000000003</c:v>
                </c:pt>
                <c:pt idx="61">
                  <c:v>40.4</c:v>
                </c:pt>
                <c:pt idx="62">
                  <c:v>40.6</c:v>
                </c:pt>
                <c:pt idx="63">
                  <c:v>41.2</c:v>
                </c:pt>
                <c:pt idx="64">
                  <c:v>41.9</c:v>
                </c:pt>
                <c:pt idx="65">
                  <c:v>42.6</c:v>
                </c:pt>
                <c:pt idx="66">
                  <c:v>43.1</c:v>
                </c:pt>
                <c:pt idx="67">
                  <c:v>43.2</c:v>
                </c:pt>
                <c:pt idx="68">
                  <c:v>43.4</c:v>
                </c:pt>
                <c:pt idx="69">
                  <c:v>43.6</c:v>
                </c:pt>
                <c:pt idx="70">
                  <c:v>44.7</c:v>
                </c:pt>
                <c:pt idx="71">
                  <c:v>46.2</c:v>
                </c:pt>
                <c:pt idx="72">
                  <c:v>46</c:v>
                </c:pt>
                <c:pt idx="73">
                  <c:v>42.3</c:v>
                </c:pt>
                <c:pt idx="74">
                  <c:v>38.1</c:v>
                </c:pt>
                <c:pt idx="75">
                  <c:v>34</c:v>
                </c:pt>
                <c:pt idx="76">
                  <c:v>33.1</c:v>
                </c:pt>
                <c:pt idx="77">
                  <c:v>33.1</c:v>
                </c:pt>
                <c:pt idx="78">
                  <c:v>29.5</c:v>
                </c:pt>
                <c:pt idx="79">
                  <c:v>26.6</c:v>
                </c:pt>
                <c:pt idx="80">
                  <c:v>24.6</c:v>
                </c:pt>
                <c:pt idx="81">
                  <c:v>24.1</c:v>
                </c:pt>
                <c:pt idx="82">
                  <c:v>23.6</c:v>
                </c:pt>
                <c:pt idx="83">
                  <c:v>23</c:v>
                </c:pt>
                <c:pt idx="84">
                  <c:v>21.9</c:v>
                </c:pt>
                <c:pt idx="85">
                  <c:v>21.3</c:v>
                </c:pt>
                <c:pt idx="86">
                  <c:v>21.2</c:v>
                </c:pt>
                <c:pt idx="87">
                  <c:v>20.9</c:v>
                </c:pt>
                <c:pt idx="88">
                  <c:v>20.399999999999999</c:v>
                </c:pt>
                <c:pt idx="89">
                  <c:v>20.100000000000001</c:v>
                </c:pt>
                <c:pt idx="90">
                  <c:v>20.100000000000001</c:v>
                </c:pt>
                <c:pt idx="91">
                  <c:v>20.6</c:v>
                </c:pt>
                <c:pt idx="92">
                  <c:v>20.8</c:v>
                </c:pt>
                <c:pt idx="93">
                  <c:v>21.4</c:v>
                </c:pt>
                <c:pt idx="94">
                  <c:v>21.6</c:v>
                </c:pt>
                <c:pt idx="95">
                  <c:v>23.6</c:v>
                </c:pt>
                <c:pt idx="96">
                  <c:v>24.9</c:v>
                </c:pt>
                <c:pt idx="97">
                  <c:v>25.4</c:v>
                </c:pt>
                <c:pt idx="98">
                  <c:v>26</c:v>
                </c:pt>
                <c:pt idx="99">
                  <c:v>26.3</c:v>
                </c:pt>
                <c:pt idx="100">
                  <c:v>26.2</c:v>
                </c:pt>
                <c:pt idx="101">
                  <c:v>26</c:v>
                </c:pt>
                <c:pt idx="102">
                  <c:v>25.3</c:v>
                </c:pt>
                <c:pt idx="103">
                  <c:v>25.6</c:v>
                </c:pt>
                <c:pt idx="104">
                  <c:v>27.1</c:v>
                </c:pt>
                <c:pt idx="105">
                  <c:v>28.8</c:v>
                </c:pt>
                <c:pt idx="106">
                  <c:v>30.7</c:v>
                </c:pt>
                <c:pt idx="107">
                  <c:v>31.1</c:v>
                </c:pt>
                <c:pt idx="108">
                  <c:v>31.3</c:v>
                </c:pt>
                <c:pt idx="109">
                  <c:v>30.9</c:v>
                </c:pt>
                <c:pt idx="110">
                  <c:v>30.7</c:v>
                </c:pt>
                <c:pt idx="111">
                  <c:v>30.4</c:v>
                </c:pt>
                <c:pt idx="112">
                  <c:v>30.3</c:v>
                </c:pt>
                <c:pt idx="113">
                  <c:v>31.8</c:v>
                </c:pt>
                <c:pt idx="114">
                  <c:v>33.1</c:v>
                </c:pt>
                <c:pt idx="115">
                  <c:v>33.299999999999997</c:v>
                </c:pt>
                <c:pt idx="116">
                  <c:v>34.6</c:v>
                </c:pt>
                <c:pt idx="117">
                  <c:v>35</c:v>
                </c:pt>
                <c:pt idx="118">
                  <c:v>38.9</c:v>
                </c:pt>
                <c:pt idx="119">
                  <c:v>41.3</c:v>
                </c:pt>
                <c:pt idx="120">
                  <c:v>42.6</c:v>
                </c:pt>
                <c:pt idx="121">
                  <c:v>42.9</c:v>
                </c:pt>
                <c:pt idx="122">
                  <c:v>43.8</c:v>
                </c:pt>
                <c:pt idx="123">
                  <c:v>44.1</c:v>
                </c:pt>
                <c:pt idx="124">
                  <c:v>38.200000000000003</c:v>
                </c:pt>
                <c:pt idx="125">
                  <c:v>36.4</c:v>
                </c:pt>
                <c:pt idx="126">
                  <c:v>35.5</c:v>
                </c:pt>
                <c:pt idx="127">
                  <c:v>34.700000000000003</c:v>
                </c:pt>
                <c:pt idx="128">
                  <c:v>34.5</c:v>
                </c:pt>
                <c:pt idx="129">
                  <c:v>35.4</c:v>
                </c:pt>
                <c:pt idx="130">
                  <c:v>35.9</c:v>
                </c:pt>
                <c:pt idx="131">
                  <c:v>36</c:v>
                </c:pt>
                <c:pt idx="132">
                  <c:v>36</c:v>
                </c:pt>
                <c:pt idx="133">
                  <c:v>34.6</c:v>
                </c:pt>
                <c:pt idx="134">
                  <c:v>34.200000000000003</c:v>
                </c:pt>
                <c:pt idx="135">
                  <c:v>33.1</c:v>
                </c:pt>
                <c:pt idx="136">
                  <c:v>30.9</c:v>
                </c:pt>
                <c:pt idx="137">
                  <c:v>29.3</c:v>
                </c:pt>
                <c:pt idx="138">
                  <c:v>33.5</c:v>
                </c:pt>
                <c:pt idx="139">
                  <c:v>36.299999999999997</c:v>
                </c:pt>
                <c:pt idx="140">
                  <c:v>36.700000000000003</c:v>
                </c:pt>
                <c:pt idx="141">
                  <c:v>37.4</c:v>
                </c:pt>
                <c:pt idx="142">
                  <c:v>37.6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37.6</c:v>
                </c:pt>
                <c:pt idx="1">
                  <c:v>37</c:v>
                </c:pt>
                <c:pt idx="2">
                  <c:v>36.5</c:v>
                </c:pt>
                <c:pt idx="3">
                  <c:v>36.700000000000003</c:v>
                </c:pt>
                <c:pt idx="4">
                  <c:v>36.799999999999997</c:v>
                </c:pt>
                <c:pt idx="5">
                  <c:v>39.200000000000003</c:v>
                </c:pt>
                <c:pt idx="6">
                  <c:v>41.1</c:v>
                </c:pt>
                <c:pt idx="7">
                  <c:v>40.200000000000003</c:v>
                </c:pt>
                <c:pt idx="8">
                  <c:v>39.799999999999997</c:v>
                </c:pt>
                <c:pt idx="9">
                  <c:v>40.4</c:v>
                </c:pt>
                <c:pt idx="10">
                  <c:v>42.8</c:v>
                </c:pt>
                <c:pt idx="11">
                  <c:v>44.6</c:v>
                </c:pt>
                <c:pt idx="12">
                  <c:v>45.7</c:v>
                </c:pt>
                <c:pt idx="13">
                  <c:v>45.9</c:v>
                </c:pt>
                <c:pt idx="14">
                  <c:v>40</c:v>
                </c:pt>
                <c:pt idx="15">
                  <c:v>38.200000000000003</c:v>
                </c:pt>
                <c:pt idx="16">
                  <c:v>35.4</c:v>
                </c:pt>
                <c:pt idx="17">
                  <c:v>34.200000000000003</c:v>
                </c:pt>
                <c:pt idx="18">
                  <c:v>32.299999999999997</c:v>
                </c:pt>
                <c:pt idx="19">
                  <c:v>31</c:v>
                </c:pt>
                <c:pt idx="20">
                  <c:v>30.3</c:v>
                </c:pt>
                <c:pt idx="21">
                  <c:v>28.7</c:v>
                </c:pt>
                <c:pt idx="22">
                  <c:v>28.2</c:v>
                </c:pt>
                <c:pt idx="23">
                  <c:v>26.4</c:v>
                </c:pt>
                <c:pt idx="24">
                  <c:v>24.9</c:v>
                </c:pt>
                <c:pt idx="25">
                  <c:v>24</c:v>
                </c:pt>
                <c:pt idx="26">
                  <c:v>23.8</c:v>
                </c:pt>
                <c:pt idx="27">
                  <c:v>21.6</c:v>
                </c:pt>
                <c:pt idx="28">
                  <c:v>20.3</c:v>
                </c:pt>
                <c:pt idx="29">
                  <c:v>20.100000000000001</c:v>
                </c:pt>
                <c:pt idx="30">
                  <c:v>21.3</c:v>
                </c:pt>
                <c:pt idx="31">
                  <c:v>23.9</c:v>
                </c:pt>
                <c:pt idx="32">
                  <c:v>26.4</c:v>
                </c:pt>
                <c:pt idx="33">
                  <c:v>29.5</c:v>
                </c:pt>
                <c:pt idx="34">
                  <c:v>32.5</c:v>
                </c:pt>
                <c:pt idx="35">
                  <c:v>34</c:v>
                </c:pt>
                <c:pt idx="36">
                  <c:v>34.299999999999997</c:v>
                </c:pt>
                <c:pt idx="37">
                  <c:v>35.4</c:v>
                </c:pt>
                <c:pt idx="38">
                  <c:v>36.5</c:v>
                </c:pt>
                <c:pt idx="39">
                  <c:v>36.299999999999997</c:v>
                </c:pt>
                <c:pt idx="40">
                  <c:v>36.200000000000003</c:v>
                </c:pt>
                <c:pt idx="41">
                  <c:v>34</c:v>
                </c:pt>
                <c:pt idx="42">
                  <c:v>29.2</c:v>
                </c:pt>
                <c:pt idx="43">
                  <c:v>27.2</c:v>
                </c:pt>
                <c:pt idx="44">
                  <c:v>27</c:v>
                </c:pt>
                <c:pt idx="45">
                  <c:v>29.1</c:v>
                </c:pt>
                <c:pt idx="46">
                  <c:v>31</c:v>
                </c:pt>
                <c:pt idx="47">
                  <c:v>32.4</c:v>
                </c:pt>
                <c:pt idx="48">
                  <c:v>32.799999999999997</c:v>
                </c:pt>
                <c:pt idx="49">
                  <c:v>32.700000000000003</c:v>
                </c:pt>
                <c:pt idx="50">
                  <c:v>32.299999999999997</c:v>
                </c:pt>
                <c:pt idx="51">
                  <c:v>31.7</c:v>
                </c:pt>
                <c:pt idx="52">
                  <c:v>31.5</c:v>
                </c:pt>
                <c:pt idx="53">
                  <c:v>31.3</c:v>
                </c:pt>
                <c:pt idx="54">
                  <c:v>31.1</c:v>
                </c:pt>
                <c:pt idx="55">
                  <c:v>31.1</c:v>
                </c:pt>
                <c:pt idx="56">
                  <c:v>31.9</c:v>
                </c:pt>
                <c:pt idx="57">
                  <c:v>35.299999999999997</c:v>
                </c:pt>
                <c:pt idx="58">
                  <c:v>37.299999999999997</c:v>
                </c:pt>
                <c:pt idx="59">
                  <c:v>38.4</c:v>
                </c:pt>
                <c:pt idx="60">
                  <c:v>39.200000000000003</c:v>
                </c:pt>
                <c:pt idx="61">
                  <c:v>39.9</c:v>
                </c:pt>
                <c:pt idx="62">
                  <c:v>40</c:v>
                </c:pt>
                <c:pt idx="63">
                  <c:v>40.799999999999997</c:v>
                </c:pt>
                <c:pt idx="64">
                  <c:v>41</c:v>
                </c:pt>
                <c:pt idx="65">
                  <c:v>41.9</c:v>
                </c:pt>
                <c:pt idx="66">
                  <c:v>43.4</c:v>
                </c:pt>
                <c:pt idx="67">
                  <c:v>44.6</c:v>
                </c:pt>
                <c:pt idx="68">
                  <c:v>45.6</c:v>
                </c:pt>
                <c:pt idx="69">
                  <c:v>45.9</c:v>
                </c:pt>
                <c:pt idx="70">
                  <c:v>46.4</c:v>
                </c:pt>
                <c:pt idx="71">
                  <c:v>47.1</c:v>
                </c:pt>
                <c:pt idx="72">
                  <c:v>46.7</c:v>
                </c:pt>
                <c:pt idx="73">
                  <c:v>45.1</c:v>
                </c:pt>
                <c:pt idx="74">
                  <c:v>40.5</c:v>
                </c:pt>
                <c:pt idx="75">
                  <c:v>36.4</c:v>
                </c:pt>
                <c:pt idx="76">
                  <c:v>34.700000000000003</c:v>
                </c:pt>
                <c:pt idx="77">
                  <c:v>34.4</c:v>
                </c:pt>
                <c:pt idx="78">
                  <c:v>31.6</c:v>
                </c:pt>
                <c:pt idx="79">
                  <c:v>29.6</c:v>
                </c:pt>
                <c:pt idx="80">
                  <c:v>28</c:v>
                </c:pt>
                <c:pt idx="81">
                  <c:v>26.3</c:v>
                </c:pt>
                <c:pt idx="82">
                  <c:v>25.9</c:v>
                </c:pt>
                <c:pt idx="83">
                  <c:v>24.2</c:v>
                </c:pt>
                <c:pt idx="84">
                  <c:v>23.7</c:v>
                </c:pt>
                <c:pt idx="85">
                  <c:v>23.3</c:v>
                </c:pt>
                <c:pt idx="86">
                  <c:v>23.2</c:v>
                </c:pt>
                <c:pt idx="87">
                  <c:v>21.9</c:v>
                </c:pt>
                <c:pt idx="88">
                  <c:v>21.6</c:v>
                </c:pt>
                <c:pt idx="89">
                  <c:v>21.2</c:v>
                </c:pt>
                <c:pt idx="90">
                  <c:v>21.8</c:v>
                </c:pt>
                <c:pt idx="91">
                  <c:v>22.2</c:v>
                </c:pt>
                <c:pt idx="92">
                  <c:v>22.3</c:v>
                </c:pt>
                <c:pt idx="93">
                  <c:v>22.3</c:v>
                </c:pt>
                <c:pt idx="94">
                  <c:v>24.1</c:v>
                </c:pt>
                <c:pt idx="95">
                  <c:v>24.6</c:v>
                </c:pt>
                <c:pt idx="96">
                  <c:v>24.6</c:v>
                </c:pt>
                <c:pt idx="97">
                  <c:v>26.1</c:v>
                </c:pt>
                <c:pt idx="98">
                  <c:v>26.6</c:v>
                </c:pt>
                <c:pt idx="99">
                  <c:v>25.9</c:v>
                </c:pt>
                <c:pt idx="100">
                  <c:v>25.7</c:v>
                </c:pt>
                <c:pt idx="101">
                  <c:v>25.5</c:v>
                </c:pt>
                <c:pt idx="102">
                  <c:v>25.7</c:v>
                </c:pt>
                <c:pt idx="103">
                  <c:v>26.3</c:v>
                </c:pt>
                <c:pt idx="104">
                  <c:v>26.5</c:v>
                </c:pt>
                <c:pt idx="105">
                  <c:v>27.9</c:v>
                </c:pt>
                <c:pt idx="106">
                  <c:v>29.9</c:v>
                </c:pt>
                <c:pt idx="107">
                  <c:v>30.7</c:v>
                </c:pt>
                <c:pt idx="108">
                  <c:v>30.3</c:v>
                </c:pt>
                <c:pt idx="109">
                  <c:v>30.2</c:v>
                </c:pt>
                <c:pt idx="110">
                  <c:v>30</c:v>
                </c:pt>
                <c:pt idx="111">
                  <c:v>29.8</c:v>
                </c:pt>
                <c:pt idx="112">
                  <c:v>30.9</c:v>
                </c:pt>
                <c:pt idx="113">
                  <c:v>31.9</c:v>
                </c:pt>
                <c:pt idx="114">
                  <c:v>33.6</c:v>
                </c:pt>
                <c:pt idx="115">
                  <c:v>36</c:v>
                </c:pt>
                <c:pt idx="116">
                  <c:v>38.299999999999997</c:v>
                </c:pt>
                <c:pt idx="117">
                  <c:v>38.799999999999997</c:v>
                </c:pt>
                <c:pt idx="118">
                  <c:v>40.4</c:v>
                </c:pt>
                <c:pt idx="119">
                  <c:v>41.7</c:v>
                </c:pt>
                <c:pt idx="120">
                  <c:v>42.7</c:v>
                </c:pt>
                <c:pt idx="121">
                  <c:v>42.9</c:v>
                </c:pt>
                <c:pt idx="122">
                  <c:v>44.3</c:v>
                </c:pt>
                <c:pt idx="123">
                  <c:v>41.3</c:v>
                </c:pt>
                <c:pt idx="124">
                  <c:v>40.299999999999997</c:v>
                </c:pt>
                <c:pt idx="125">
                  <c:v>36.5</c:v>
                </c:pt>
                <c:pt idx="126">
                  <c:v>35.4</c:v>
                </c:pt>
                <c:pt idx="127">
                  <c:v>35.4</c:v>
                </c:pt>
                <c:pt idx="128">
                  <c:v>35.4</c:v>
                </c:pt>
                <c:pt idx="129">
                  <c:v>35.9</c:v>
                </c:pt>
                <c:pt idx="130">
                  <c:v>36.1</c:v>
                </c:pt>
                <c:pt idx="131">
                  <c:v>35.299999999999997</c:v>
                </c:pt>
                <c:pt idx="132">
                  <c:v>35</c:v>
                </c:pt>
                <c:pt idx="133">
                  <c:v>35</c:v>
                </c:pt>
                <c:pt idx="134">
                  <c:v>33.1</c:v>
                </c:pt>
                <c:pt idx="135">
                  <c:v>29.7</c:v>
                </c:pt>
                <c:pt idx="136">
                  <c:v>28.9</c:v>
                </c:pt>
                <c:pt idx="137">
                  <c:v>29.4</c:v>
                </c:pt>
                <c:pt idx="138">
                  <c:v>32.5</c:v>
                </c:pt>
                <c:pt idx="139">
                  <c:v>33.299999999999997</c:v>
                </c:pt>
                <c:pt idx="140">
                  <c:v>35.200000000000003</c:v>
                </c:pt>
                <c:pt idx="141">
                  <c:v>35.700000000000003</c:v>
                </c:pt>
                <c:pt idx="142">
                  <c:v>36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36</c:v>
                </c:pt>
                <c:pt idx="1">
                  <c:v>36.1</c:v>
                </c:pt>
                <c:pt idx="2">
                  <c:v>36.6</c:v>
                </c:pt>
                <c:pt idx="3">
                  <c:v>36.700000000000003</c:v>
                </c:pt>
                <c:pt idx="4">
                  <c:v>37.9</c:v>
                </c:pt>
                <c:pt idx="5">
                  <c:v>39.6</c:v>
                </c:pt>
                <c:pt idx="6">
                  <c:v>41.7</c:v>
                </c:pt>
                <c:pt idx="7">
                  <c:v>42.3</c:v>
                </c:pt>
                <c:pt idx="8">
                  <c:v>42.3</c:v>
                </c:pt>
                <c:pt idx="9">
                  <c:v>43.9</c:v>
                </c:pt>
                <c:pt idx="10">
                  <c:v>45.5</c:v>
                </c:pt>
                <c:pt idx="11">
                  <c:v>45</c:v>
                </c:pt>
                <c:pt idx="12">
                  <c:v>44.8</c:v>
                </c:pt>
                <c:pt idx="13">
                  <c:v>43</c:v>
                </c:pt>
                <c:pt idx="14">
                  <c:v>39.6</c:v>
                </c:pt>
                <c:pt idx="15">
                  <c:v>36.4</c:v>
                </c:pt>
                <c:pt idx="16">
                  <c:v>34.6</c:v>
                </c:pt>
                <c:pt idx="17">
                  <c:v>33.799999999999997</c:v>
                </c:pt>
                <c:pt idx="18">
                  <c:v>32.1</c:v>
                </c:pt>
                <c:pt idx="19">
                  <c:v>31.6</c:v>
                </c:pt>
                <c:pt idx="20">
                  <c:v>30.1</c:v>
                </c:pt>
                <c:pt idx="21">
                  <c:v>27.3</c:v>
                </c:pt>
                <c:pt idx="22">
                  <c:v>25.4</c:v>
                </c:pt>
                <c:pt idx="23">
                  <c:v>24.1</c:v>
                </c:pt>
                <c:pt idx="24">
                  <c:v>23</c:v>
                </c:pt>
                <c:pt idx="25">
                  <c:v>22.1</c:v>
                </c:pt>
                <c:pt idx="26">
                  <c:v>20.8</c:v>
                </c:pt>
                <c:pt idx="27">
                  <c:v>19.899999999999999</c:v>
                </c:pt>
                <c:pt idx="28">
                  <c:v>19.399999999999999</c:v>
                </c:pt>
                <c:pt idx="29">
                  <c:v>19.3</c:v>
                </c:pt>
                <c:pt idx="30">
                  <c:v>20.5</c:v>
                </c:pt>
                <c:pt idx="31">
                  <c:v>20.8</c:v>
                </c:pt>
                <c:pt idx="32">
                  <c:v>22.4</c:v>
                </c:pt>
                <c:pt idx="33">
                  <c:v>22.9</c:v>
                </c:pt>
                <c:pt idx="34">
                  <c:v>27.8</c:v>
                </c:pt>
                <c:pt idx="35">
                  <c:v>31.9</c:v>
                </c:pt>
                <c:pt idx="36">
                  <c:v>33.9</c:v>
                </c:pt>
                <c:pt idx="37">
                  <c:v>35.1</c:v>
                </c:pt>
                <c:pt idx="38">
                  <c:v>35.700000000000003</c:v>
                </c:pt>
                <c:pt idx="39">
                  <c:v>35.299999999999997</c:v>
                </c:pt>
                <c:pt idx="40">
                  <c:v>35.200000000000003</c:v>
                </c:pt>
                <c:pt idx="41">
                  <c:v>30.8</c:v>
                </c:pt>
                <c:pt idx="42">
                  <c:v>29.5</c:v>
                </c:pt>
                <c:pt idx="43">
                  <c:v>28.6</c:v>
                </c:pt>
                <c:pt idx="44">
                  <c:v>28.3</c:v>
                </c:pt>
                <c:pt idx="45">
                  <c:v>27.8</c:v>
                </c:pt>
                <c:pt idx="46">
                  <c:v>29.1</c:v>
                </c:pt>
                <c:pt idx="47">
                  <c:v>29.6</c:v>
                </c:pt>
                <c:pt idx="48">
                  <c:v>30.3</c:v>
                </c:pt>
                <c:pt idx="49">
                  <c:v>31.1</c:v>
                </c:pt>
                <c:pt idx="50">
                  <c:v>31.7</c:v>
                </c:pt>
                <c:pt idx="51">
                  <c:v>31.6</c:v>
                </c:pt>
                <c:pt idx="52">
                  <c:v>31.1</c:v>
                </c:pt>
                <c:pt idx="53">
                  <c:v>31</c:v>
                </c:pt>
                <c:pt idx="54">
                  <c:v>30.8</c:v>
                </c:pt>
                <c:pt idx="55">
                  <c:v>30.7</c:v>
                </c:pt>
                <c:pt idx="56">
                  <c:v>30.4</c:v>
                </c:pt>
                <c:pt idx="57">
                  <c:v>29.8</c:v>
                </c:pt>
                <c:pt idx="58">
                  <c:v>30.2</c:v>
                </c:pt>
                <c:pt idx="59">
                  <c:v>33.299999999999997</c:v>
                </c:pt>
                <c:pt idx="60">
                  <c:v>34.200000000000003</c:v>
                </c:pt>
                <c:pt idx="61">
                  <c:v>37.1</c:v>
                </c:pt>
                <c:pt idx="62">
                  <c:v>38.299999999999997</c:v>
                </c:pt>
                <c:pt idx="63">
                  <c:v>38.4</c:v>
                </c:pt>
                <c:pt idx="64">
                  <c:v>38.6</c:v>
                </c:pt>
                <c:pt idx="65">
                  <c:v>38.6</c:v>
                </c:pt>
                <c:pt idx="66">
                  <c:v>40.200000000000003</c:v>
                </c:pt>
                <c:pt idx="67">
                  <c:v>40.700000000000003</c:v>
                </c:pt>
                <c:pt idx="68">
                  <c:v>43.5</c:v>
                </c:pt>
                <c:pt idx="69">
                  <c:v>45</c:v>
                </c:pt>
                <c:pt idx="70">
                  <c:v>46</c:v>
                </c:pt>
                <c:pt idx="71">
                  <c:v>46.5</c:v>
                </c:pt>
                <c:pt idx="72">
                  <c:v>46.6</c:v>
                </c:pt>
                <c:pt idx="73">
                  <c:v>46.5</c:v>
                </c:pt>
                <c:pt idx="74">
                  <c:v>46.5</c:v>
                </c:pt>
                <c:pt idx="75">
                  <c:v>47.2</c:v>
                </c:pt>
                <c:pt idx="76">
                  <c:v>43.9</c:v>
                </c:pt>
                <c:pt idx="77">
                  <c:v>35.5</c:v>
                </c:pt>
                <c:pt idx="78">
                  <c:v>33.299999999999997</c:v>
                </c:pt>
                <c:pt idx="79">
                  <c:v>30.2</c:v>
                </c:pt>
                <c:pt idx="80">
                  <c:v>29.3</c:v>
                </c:pt>
                <c:pt idx="81">
                  <c:v>28.5</c:v>
                </c:pt>
                <c:pt idx="82">
                  <c:v>28.2</c:v>
                </c:pt>
                <c:pt idx="83">
                  <c:v>25.9</c:v>
                </c:pt>
                <c:pt idx="84">
                  <c:v>24.4</c:v>
                </c:pt>
                <c:pt idx="85">
                  <c:v>22.8</c:v>
                </c:pt>
                <c:pt idx="86">
                  <c:v>21.6</c:v>
                </c:pt>
                <c:pt idx="87">
                  <c:v>21.6</c:v>
                </c:pt>
                <c:pt idx="88">
                  <c:v>21.6</c:v>
                </c:pt>
                <c:pt idx="89">
                  <c:v>21.5</c:v>
                </c:pt>
                <c:pt idx="90">
                  <c:v>21.5</c:v>
                </c:pt>
                <c:pt idx="91">
                  <c:v>21.5</c:v>
                </c:pt>
                <c:pt idx="92">
                  <c:v>21.3</c:v>
                </c:pt>
                <c:pt idx="93">
                  <c:v>22.5</c:v>
                </c:pt>
                <c:pt idx="94">
                  <c:v>23.6</c:v>
                </c:pt>
                <c:pt idx="95">
                  <c:v>24.7</c:v>
                </c:pt>
                <c:pt idx="96">
                  <c:v>25</c:v>
                </c:pt>
                <c:pt idx="97">
                  <c:v>26.5</c:v>
                </c:pt>
                <c:pt idx="98">
                  <c:v>26.1</c:v>
                </c:pt>
                <c:pt idx="99">
                  <c:v>25.5</c:v>
                </c:pt>
                <c:pt idx="100">
                  <c:v>25.3</c:v>
                </c:pt>
                <c:pt idx="101">
                  <c:v>25.2</c:v>
                </c:pt>
                <c:pt idx="102">
                  <c:v>25</c:v>
                </c:pt>
                <c:pt idx="103">
                  <c:v>24.6</c:v>
                </c:pt>
                <c:pt idx="104">
                  <c:v>24.7</c:v>
                </c:pt>
                <c:pt idx="105">
                  <c:v>26.2</c:v>
                </c:pt>
                <c:pt idx="106">
                  <c:v>28.3</c:v>
                </c:pt>
                <c:pt idx="107">
                  <c:v>30</c:v>
                </c:pt>
                <c:pt idx="108">
                  <c:v>30.3</c:v>
                </c:pt>
                <c:pt idx="109">
                  <c:v>30.3</c:v>
                </c:pt>
                <c:pt idx="110">
                  <c:v>29.3</c:v>
                </c:pt>
                <c:pt idx="111">
                  <c:v>28.5</c:v>
                </c:pt>
                <c:pt idx="112">
                  <c:v>28.1</c:v>
                </c:pt>
                <c:pt idx="113">
                  <c:v>27.8</c:v>
                </c:pt>
                <c:pt idx="114">
                  <c:v>27.2</c:v>
                </c:pt>
                <c:pt idx="115">
                  <c:v>27.5</c:v>
                </c:pt>
                <c:pt idx="116">
                  <c:v>28.7</c:v>
                </c:pt>
                <c:pt idx="117">
                  <c:v>29</c:v>
                </c:pt>
                <c:pt idx="118">
                  <c:v>31.5</c:v>
                </c:pt>
                <c:pt idx="119">
                  <c:v>32.200000000000003</c:v>
                </c:pt>
                <c:pt idx="120">
                  <c:v>34.799999999999997</c:v>
                </c:pt>
                <c:pt idx="121">
                  <c:v>37.6</c:v>
                </c:pt>
                <c:pt idx="122">
                  <c:v>40.5</c:v>
                </c:pt>
                <c:pt idx="123">
                  <c:v>42.3</c:v>
                </c:pt>
                <c:pt idx="124">
                  <c:v>42.8</c:v>
                </c:pt>
                <c:pt idx="125">
                  <c:v>43.4</c:v>
                </c:pt>
                <c:pt idx="126">
                  <c:v>43</c:v>
                </c:pt>
                <c:pt idx="127">
                  <c:v>42.8</c:v>
                </c:pt>
                <c:pt idx="128">
                  <c:v>36.200000000000003</c:v>
                </c:pt>
                <c:pt idx="129">
                  <c:v>33.299999999999997</c:v>
                </c:pt>
                <c:pt idx="130">
                  <c:v>32.799999999999997</c:v>
                </c:pt>
                <c:pt idx="131">
                  <c:v>34</c:v>
                </c:pt>
                <c:pt idx="132">
                  <c:v>34.299999999999997</c:v>
                </c:pt>
                <c:pt idx="133">
                  <c:v>34.799999999999997</c:v>
                </c:pt>
                <c:pt idx="134">
                  <c:v>32.5</c:v>
                </c:pt>
                <c:pt idx="135">
                  <c:v>31.5</c:v>
                </c:pt>
                <c:pt idx="136">
                  <c:v>31.4</c:v>
                </c:pt>
                <c:pt idx="137">
                  <c:v>31.4</c:v>
                </c:pt>
                <c:pt idx="138">
                  <c:v>31.1</c:v>
                </c:pt>
                <c:pt idx="139">
                  <c:v>31</c:v>
                </c:pt>
                <c:pt idx="140">
                  <c:v>30.4</c:v>
                </c:pt>
                <c:pt idx="141">
                  <c:v>33.299999999999997</c:v>
                </c:pt>
                <c:pt idx="142">
                  <c:v>34.799999999999997</c:v>
                </c:pt>
                <c:pt idx="143">
                  <c:v>36.9</c:v>
                </c:pt>
                <c:pt idx="144">
                  <c:v>37.200000000000003</c:v>
                </c:pt>
                <c:pt idx="145">
                  <c:v>36.4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51392"/>
        <c:axId val="179453312"/>
      </c:scatterChart>
      <c:valAx>
        <c:axId val="1794513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453312"/>
        <c:crosses val="autoZero"/>
        <c:crossBetween val="midCat"/>
      </c:valAx>
      <c:valAx>
        <c:axId val="17945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4513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1.0900000000000001</c:v>
                </c:pt>
                <c:pt idx="1">
                  <c:v>1.0900000000000001</c:v>
                </c:pt>
                <c:pt idx="2">
                  <c:v>1.07</c:v>
                </c:pt>
                <c:pt idx="3">
                  <c:v>1.04</c:v>
                </c:pt>
                <c:pt idx="4">
                  <c:v>1.06</c:v>
                </c:pt>
                <c:pt idx="5">
                  <c:v>1.1499999999999999</c:v>
                </c:pt>
                <c:pt idx="6">
                  <c:v>1.23</c:v>
                </c:pt>
                <c:pt idx="7">
                  <c:v>1.26</c:v>
                </c:pt>
                <c:pt idx="8">
                  <c:v>1.22</c:v>
                </c:pt>
                <c:pt idx="9">
                  <c:v>1.1499999999999999</c:v>
                </c:pt>
                <c:pt idx="10">
                  <c:v>1.04</c:v>
                </c:pt>
                <c:pt idx="11">
                  <c:v>1.29</c:v>
                </c:pt>
                <c:pt idx="12">
                  <c:v>1.5</c:v>
                </c:pt>
                <c:pt idx="13">
                  <c:v>1.19</c:v>
                </c:pt>
                <c:pt idx="14">
                  <c:v>0.94</c:v>
                </c:pt>
                <c:pt idx="15">
                  <c:v>0.9</c:v>
                </c:pt>
                <c:pt idx="16">
                  <c:v>0.93</c:v>
                </c:pt>
                <c:pt idx="17">
                  <c:v>1.02</c:v>
                </c:pt>
                <c:pt idx="18">
                  <c:v>1.23</c:v>
                </c:pt>
                <c:pt idx="19">
                  <c:v>1.69</c:v>
                </c:pt>
                <c:pt idx="20">
                  <c:v>2.36</c:v>
                </c:pt>
                <c:pt idx="21">
                  <c:v>2.6</c:v>
                </c:pt>
                <c:pt idx="22">
                  <c:v>1.62</c:v>
                </c:pt>
                <c:pt idx="23">
                  <c:v>1.23</c:v>
                </c:pt>
                <c:pt idx="24">
                  <c:v>1.1100000000000001</c:v>
                </c:pt>
                <c:pt idx="25">
                  <c:v>1.07</c:v>
                </c:pt>
                <c:pt idx="26">
                  <c:v>1.07</c:v>
                </c:pt>
                <c:pt idx="27">
                  <c:v>1.07</c:v>
                </c:pt>
                <c:pt idx="28">
                  <c:v>1.05</c:v>
                </c:pt>
                <c:pt idx="29">
                  <c:v>1.03</c:v>
                </c:pt>
                <c:pt idx="30">
                  <c:v>0.97</c:v>
                </c:pt>
                <c:pt idx="31">
                  <c:v>0.94</c:v>
                </c:pt>
                <c:pt idx="32">
                  <c:v>0.94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1.06</c:v>
                </c:pt>
                <c:pt idx="37">
                  <c:v>1.07</c:v>
                </c:pt>
                <c:pt idx="38">
                  <c:v>1.1100000000000001</c:v>
                </c:pt>
                <c:pt idx="39">
                  <c:v>1.2</c:v>
                </c:pt>
                <c:pt idx="40">
                  <c:v>1.1399999999999999</c:v>
                </c:pt>
                <c:pt idx="41">
                  <c:v>1.08</c:v>
                </c:pt>
                <c:pt idx="42">
                  <c:v>1.04</c:v>
                </c:pt>
                <c:pt idx="43">
                  <c:v>1.03</c:v>
                </c:pt>
                <c:pt idx="44">
                  <c:v>1.04</c:v>
                </c:pt>
                <c:pt idx="45">
                  <c:v>1.05</c:v>
                </c:pt>
                <c:pt idx="46">
                  <c:v>1.05</c:v>
                </c:pt>
                <c:pt idx="47">
                  <c:v>1.08</c:v>
                </c:pt>
                <c:pt idx="48">
                  <c:v>1.0900000000000001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1.08</c:v>
                </c:pt>
                <c:pt idx="52">
                  <c:v>1.08</c:v>
                </c:pt>
                <c:pt idx="53">
                  <c:v>1.0900000000000001</c:v>
                </c:pt>
                <c:pt idx="54">
                  <c:v>1.1000000000000001</c:v>
                </c:pt>
                <c:pt idx="55">
                  <c:v>1.1299999999999999</c:v>
                </c:pt>
                <c:pt idx="56">
                  <c:v>1.1499999999999999</c:v>
                </c:pt>
                <c:pt idx="57">
                  <c:v>1.1000000000000001</c:v>
                </c:pt>
                <c:pt idx="58">
                  <c:v>1.03</c:v>
                </c:pt>
                <c:pt idx="59">
                  <c:v>1.01</c:v>
                </c:pt>
                <c:pt idx="60">
                  <c:v>1.07</c:v>
                </c:pt>
                <c:pt idx="61">
                  <c:v>1.1599999999999999</c:v>
                </c:pt>
                <c:pt idx="62">
                  <c:v>1.19</c:v>
                </c:pt>
                <c:pt idx="63">
                  <c:v>1.2</c:v>
                </c:pt>
                <c:pt idx="64">
                  <c:v>1.1599999999999999</c:v>
                </c:pt>
                <c:pt idx="65">
                  <c:v>1.1000000000000001</c:v>
                </c:pt>
                <c:pt idx="66">
                  <c:v>1.07</c:v>
                </c:pt>
                <c:pt idx="67">
                  <c:v>1.06</c:v>
                </c:pt>
                <c:pt idx="68">
                  <c:v>1.05</c:v>
                </c:pt>
                <c:pt idx="69">
                  <c:v>1.03</c:v>
                </c:pt>
                <c:pt idx="70">
                  <c:v>0.95</c:v>
                </c:pt>
                <c:pt idx="71">
                  <c:v>0.97</c:v>
                </c:pt>
                <c:pt idx="72">
                  <c:v>1.36</c:v>
                </c:pt>
                <c:pt idx="73">
                  <c:v>1.67</c:v>
                </c:pt>
                <c:pt idx="74">
                  <c:v>1.55</c:v>
                </c:pt>
                <c:pt idx="75">
                  <c:v>1.17</c:v>
                </c:pt>
                <c:pt idx="76">
                  <c:v>1.02</c:v>
                </c:pt>
                <c:pt idx="77">
                  <c:v>1</c:v>
                </c:pt>
                <c:pt idx="78">
                  <c:v>1.02</c:v>
                </c:pt>
                <c:pt idx="79">
                  <c:v>1.02</c:v>
                </c:pt>
                <c:pt idx="80">
                  <c:v>1.02</c:v>
                </c:pt>
                <c:pt idx="81">
                  <c:v>1.04</c:v>
                </c:pt>
                <c:pt idx="82">
                  <c:v>1.04</c:v>
                </c:pt>
                <c:pt idx="83">
                  <c:v>1.05</c:v>
                </c:pt>
                <c:pt idx="84">
                  <c:v>1.07</c:v>
                </c:pt>
                <c:pt idx="85">
                  <c:v>1.08</c:v>
                </c:pt>
                <c:pt idx="86">
                  <c:v>1.08</c:v>
                </c:pt>
                <c:pt idx="87">
                  <c:v>1.07</c:v>
                </c:pt>
                <c:pt idx="88">
                  <c:v>1.07</c:v>
                </c:pt>
                <c:pt idx="89">
                  <c:v>1.08</c:v>
                </c:pt>
                <c:pt idx="90">
                  <c:v>1.07</c:v>
                </c:pt>
                <c:pt idx="91">
                  <c:v>1.06</c:v>
                </c:pt>
                <c:pt idx="92">
                  <c:v>1.06</c:v>
                </c:pt>
                <c:pt idx="93">
                  <c:v>1.05</c:v>
                </c:pt>
                <c:pt idx="94">
                  <c:v>1.05</c:v>
                </c:pt>
                <c:pt idx="95">
                  <c:v>1.06</c:v>
                </c:pt>
                <c:pt idx="96">
                  <c:v>1.07</c:v>
                </c:pt>
                <c:pt idx="97">
                  <c:v>1.08</c:v>
                </c:pt>
                <c:pt idx="98">
                  <c:v>1.08</c:v>
                </c:pt>
                <c:pt idx="99">
                  <c:v>1.0900000000000001</c:v>
                </c:pt>
                <c:pt idx="100">
                  <c:v>1.0900000000000001</c:v>
                </c:pt>
                <c:pt idx="101">
                  <c:v>1.06</c:v>
                </c:pt>
                <c:pt idx="102">
                  <c:v>1.04</c:v>
                </c:pt>
                <c:pt idx="103">
                  <c:v>1.02</c:v>
                </c:pt>
                <c:pt idx="104">
                  <c:v>1.02</c:v>
                </c:pt>
                <c:pt idx="105">
                  <c:v>1.05</c:v>
                </c:pt>
                <c:pt idx="106">
                  <c:v>1.08</c:v>
                </c:pt>
                <c:pt idx="107">
                  <c:v>1.1000000000000001</c:v>
                </c:pt>
                <c:pt idx="108">
                  <c:v>1.1000000000000001</c:v>
                </c:pt>
                <c:pt idx="109">
                  <c:v>1.08</c:v>
                </c:pt>
                <c:pt idx="110">
                  <c:v>1.05</c:v>
                </c:pt>
                <c:pt idx="111">
                  <c:v>1.03</c:v>
                </c:pt>
                <c:pt idx="112">
                  <c:v>1.04</c:v>
                </c:pt>
                <c:pt idx="113">
                  <c:v>1.07</c:v>
                </c:pt>
                <c:pt idx="114">
                  <c:v>1.1399999999999999</c:v>
                </c:pt>
                <c:pt idx="115">
                  <c:v>1.21</c:v>
                </c:pt>
                <c:pt idx="116">
                  <c:v>1.25</c:v>
                </c:pt>
                <c:pt idx="117">
                  <c:v>1.25</c:v>
                </c:pt>
                <c:pt idx="118">
                  <c:v>1.19</c:v>
                </c:pt>
                <c:pt idx="119">
                  <c:v>1.1100000000000001</c:v>
                </c:pt>
                <c:pt idx="120">
                  <c:v>1.22</c:v>
                </c:pt>
                <c:pt idx="121">
                  <c:v>1.59</c:v>
                </c:pt>
                <c:pt idx="122">
                  <c:v>1.67</c:v>
                </c:pt>
                <c:pt idx="123">
                  <c:v>1.19</c:v>
                </c:pt>
                <c:pt idx="124">
                  <c:v>1.03</c:v>
                </c:pt>
                <c:pt idx="125">
                  <c:v>0.98</c:v>
                </c:pt>
                <c:pt idx="126">
                  <c:v>0.96</c:v>
                </c:pt>
                <c:pt idx="127">
                  <c:v>0.97</c:v>
                </c:pt>
                <c:pt idx="128">
                  <c:v>0.99</c:v>
                </c:pt>
                <c:pt idx="129">
                  <c:v>1.05</c:v>
                </c:pt>
                <c:pt idx="130">
                  <c:v>1.1299999999999999</c:v>
                </c:pt>
                <c:pt idx="131">
                  <c:v>1.1200000000000001</c:v>
                </c:pt>
                <c:pt idx="132">
                  <c:v>1.1200000000000001</c:v>
                </c:pt>
                <c:pt idx="133">
                  <c:v>1.1100000000000001</c:v>
                </c:pt>
                <c:pt idx="134">
                  <c:v>1.08</c:v>
                </c:pt>
                <c:pt idx="135">
                  <c:v>1.05</c:v>
                </c:pt>
                <c:pt idx="136">
                  <c:v>1.02</c:v>
                </c:pt>
                <c:pt idx="137">
                  <c:v>1</c:v>
                </c:pt>
                <c:pt idx="138">
                  <c:v>1.01</c:v>
                </c:pt>
                <c:pt idx="139">
                  <c:v>1.04</c:v>
                </c:pt>
                <c:pt idx="140">
                  <c:v>1.06</c:v>
                </c:pt>
                <c:pt idx="141">
                  <c:v>1.08</c:v>
                </c:pt>
                <c:pt idx="142">
                  <c:v>1.0900000000000001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1.0900000000000001</c:v>
                </c:pt>
                <c:pt idx="1">
                  <c:v>1.05</c:v>
                </c:pt>
                <c:pt idx="2">
                  <c:v>1.05</c:v>
                </c:pt>
                <c:pt idx="3">
                  <c:v>1.1000000000000001</c:v>
                </c:pt>
                <c:pt idx="4">
                  <c:v>1.2</c:v>
                </c:pt>
                <c:pt idx="5">
                  <c:v>1.29</c:v>
                </c:pt>
                <c:pt idx="6">
                  <c:v>1.24</c:v>
                </c:pt>
                <c:pt idx="7">
                  <c:v>1.18</c:v>
                </c:pt>
                <c:pt idx="8">
                  <c:v>1.1200000000000001</c:v>
                </c:pt>
                <c:pt idx="9">
                  <c:v>1.06</c:v>
                </c:pt>
                <c:pt idx="10">
                  <c:v>0.95</c:v>
                </c:pt>
                <c:pt idx="11">
                  <c:v>1.01</c:v>
                </c:pt>
                <c:pt idx="12">
                  <c:v>1.1100000000000001</c:v>
                </c:pt>
                <c:pt idx="13">
                  <c:v>1.07</c:v>
                </c:pt>
                <c:pt idx="14">
                  <c:v>1.01</c:v>
                </c:pt>
                <c:pt idx="15">
                  <c:v>0.98</c:v>
                </c:pt>
                <c:pt idx="16">
                  <c:v>1.01</c:v>
                </c:pt>
                <c:pt idx="17">
                  <c:v>1.02</c:v>
                </c:pt>
                <c:pt idx="18">
                  <c:v>1.04</c:v>
                </c:pt>
                <c:pt idx="19">
                  <c:v>1.08</c:v>
                </c:pt>
                <c:pt idx="20">
                  <c:v>1.1000000000000001</c:v>
                </c:pt>
                <c:pt idx="21">
                  <c:v>1.08</c:v>
                </c:pt>
                <c:pt idx="22">
                  <c:v>1.07</c:v>
                </c:pt>
                <c:pt idx="23">
                  <c:v>1.06</c:v>
                </c:pt>
                <c:pt idx="24">
                  <c:v>1.08</c:v>
                </c:pt>
                <c:pt idx="25">
                  <c:v>1.0900000000000001</c:v>
                </c:pt>
                <c:pt idx="26">
                  <c:v>1.08</c:v>
                </c:pt>
                <c:pt idx="27">
                  <c:v>1.07</c:v>
                </c:pt>
                <c:pt idx="28">
                  <c:v>1.05</c:v>
                </c:pt>
                <c:pt idx="29">
                  <c:v>1</c:v>
                </c:pt>
                <c:pt idx="30">
                  <c:v>1</c:v>
                </c:pt>
                <c:pt idx="31">
                  <c:v>0.97</c:v>
                </c:pt>
                <c:pt idx="32">
                  <c:v>0.96</c:v>
                </c:pt>
                <c:pt idx="33">
                  <c:v>1</c:v>
                </c:pt>
                <c:pt idx="34">
                  <c:v>1.02</c:v>
                </c:pt>
                <c:pt idx="35">
                  <c:v>1.04</c:v>
                </c:pt>
                <c:pt idx="36">
                  <c:v>1.07</c:v>
                </c:pt>
                <c:pt idx="37">
                  <c:v>1.07</c:v>
                </c:pt>
                <c:pt idx="38">
                  <c:v>1.1200000000000001</c:v>
                </c:pt>
                <c:pt idx="39">
                  <c:v>1.26</c:v>
                </c:pt>
                <c:pt idx="40">
                  <c:v>1.36</c:v>
                </c:pt>
                <c:pt idx="41">
                  <c:v>1.19</c:v>
                </c:pt>
                <c:pt idx="42">
                  <c:v>1.07</c:v>
                </c:pt>
                <c:pt idx="43">
                  <c:v>1.03</c:v>
                </c:pt>
                <c:pt idx="44">
                  <c:v>1.01</c:v>
                </c:pt>
                <c:pt idx="45">
                  <c:v>1.03</c:v>
                </c:pt>
                <c:pt idx="46">
                  <c:v>1.05</c:v>
                </c:pt>
                <c:pt idx="47">
                  <c:v>1.07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1.08</c:v>
                </c:pt>
                <c:pt idx="53">
                  <c:v>1.07</c:v>
                </c:pt>
                <c:pt idx="54">
                  <c:v>1.07</c:v>
                </c:pt>
                <c:pt idx="55">
                  <c:v>1.0900000000000001</c:v>
                </c:pt>
                <c:pt idx="56">
                  <c:v>1.1200000000000001</c:v>
                </c:pt>
                <c:pt idx="57">
                  <c:v>1.1499999999999999</c:v>
                </c:pt>
                <c:pt idx="58">
                  <c:v>1.1399999999999999</c:v>
                </c:pt>
                <c:pt idx="59">
                  <c:v>1.1299999999999999</c:v>
                </c:pt>
                <c:pt idx="60">
                  <c:v>1.1100000000000001</c:v>
                </c:pt>
                <c:pt idx="61">
                  <c:v>1.1100000000000001</c:v>
                </c:pt>
                <c:pt idx="62">
                  <c:v>1.1100000000000001</c:v>
                </c:pt>
                <c:pt idx="63">
                  <c:v>1.1000000000000001</c:v>
                </c:pt>
                <c:pt idx="64">
                  <c:v>1.08</c:v>
                </c:pt>
                <c:pt idx="65">
                  <c:v>1.06</c:v>
                </c:pt>
                <c:pt idx="66">
                  <c:v>1.05</c:v>
                </c:pt>
                <c:pt idx="67">
                  <c:v>1.04</c:v>
                </c:pt>
                <c:pt idx="68">
                  <c:v>0.92</c:v>
                </c:pt>
                <c:pt idx="69">
                  <c:v>0.9</c:v>
                </c:pt>
                <c:pt idx="70">
                  <c:v>0.93</c:v>
                </c:pt>
                <c:pt idx="71">
                  <c:v>1.0900000000000001</c:v>
                </c:pt>
                <c:pt idx="72">
                  <c:v>1.84</c:v>
                </c:pt>
                <c:pt idx="73">
                  <c:v>1.53</c:v>
                </c:pt>
                <c:pt idx="74">
                  <c:v>1.24</c:v>
                </c:pt>
                <c:pt idx="75">
                  <c:v>1.1399999999999999</c:v>
                </c:pt>
                <c:pt idx="76">
                  <c:v>1.1299999999999999</c:v>
                </c:pt>
                <c:pt idx="77">
                  <c:v>1.1299999999999999</c:v>
                </c:pt>
                <c:pt idx="78">
                  <c:v>1.1299999999999999</c:v>
                </c:pt>
                <c:pt idx="79">
                  <c:v>1.1299999999999999</c:v>
                </c:pt>
                <c:pt idx="80">
                  <c:v>1.1100000000000001</c:v>
                </c:pt>
                <c:pt idx="81">
                  <c:v>1.07</c:v>
                </c:pt>
                <c:pt idx="82">
                  <c:v>1.06</c:v>
                </c:pt>
                <c:pt idx="83">
                  <c:v>1.08</c:v>
                </c:pt>
                <c:pt idx="84">
                  <c:v>1.07</c:v>
                </c:pt>
                <c:pt idx="85">
                  <c:v>1.07</c:v>
                </c:pt>
                <c:pt idx="86">
                  <c:v>1.08</c:v>
                </c:pt>
                <c:pt idx="87">
                  <c:v>1.07</c:v>
                </c:pt>
                <c:pt idx="88">
                  <c:v>1.06</c:v>
                </c:pt>
                <c:pt idx="89">
                  <c:v>1.06</c:v>
                </c:pt>
                <c:pt idx="90">
                  <c:v>1.07</c:v>
                </c:pt>
                <c:pt idx="91">
                  <c:v>1.07</c:v>
                </c:pt>
                <c:pt idx="92">
                  <c:v>1.05</c:v>
                </c:pt>
                <c:pt idx="93">
                  <c:v>1.04</c:v>
                </c:pt>
                <c:pt idx="94">
                  <c:v>1.05</c:v>
                </c:pt>
                <c:pt idx="95">
                  <c:v>1.0900000000000001</c:v>
                </c:pt>
                <c:pt idx="96">
                  <c:v>1.0900000000000001</c:v>
                </c:pt>
                <c:pt idx="97">
                  <c:v>1.1000000000000001</c:v>
                </c:pt>
                <c:pt idx="98">
                  <c:v>1.08</c:v>
                </c:pt>
                <c:pt idx="99">
                  <c:v>1.07</c:v>
                </c:pt>
                <c:pt idx="100">
                  <c:v>1.07</c:v>
                </c:pt>
                <c:pt idx="101">
                  <c:v>1.05</c:v>
                </c:pt>
                <c:pt idx="102">
                  <c:v>1.02</c:v>
                </c:pt>
                <c:pt idx="103">
                  <c:v>1.01</c:v>
                </c:pt>
                <c:pt idx="104">
                  <c:v>1.04</c:v>
                </c:pt>
                <c:pt idx="105">
                  <c:v>1.07</c:v>
                </c:pt>
                <c:pt idx="106">
                  <c:v>1.0900000000000001</c:v>
                </c:pt>
                <c:pt idx="107">
                  <c:v>1.08</c:v>
                </c:pt>
                <c:pt idx="108">
                  <c:v>1.08</c:v>
                </c:pt>
                <c:pt idx="109">
                  <c:v>1.07</c:v>
                </c:pt>
                <c:pt idx="110">
                  <c:v>1.05</c:v>
                </c:pt>
                <c:pt idx="111">
                  <c:v>1.03</c:v>
                </c:pt>
                <c:pt idx="112">
                  <c:v>1.04</c:v>
                </c:pt>
                <c:pt idx="113">
                  <c:v>1.07</c:v>
                </c:pt>
                <c:pt idx="114">
                  <c:v>1.0900000000000001</c:v>
                </c:pt>
                <c:pt idx="115">
                  <c:v>1.1599999999999999</c:v>
                </c:pt>
                <c:pt idx="116">
                  <c:v>1.24</c:v>
                </c:pt>
                <c:pt idx="117">
                  <c:v>1.26</c:v>
                </c:pt>
                <c:pt idx="118">
                  <c:v>1.22</c:v>
                </c:pt>
                <c:pt idx="119">
                  <c:v>1.18</c:v>
                </c:pt>
                <c:pt idx="120">
                  <c:v>1.53</c:v>
                </c:pt>
                <c:pt idx="121">
                  <c:v>2.0699999999999998</c:v>
                </c:pt>
                <c:pt idx="122">
                  <c:v>1.6</c:v>
                </c:pt>
                <c:pt idx="123">
                  <c:v>1.1299999999999999</c:v>
                </c:pt>
                <c:pt idx="124">
                  <c:v>0.99</c:v>
                </c:pt>
                <c:pt idx="125">
                  <c:v>0.95</c:v>
                </c:pt>
                <c:pt idx="126">
                  <c:v>0.94</c:v>
                </c:pt>
                <c:pt idx="127">
                  <c:v>0.98</c:v>
                </c:pt>
                <c:pt idx="128">
                  <c:v>1.02</c:v>
                </c:pt>
                <c:pt idx="129">
                  <c:v>1.06</c:v>
                </c:pt>
                <c:pt idx="130">
                  <c:v>1.1399999999999999</c:v>
                </c:pt>
                <c:pt idx="131">
                  <c:v>1.25</c:v>
                </c:pt>
                <c:pt idx="132">
                  <c:v>1.17</c:v>
                </c:pt>
                <c:pt idx="133">
                  <c:v>1.1200000000000001</c:v>
                </c:pt>
                <c:pt idx="134">
                  <c:v>1.08</c:v>
                </c:pt>
                <c:pt idx="135">
                  <c:v>1.04</c:v>
                </c:pt>
                <c:pt idx="136">
                  <c:v>1.01</c:v>
                </c:pt>
                <c:pt idx="137">
                  <c:v>1.02</c:v>
                </c:pt>
                <c:pt idx="138">
                  <c:v>1.03</c:v>
                </c:pt>
                <c:pt idx="139">
                  <c:v>1.05</c:v>
                </c:pt>
                <c:pt idx="140">
                  <c:v>1.07</c:v>
                </c:pt>
                <c:pt idx="141">
                  <c:v>1.07</c:v>
                </c:pt>
                <c:pt idx="142">
                  <c:v>1.07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1.07</c:v>
                </c:pt>
                <c:pt idx="1">
                  <c:v>1.07</c:v>
                </c:pt>
                <c:pt idx="2">
                  <c:v>1.08</c:v>
                </c:pt>
                <c:pt idx="3">
                  <c:v>1.1499999999999999</c:v>
                </c:pt>
                <c:pt idx="4">
                  <c:v>1.23</c:v>
                </c:pt>
                <c:pt idx="5">
                  <c:v>1.25</c:v>
                </c:pt>
                <c:pt idx="6">
                  <c:v>1.21</c:v>
                </c:pt>
                <c:pt idx="7">
                  <c:v>1.1399999999999999</c:v>
                </c:pt>
                <c:pt idx="8">
                  <c:v>1</c:v>
                </c:pt>
                <c:pt idx="9">
                  <c:v>0.84</c:v>
                </c:pt>
                <c:pt idx="10">
                  <c:v>0.91</c:v>
                </c:pt>
                <c:pt idx="11">
                  <c:v>1.02</c:v>
                </c:pt>
                <c:pt idx="12">
                  <c:v>1.06</c:v>
                </c:pt>
                <c:pt idx="13">
                  <c:v>1</c:v>
                </c:pt>
                <c:pt idx="14">
                  <c:v>1.01</c:v>
                </c:pt>
                <c:pt idx="15">
                  <c:v>1.01</c:v>
                </c:pt>
                <c:pt idx="16">
                  <c:v>1.04</c:v>
                </c:pt>
                <c:pt idx="17">
                  <c:v>1.07</c:v>
                </c:pt>
                <c:pt idx="18">
                  <c:v>1.0900000000000001</c:v>
                </c:pt>
                <c:pt idx="19">
                  <c:v>1.1200000000000001</c:v>
                </c:pt>
                <c:pt idx="20">
                  <c:v>1.1100000000000001</c:v>
                </c:pt>
                <c:pt idx="21">
                  <c:v>1.0900000000000001</c:v>
                </c:pt>
                <c:pt idx="22">
                  <c:v>1.08</c:v>
                </c:pt>
                <c:pt idx="23">
                  <c:v>1.08</c:v>
                </c:pt>
                <c:pt idx="24">
                  <c:v>1.07</c:v>
                </c:pt>
                <c:pt idx="25">
                  <c:v>1.07</c:v>
                </c:pt>
                <c:pt idx="26">
                  <c:v>1.07</c:v>
                </c:pt>
                <c:pt idx="27">
                  <c:v>1.07</c:v>
                </c:pt>
                <c:pt idx="28">
                  <c:v>1.05</c:v>
                </c:pt>
                <c:pt idx="29">
                  <c:v>1.03</c:v>
                </c:pt>
                <c:pt idx="30">
                  <c:v>0.99</c:v>
                </c:pt>
                <c:pt idx="31">
                  <c:v>0.98</c:v>
                </c:pt>
                <c:pt idx="32">
                  <c:v>0.98</c:v>
                </c:pt>
                <c:pt idx="33">
                  <c:v>1.01</c:v>
                </c:pt>
                <c:pt idx="34">
                  <c:v>1.04</c:v>
                </c:pt>
                <c:pt idx="35">
                  <c:v>1.05</c:v>
                </c:pt>
                <c:pt idx="36">
                  <c:v>1.06</c:v>
                </c:pt>
                <c:pt idx="37">
                  <c:v>1.08</c:v>
                </c:pt>
                <c:pt idx="38">
                  <c:v>1.1100000000000001</c:v>
                </c:pt>
                <c:pt idx="39">
                  <c:v>1.18</c:v>
                </c:pt>
                <c:pt idx="40">
                  <c:v>1.17</c:v>
                </c:pt>
                <c:pt idx="41">
                  <c:v>1.1200000000000001</c:v>
                </c:pt>
                <c:pt idx="42">
                  <c:v>1.08</c:v>
                </c:pt>
                <c:pt idx="43">
                  <c:v>1.04</c:v>
                </c:pt>
                <c:pt idx="44">
                  <c:v>1.03</c:v>
                </c:pt>
                <c:pt idx="45">
                  <c:v>1.03</c:v>
                </c:pt>
                <c:pt idx="46">
                  <c:v>1.04</c:v>
                </c:pt>
                <c:pt idx="47">
                  <c:v>1.06</c:v>
                </c:pt>
                <c:pt idx="48">
                  <c:v>1.07</c:v>
                </c:pt>
                <c:pt idx="49">
                  <c:v>1.0900000000000001</c:v>
                </c:pt>
                <c:pt idx="50">
                  <c:v>1.0900000000000001</c:v>
                </c:pt>
                <c:pt idx="51">
                  <c:v>1.0900000000000001</c:v>
                </c:pt>
                <c:pt idx="52">
                  <c:v>1.0900000000000001</c:v>
                </c:pt>
                <c:pt idx="53">
                  <c:v>1.0900000000000001</c:v>
                </c:pt>
                <c:pt idx="54">
                  <c:v>1.08</c:v>
                </c:pt>
                <c:pt idx="55">
                  <c:v>1.05</c:v>
                </c:pt>
                <c:pt idx="56">
                  <c:v>1.04</c:v>
                </c:pt>
                <c:pt idx="57">
                  <c:v>1.04</c:v>
                </c:pt>
                <c:pt idx="58">
                  <c:v>1.1000000000000001</c:v>
                </c:pt>
                <c:pt idx="59">
                  <c:v>1.18</c:v>
                </c:pt>
                <c:pt idx="60">
                  <c:v>1.23</c:v>
                </c:pt>
                <c:pt idx="61">
                  <c:v>1.25</c:v>
                </c:pt>
                <c:pt idx="62">
                  <c:v>1.19</c:v>
                </c:pt>
                <c:pt idx="63">
                  <c:v>1.1299999999999999</c:v>
                </c:pt>
                <c:pt idx="64">
                  <c:v>1.0900000000000001</c:v>
                </c:pt>
                <c:pt idx="65">
                  <c:v>1.06</c:v>
                </c:pt>
                <c:pt idx="66">
                  <c:v>1.05</c:v>
                </c:pt>
                <c:pt idx="67">
                  <c:v>1.05</c:v>
                </c:pt>
                <c:pt idx="68">
                  <c:v>1.04</c:v>
                </c:pt>
                <c:pt idx="69">
                  <c:v>1.03</c:v>
                </c:pt>
                <c:pt idx="70">
                  <c:v>0.9</c:v>
                </c:pt>
                <c:pt idx="71">
                  <c:v>0.87</c:v>
                </c:pt>
                <c:pt idx="72">
                  <c:v>0.97</c:v>
                </c:pt>
                <c:pt idx="73">
                  <c:v>1.5</c:v>
                </c:pt>
                <c:pt idx="74">
                  <c:v>3.6</c:v>
                </c:pt>
                <c:pt idx="75">
                  <c:v>3.15</c:v>
                </c:pt>
                <c:pt idx="76">
                  <c:v>1.83</c:v>
                </c:pt>
                <c:pt idx="77">
                  <c:v>1.29</c:v>
                </c:pt>
                <c:pt idx="78">
                  <c:v>1.1299999999999999</c:v>
                </c:pt>
                <c:pt idx="79">
                  <c:v>1.1100000000000001</c:v>
                </c:pt>
                <c:pt idx="80">
                  <c:v>1.1499999999999999</c:v>
                </c:pt>
                <c:pt idx="81">
                  <c:v>1.1100000000000001</c:v>
                </c:pt>
                <c:pt idx="82">
                  <c:v>1.0900000000000001</c:v>
                </c:pt>
                <c:pt idx="83">
                  <c:v>1.0900000000000001</c:v>
                </c:pt>
                <c:pt idx="84">
                  <c:v>1.08</c:v>
                </c:pt>
                <c:pt idx="85">
                  <c:v>1.05</c:v>
                </c:pt>
                <c:pt idx="86">
                  <c:v>1.05</c:v>
                </c:pt>
                <c:pt idx="87">
                  <c:v>1.07</c:v>
                </c:pt>
                <c:pt idx="88">
                  <c:v>1.07</c:v>
                </c:pt>
                <c:pt idx="89">
                  <c:v>1.07</c:v>
                </c:pt>
                <c:pt idx="90">
                  <c:v>1.07</c:v>
                </c:pt>
                <c:pt idx="91">
                  <c:v>1.07</c:v>
                </c:pt>
                <c:pt idx="92">
                  <c:v>1.05</c:v>
                </c:pt>
                <c:pt idx="93">
                  <c:v>1.05</c:v>
                </c:pt>
                <c:pt idx="94">
                  <c:v>1.05</c:v>
                </c:pt>
                <c:pt idx="95">
                  <c:v>1.06</c:v>
                </c:pt>
                <c:pt idx="96">
                  <c:v>1.08</c:v>
                </c:pt>
                <c:pt idx="97">
                  <c:v>1.1000000000000001</c:v>
                </c:pt>
                <c:pt idx="98">
                  <c:v>1.0900000000000001</c:v>
                </c:pt>
                <c:pt idx="99">
                  <c:v>1.0900000000000001</c:v>
                </c:pt>
                <c:pt idx="100">
                  <c:v>1.0900000000000001</c:v>
                </c:pt>
                <c:pt idx="101">
                  <c:v>1.08</c:v>
                </c:pt>
                <c:pt idx="102">
                  <c:v>1.07</c:v>
                </c:pt>
                <c:pt idx="103">
                  <c:v>1.02</c:v>
                </c:pt>
                <c:pt idx="104">
                  <c:v>1.01</c:v>
                </c:pt>
                <c:pt idx="105">
                  <c:v>1.02</c:v>
                </c:pt>
                <c:pt idx="106">
                  <c:v>1.07</c:v>
                </c:pt>
                <c:pt idx="107">
                  <c:v>1.1000000000000001</c:v>
                </c:pt>
                <c:pt idx="108">
                  <c:v>1.1100000000000001</c:v>
                </c:pt>
                <c:pt idx="109">
                  <c:v>1.1100000000000001</c:v>
                </c:pt>
                <c:pt idx="110">
                  <c:v>1.0900000000000001</c:v>
                </c:pt>
                <c:pt idx="111">
                  <c:v>1.0900000000000001</c:v>
                </c:pt>
                <c:pt idx="112">
                  <c:v>1.08</c:v>
                </c:pt>
                <c:pt idx="113">
                  <c:v>1.06</c:v>
                </c:pt>
                <c:pt idx="114">
                  <c:v>1.02</c:v>
                </c:pt>
                <c:pt idx="115">
                  <c:v>1.02</c:v>
                </c:pt>
                <c:pt idx="116">
                  <c:v>1.03</c:v>
                </c:pt>
                <c:pt idx="117">
                  <c:v>1.06</c:v>
                </c:pt>
                <c:pt idx="118">
                  <c:v>1.06</c:v>
                </c:pt>
                <c:pt idx="119">
                  <c:v>1.08</c:v>
                </c:pt>
                <c:pt idx="120">
                  <c:v>1.1299999999999999</c:v>
                </c:pt>
                <c:pt idx="121">
                  <c:v>1.26</c:v>
                </c:pt>
                <c:pt idx="122">
                  <c:v>1.26</c:v>
                </c:pt>
                <c:pt idx="123">
                  <c:v>1.25</c:v>
                </c:pt>
                <c:pt idx="124">
                  <c:v>1.7</c:v>
                </c:pt>
                <c:pt idx="125">
                  <c:v>2.33</c:v>
                </c:pt>
                <c:pt idx="126">
                  <c:v>1.73</c:v>
                </c:pt>
                <c:pt idx="127">
                  <c:v>1.1599999999999999</c:v>
                </c:pt>
                <c:pt idx="128">
                  <c:v>1.05</c:v>
                </c:pt>
                <c:pt idx="129">
                  <c:v>0.94</c:v>
                </c:pt>
                <c:pt idx="130">
                  <c:v>0.95</c:v>
                </c:pt>
                <c:pt idx="131">
                  <c:v>0.99</c:v>
                </c:pt>
                <c:pt idx="132">
                  <c:v>1.0900000000000001</c:v>
                </c:pt>
                <c:pt idx="133">
                  <c:v>1.0900000000000001</c:v>
                </c:pt>
                <c:pt idx="134">
                  <c:v>1.0900000000000001</c:v>
                </c:pt>
                <c:pt idx="135">
                  <c:v>1.1100000000000001</c:v>
                </c:pt>
                <c:pt idx="136">
                  <c:v>1.0900000000000001</c:v>
                </c:pt>
                <c:pt idx="137">
                  <c:v>1.04</c:v>
                </c:pt>
                <c:pt idx="138">
                  <c:v>1.02</c:v>
                </c:pt>
                <c:pt idx="139">
                  <c:v>1.02</c:v>
                </c:pt>
                <c:pt idx="140">
                  <c:v>1.02</c:v>
                </c:pt>
                <c:pt idx="141">
                  <c:v>1.04</c:v>
                </c:pt>
                <c:pt idx="142">
                  <c:v>1.06</c:v>
                </c:pt>
                <c:pt idx="143">
                  <c:v>1.08</c:v>
                </c:pt>
                <c:pt idx="144">
                  <c:v>1.2</c:v>
                </c:pt>
                <c:pt idx="145">
                  <c:v>1.9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71552"/>
        <c:axId val="179290112"/>
      </c:scatterChart>
      <c:valAx>
        <c:axId val="1792715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290112"/>
        <c:crosses val="autoZero"/>
        <c:crossBetween val="midCat"/>
      </c:valAx>
      <c:valAx>
        <c:axId val="17929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2715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13.952</c:v>
                </c:pt>
                <c:pt idx="1">
                  <c:v>13.96</c:v>
                </c:pt>
                <c:pt idx="2">
                  <c:v>14.125</c:v>
                </c:pt>
                <c:pt idx="3">
                  <c:v>14.526</c:v>
                </c:pt>
                <c:pt idx="4">
                  <c:v>14.249000000000001</c:v>
                </c:pt>
                <c:pt idx="5">
                  <c:v>13.147</c:v>
                </c:pt>
                <c:pt idx="6">
                  <c:v>12.175000000000001</c:v>
                </c:pt>
                <c:pt idx="7">
                  <c:v>11.881</c:v>
                </c:pt>
                <c:pt idx="8">
                  <c:v>12.305999999999999</c:v>
                </c:pt>
                <c:pt idx="9">
                  <c:v>13.135999999999999</c:v>
                </c:pt>
                <c:pt idx="10">
                  <c:v>14.103999999999999</c:v>
                </c:pt>
                <c:pt idx="11">
                  <c:v>10.194000000000001</c:v>
                </c:pt>
                <c:pt idx="12">
                  <c:v>9.282</c:v>
                </c:pt>
                <c:pt idx="13">
                  <c:v>10.574</c:v>
                </c:pt>
                <c:pt idx="14">
                  <c:v>11.885</c:v>
                </c:pt>
                <c:pt idx="15">
                  <c:v>11.865</c:v>
                </c:pt>
                <c:pt idx="16">
                  <c:v>12.619</c:v>
                </c:pt>
                <c:pt idx="17">
                  <c:v>13.497999999999999</c:v>
                </c:pt>
                <c:pt idx="18">
                  <c:v>11.686999999999999</c:v>
                </c:pt>
                <c:pt idx="19">
                  <c:v>8.5879999999999992</c:v>
                </c:pt>
                <c:pt idx="20">
                  <c:v>6.12</c:v>
                </c:pt>
                <c:pt idx="21">
                  <c:v>5.56</c:v>
                </c:pt>
                <c:pt idx="22">
                  <c:v>9.1129999999999995</c:v>
                </c:pt>
                <c:pt idx="23">
                  <c:v>12.157999999999999</c:v>
                </c:pt>
                <c:pt idx="24">
                  <c:v>13.622</c:v>
                </c:pt>
                <c:pt idx="25">
                  <c:v>14.109</c:v>
                </c:pt>
                <c:pt idx="26">
                  <c:v>14.212999999999999</c:v>
                </c:pt>
                <c:pt idx="27">
                  <c:v>14.225</c:v>
                </c:pt>
                <c:pt idx="28">
                  <c:v>14.276999999999999</c:v>
                </c:pt>
                <c:pt idx="29">
                  <c:v>14.157999999999999</c:v>
                </c:pt>
                <c:pt idx="30">
                  <c:v>13.521000000000001</c:v>
                </c:pt>
                <c:pt idx="31">
                  <c:v>12.86</c:v>
                </c:pt>
                <c:pt idx="32">
                  <c:v>12.711</c:v>
                </c:pt>
                <c:pt idx="33">
                  <c:v>13.316000000000001</c:v>
                </c:pt>
                <c:pt idx="34">
                  <c:v>13.669</c:v>
                </c:pt>
                <c:pt idx="35">
                  <c:v>14.039</c:v>
                </c:pt>
                <c:pt idx="36">
                  <c:v>14.162000000000001</c:v>
                </c:pt>
                <c:pt idx="37">
                  <c:v>14.103</c:v>
                </c:pt>
                <c:pt idx="38">
                  <c:v>13.590999999999999</c:v>
                </c:pt>
                <c:pt idx="39">
                  <c:v>12.51</c:v>
                </c:pt>
                <c:pt idx="40">
                  <c:v>13.273999999999999</c:v>
                </c:pt>
                <c:pt idx="41">
                  <c:v>14.066000000000001</c:v>
                </c:pt>
                <c:pt idx="42">
                  <c:v>14.531000000000001</c:v>
                </c:pt>
                <c:pt idx="43">
                  <c:v>14.641</c:v>
                </c:pt>
                <c:pt idx="44">
                  <c:v>14.536</c:v>
                </c:pt>
                <c:pt idx="45">
                  <c:v>14.42</c:v>
                </c:pt>
                <c:pt idx="46">
                  <c:v>14.42</c:v>
                </c:pt>
                <c:pt idx="47">
                  <c:v>14.044</c:v>
                </c:pt>
                <c:pt idx="48">
                  <c:v>13.93</c:v>
                </c:pt>
                <c:pt idx="49">
                  <c:v>13.805999999999999</c:v>
                </c:pt>
                <c:pt idx="50">
                  <c:v>13.757999999999999</c:v>
                </c:pt>
                <c:pt idx="51">
                  <c:v>14.05</c:v>
                </c:pt>
                <c:pt idx="52">
                  <c:v>14.05</c:v>
                </c:pt>
                <c:pt idx="53">
                  <c:v>13.872</c:v>
                </c:pt>
                <c:pt idx="54">
                  <c:v>13.82</c:v>
                </c:pt>
                <c:pt idx="55">
                  <c:v>13.432</c:v>
                </c:pt>
                <c:pt idx="56">
                  <c:v>13.127000000000001</c:v>
                </c:pt>
                <c:pt idx="57">
                  <c:v>13.766999999999999</c:v>
                </c:pt>
                <c:pt idx="58">
                  <c:v>14.287000000000001</c:v>
                </c:pt>
                <c:pt idx="59">
                  <c:v>13.942</c:v>
                </c:pt>
                <c:pt idx="60">
                  <c:v>13.246</c:v>
                </c:pt>
                <c:pt idx="61">
                  <c:v>12.728999999999999</c:v>
                </c:pt>
                <c:pt idx="62">
                  <c:v>12.545</c:v>
                </c:pt>
                <c:pt idx="63">
                  <c:v>12.581</c:v>
                </c:pt>
                <c:pt idx="64">
                  <c:v>13.052</c:v>
                </c:pt>
                <c:pt idx="65">
                  <c:v>13.731</c:v>
                </c:pt>
                <c:pt idx="66">
                  <c:v>14.167999999999999</c:v>
                </c:pt>
                <c:pt idx="67">
                  <c:v>14.375999999999999</c:v>
                </c:pt>
                <c:pt idx="68">
                  <c:v>14.445</c:v>
                </c:pt>
                <c:pt idx="69">
                  <c:v>14.432</c:v>
                </c:pt>
                <c:pt idx="70">
                  <c:v>14.449</c:v>
                </c:pt>
                <c:pt idx="71">
                  <c:v>11.561999999999999</c:v>
                </c:pt>
                <c:pt idx="72">
                  <c:v>9.2899999999999991</c:v>
                </c:pt>
                <c:pt idx="73">
                  <c:v>8.3539999999999992</c:v>
                </c:pt>
                <c:pt idx="74">
                  <c:v>9.4049999999999994</c:v>
                </c:pt>
                <c:pt idx="75">
                  <c:v>12.728</c:v>
                </c:pt>
                <c:pt idx="76">
                  <c:v>14.375</c:v>
                </c:pt>
                <c:pt idx="77">
                  <c:v>13.984</c:v>
                </c:pt>
                <c:pt idx="78">
                  <c:v>13.807</c:v>
                </c:pt>
                <c:pt idx="79">
                  <c:v>13.888</c:v>
                </c:pt>
                <c:pt idx="80">
                  <c:v>13.928000000000001</c:v>
                </c:pt>
                <c:pt idx="81">
                  <c:v>13.827999999999999</c:v>
                </c:pt>
                <c:pt idx="82">
                  <c:v>14.175000000000001</c:v>
                </c:pt>
                <c:pt idx="83">
                  <c:v>14.21</c:v>
                </c:pt>
                <c:pt idx="84">
                  <c:v>14.090999999999999</c:v>
                </c:pt>
                <c:pt idx="85">
                  <c:v>14.01</c:v>
                </c:pt>
                <c:pt idx="86">
                  <c:v>14.064</c:v>
                </c:pt>
                <c:pt idx="87">
                  <c:v>14.221</c:v>
                </c:pt>
                <c:pt idx="88">
                  <c:v>14.127000000000001</c:v>
                </c:pt>
                <c:pt idx="89">
                  <c:v>14.066000000000001</c:v>
                </c:pt>
                <c:pt idx="90">
                  <c:v>14.196</c:v>
                </c:pt>
                <c:pt idx="91">
                  <c:v>14.294</c:v>
                </c:pt>
                <c:pt idx="92">
                  <c:v>14.351000000000001</c:v>
                </c:pt>
                <c:pt idx="93">
                  <c:v>14.51</c:v>
                </c:pt>
                <c:pt idx="94">
                  <c:v>14.51</c:v>
                </c:pt>
                <c:pt idx="95">
                  <c:v>14.356</c:v>
                </c:pt>
                <c:pt idx="96">
                  <c:v>14.177</c:v>
                </c:pt>
                <c:pt idx="97">
                  <c:v>14.06</c:v>
                </c:pt>
                <c:pt idx="98">
                  <c:v>13.993</c:v>
                </c:pt>
                <c:pt idx="99">
                  <c:v>13.907</c:v>
                </c:pt>
                <c:pt idx="100">
                  <c:v>13.874000000000001</c:v>
                </c:pt>
                <c:pt idx="101">
                  <c:v>14.259</c:v>
                </c:pt>
                <c:pt idx="102">
                  <c:v>14.593</c:v>
                </c:pt>
                <c:pt idx="103">
                  <c:v>14.599</c:v>
                </c:pt>
                <c:pt idx="104">
                  <c:v>14.348000000000001</c:v>
                </c:pt>
                <c:pt idx="105">
                  <c:v>14.101000000000001</c:v>
                </c:pt>
                <c:pt idx="106">
                  <c:v>13.884</c:v>
                </c:pt>
                <c:pt idx="107">
                  <c:v>13.776</c:v>
                </c:pt>
                <c:pt idx="108">
                  <c:v>13.773999999999999</c:v>
                </c:pt>
                <c:pt idx="109">
                  <c:v>14.071</c:v>
                </c:pt>
                <c:pt idx="110">
                  <c:v>14.513</c:v>
                </c:pt>
                <c:pt idx="111">
                  <c:v>14.664</c:v>
                </c:pt>
                <c:pt idx="112">
                  <c:v>14.481</c:v>
                </c:pt>
                <c:pt idx="113">
                  <c:v>14.1</c:v>
                </c:pt>
                <c:pt idx="114">
                  <c:v>13.266999999999999</c:v>
                </c:pt>
                <c:pt idx="115">
                  <c:v>12.452999999999999</c:v>
                </c:pt>
                <c:pt idx="116">
                  <c:v>12.007</c:v>
                </c:pt>
                <c:pt idx="117">
                  <c:v>12.042999999999999</c:v>
                </c:pt>
                <c:pt idx="118">
                  <c:v>12.619</c:v>
                </c:pt>
                <c:pt idx="119">
                  <c:v>13.587</c:v>
                </c:pt>
                <c:pt idx="120">
                  <c:v>11.114000000000001</c:v>
                </c:pt>
                <c:pt idx="121">
                  <c:v>8.4109999999999996</c:v>
                </c:pt>
                <c:pt idx="122">
                  <c:v>8.4359999999999999</c:v>
                </c:pt>
                <c:pt idx="123">
                  <c:v>12.339</c:v>
                </c:pt>
                <c:pt idx="124">
                  <c:v>13.869</c:v>
                </c:pt>
                <c:pt idx="125">
                  <c:v>13.522</c:v>
                </c:pt>
                <c:pt idx="126">
                  <c:v>13.236000000000001</c:v>
                </c:pt>
                <c:pt idx="127">
                  <c:v>13.333</c:v>
                </c:pt>
                <c:pt idx="128">
                  <c:v>13.496</c:v>
                </c:pt>
                <c:pt idx="129">
                  <c:v>13.218999999999999</c:v>
                </c:pt>
                <c:pt idx="130">
                  <c:v>12.791</c:v>
                </c:pt>
                <c:pt idx="131">
                  <c:v>13.353</c:v>
                </c:pt>
                <c:pt idx="132">
                  <c:v>13.476000000000001</c:v>
                </c:pt>
                <c:pt idx="133">
                  <c:v>13.619</c:v>
                </c:pt>
                <c:pt idx="134">
                  <c:v>14</c:v>
                </c:pt>
                <c:pt idx="135">
                  <c:v>14.364000000000001</c:v>
                </c:pt>
                <c:pt idx="136">
                  <c:v>14.503</c:v>
                </c:pt>
                <c:pt idx="137">
                  <c:v>14.21</c:v>
                </c:pt>
                <c:pt idx="138">
                  <c:v>14.068</c:v>
                </c:pt>
                <c:pt idx="139">
                  <c:v>14.04</c:v>
                </c:pt>
                <c:pt idx="140">
                  <c:v>14.04</c:v>
                </c:pt>
                <c:pt idx="141">
                  <c:v>14.029</c:v>
                </c:pt>
                <c:pt idx="142">
                  <c:v>13.904999999999999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13.904999999999999</c:v>
                </c:pt>
                <c:pt idx="1">
                  <c:v>14.375999999999999</c:v>
                </c:pt>
                <c:pt idx="2">
                  <c:v>14.416</c:v>
                </c:pt>
                <c:pt idx="3">
                  <c:v>13.725</c:v>
                </c:pt>
                <c:pt idx="4">
                  <c:v>12.558999999999999</c:v>
                </c:pt>
                <c:pt idx="5">
                  <c:v>11.616</c:v>
                </c:pt>
                <c:pt idx="6">
                  <c:v>12.145</c:v>
                </c:pt>
                <c:pt idx="7">
                  <c:v>12.741</c:v>
                </c:pt>
                <c:pt idx="8">
                  <c:v>13.494999999999999</c:v>
                </c:pt>
                <c:pt idx="9">
                  <c:v>14.361000000000001</c:v>
                </c:pt>
                <c:pt idx="10">
                  <c:v>14.5</c:v>
                </c:pt>
                <c:pt idx="11">
                  <c:v>12.753</c:v>
                </c:pt>
                <c:pt idx="12">
                  <c:v>12.093</c:v>
                </c:pt>
                <c:pt idx="13">
                  <c:v>13.67</c:v>
                </c:pt>
                <c:pt idx="14">
                  <c:v>14.194000000000001</c:v>
                </c:pt>
                <c:pt idx="15">
                  <c:v>13.994999999999999</c:v>
                </c:pt>
                <c:pt idx="16">
                  <c:v>13.802</c:v>
                </c:pt>
                <c:pt idx="17">
                  <c:v>14.164999999999999</c:v>
                </c:pt>
                <c:pt idx="18">
                  <c:v>13.974</c:v>
                </c:pt>
                <c:pt idx="19">
                  <c:v>13.616</c:v>
                </c:pt>
                <c:pt idx="20">
                  <c:v>13.670999999999999</c:v>
                </c:pt>
                <c:pt idx="21">
                  <c:v>13.964</c:v>
                </c:pt>
                <c:pt idx="22">
                  <c:v>14.221</c:v>
                </c:pt>
                <c:pt idx="23">
                  <c:v>14.247999999999999</c:v>
                </c:pt>
                <c:pt idx="24">
                  <c:v>14.09</c:v>
                </c:pt>
                <c:pt idx="25">
                  <c:v>13.914</c:v>
                </c:pt>
                <c:pt idx="26">
                  <c:v>14.019</c:v>
                </c:pt>
                <c:pt idx="27">
                  <c:v>14.212999999999999</c:v>
                </c:pt>
                <c:pt idx="28">
                  <c:v>14.458</c:v>
                </c:pt>
                <c:pt idx="29">
                  <c:v>14.831</c:v>
                </c:pt>
                <c:pt idx="30">
                  <c:v>14.036</c:v>
                </c:pt>
                <c:pt idx="31">
                  <c:v>13.484</c:v>
                </c:pt>
                <c:pt idx="32">
                  <c:v>13.449</c:v>
                </c:pt>
                <c:pt idx="33">
                  <c:v>13.775</c:v>
                </c:pt>
                <c:pt idx="34">
                  <c:v>14.188000000000001</c:v>
                </c:pt>
                <c:pt idx="35">
                  <c:v>14.395</c:v>
                </c:pt>
                <c:pt idx="36">
                  <c:v>14.045</c:v>
                </c:pt>
                <c:pt idx="37">
                  <c:v>14.164</c:v>
                </c:pt>
                <c:pt idx="38">
                  <c:v>13.444000000000001</c:v>
                </c:pt>
                <c:pt idx="39">
                  <c:v>11.919</c:v>
                </c:pt>
                <c:pt idx="40">
                  <c:v>11.035</c:v>
                </c:pt>
                <c:pt idx="41">
                  <c:v>12.68</c:v>
                </c:pt>
                <c:pt idx="42">
                  <c:v>14.064</c:v>
                </c:pt>
                <c:pt idx="43">
                  <c:v>14.272</c:v>
                </c:pt>
                <c:pt idx="44">
                  <c:v>14.218</c:v>
                </c:pt>
                <c:pt idx="45">
                  <c:v>14.16</c:v>
                </c:pt>
                <c:pt idx="46">
                  <c:v>14.157999999999999</c:v>
                </c:pt>
                <c:pt idx="47">
                  <c:v>14.145</c:v>
                </c:pt>
                <c:pt idx="48">
                  <c:v>14.079000000000001</c:v>
                </c:pt>
                <c:pt idx="49">
                  <c:v>14.07</c:v>
                </c:pt>
                <c:pt idx="50">
                  <c:v>14.082000000000001</c:v>
                </c:pt>
                <c:pt idx="51">
                  <c:v>14.09</c:v>
                </c:pt>
                <c:pt idx="52">
                  <c:v>14.097</c:v>
                </c:pt>
                <c:pt idx="53">
                  <c:v>14.119</c:v>
                </c:pt>
                <c:pt idx="54">
                  <c:v>14.111000000000001</c:v>
                </c:pt>
                <c:pt idx="55">
                  <c:v>13.904999999999999</c:v>
                </c:pt>
                <c:pt idx="56">
                  <c:v>13.462</c:v>
                </c:pt>
                <c:pt idx="57">
                  <c:v>13.192</c:v>
                </c:pt>
                <c:pt idx="58">
                  <c:v>13.212999999999999</c:v>
                </c:pt>
                <c:pt idx="59">
                  <c:v>13.335000000000001</c:v>
                </c:pt>
                <c:pt idx="60">
                  <c:v>13.613</c:v>
                </c:pt>
                <c:pt idx="61">
                  <c:v>13.65</c:v>
                </c:pt>
                <c:pt idx="62">
                  <c:v>13.638</c:v>
                </c:pt>
                <c:pt idx="63">
                  <c:v>13.736000000000001</c:v>
                </c:pt>
                <c:pt idx="64">
                  <c:v>13.997</c:v>
                </c:pt>
                <c:pt idx="65">
                  <c:v>14.371</c:v>
                </c:pt>
                <c:pt idx="66">
                  <c:v>14.379</c:v>
                </c:pt>
                <c:pt idx="67">
                  <c:v>14.253</c:v>
                </c:pt>
                <c:pt idx="68">
                  <c:v>13.074999999999999</c:v>
                </c:pt>
                <c:pt idx="69">
                  <c:v>12.337</c:v>
                </c:pt>
                <c:pt idx="70">
                  <c:v>12.298</c:v>
                </c:pt>
                <c:pt idx="71">
                  <c:v>11.353</c:v>
                </c:pt>
                <c:pt idx="72">
                  <c:v>6.9480000000000004</c:v>
                </c:pt>
                <c:pt idx="73">
                  <c:v>9.3840000000000003</c:v>
                </c:pt>
                <c:pt idx="74">
                  <c:v>11.967000000000001</c:v>
                </c:pt>
                <c:pt idx="75">
                  <c:v>13.222</c:v>
                </c:pt>
                <c:pt idx="76">
                  <c:v>13.381</c:v>
                </c:pt>
                <c:pt idx="77">
                  <c:v>13.417999999999999</c:v>
                </c:pt>
                <c:pt idx="78">
                  <c:v>13.391999999999999</c:v>
                </c:pt>
                <c:pt idx="79">
                  <c:v>13.39</c:v>
                </c:pt>
                <c:pt idx="80">
                  <c:v>13.675000000000001</c:v>
                </c:pt>
                <c:pt idx="81">
                  <c:v>14.15</c:v>
                </c:pt>
                <c:pt idx="82">
                  <c:v>14.398</c:v>
                </c:pt>
                <c:pt idx="83">
                  <c:v>14.016999999999999</c:v>
                </c:pt>
                <c:pt idx="84">
                  <c:v>14.186</c:v>
                </c:pt>
                <c:pt idx="85">
                  <c:v>14.21</c:v>
                </c:pt>
                <c:pt idx="86">
                  <c:v>14.06</c:v>
                </c:pt>
                <c:pt idx="87">
                  <c:v>14.119</c:v>
                </c:pt>
                <c:pt idx="88">
                  <c:v>14.356999999999999</c:v>
                </c:pt>
                <c:pt idx="89">
                  <c:v>14.305</c:v>
                </c:pt>
                <c:pt idx="90">
                  <c:v>14.22</c:v>
                </c:pt>
                <c:pt idx="91">
                  <c:v>14.24</c:v>
                </c:pt>
                <c:pt idx="92">
                  <c:v>14.404</c:v>
                </c:pt>
                <c:pt idx="93">
                  <c:v>14.563000000000001</c:v>
                </c:pt>
                <c:pt idx="94">
                  <c:v>14.459</c:v>
                </c:pt>
                <c:pt idx="95">
                  <c:v>13.86</c:v>
                </c:pt>
                <c:pt idx="96">
                  <c:v>13.86</c:v>
                </c:pt>
                <c:pt idx="97">
                  <c:v>13.794</c:v>
                </c:pt>
                <c:pt idx="98">
                  <c:v>13.978999999999999</c:v>
                </c:pt>
                <c:pt idx="99">
                  <c:v>14.146000000000001</c:v>
                </c:pt>
                <c:pt idx="100">
                  <c:v>14.244999999999999</c:v>
                </c:pt>
                <c:pt idx="101">
                  <c:v>14.523999999999999</c:v>
                </c:pt>
                <c:pt idx="102">
                  <c:v>14.757</c:v>
                </c:pt>
                <c:pt idx="103">
                  <c:v>14.494999999999999</c:v>
                </c:pt>
                <c:pt idx="104">
                  <c:v>14.23</c:v>
                </c:pt>
                <c:pt idx="105">
                  <c:v>13.984999999999999</c:v>
                </c:pt>
                <c:pt idx="106">
                  <c:v>13.86</c:v>
                </c:pt>
                <c:pt idx="107">
                  <c:v>14.05</c:v>
                </c:pt>
                <c:pt idx="108">
                  <c:v>14.058999999999999</c:v>
                </c:pt>
                <c:pt idx="109">
                  <c:v>14.247</c:v>
                </c:pt>
                <c:pt idx="110">
                  <c:v>14.496</c:v>
                </c:pt>
                <c:pt idx="111">
                  <c:v>14.622</c:v>
                </c:pt>
                <c:pt idx="112">
                  <c:v>14.51</c:v>
                </c:pt>
                <c:pt idx="113">
                  <c:v>14.147</c:v>
                </c:pt>
                <c:pt idx="114">
                  <c:v>13.932</c:v>
                </c:pt>
                <c:pt idx="115">
                  <c:v>12.98</c:v>
                </c:pt>
                <c:pt idx="116">
                  <c:v>12.115</c:v>
                </c:pt>
                <c:pt idx="117">
                  <c:v>11.909000000000001</c:v>
                </c:pt>
                <c:pt idx="118">
                  <c:v>12.345000000000001</c:v>
                </c:pt>
                <c:pt idx="119">
                  <c:v>12.779</c:v>
                </c:pt>
                <c:pt idx="120">
                  <c:v>9.6530000000000005</c:v>
                </c:pt>
                <c:pt idx="121">
                  <c:v>7.0449999999999999</c:v>
                </c:pt>
                <c:pt idx="122">
                  <c:v>9.2080000000000002</c:v>
                </c:pt>
                <c:pt idx="123">
                  <c:v>11.98</c:v>
                </c:pt>
                <c:pt idx="124">
                  <c:v>12.907</c:v>
                </c:pt>
                <c:pt idx="125">
                  <c:v>12.776</c:v>
                </c:pt>
                <c:pt idx="126">
                  <c:v>12.989000000000001</c:v>
                </c:pt>
                <c:pt idx="127">
                  <c:v>13.446999999999999</c:v>
                </c:pt>
                <c:pt idx="128">
                  <c:v>13.853999999999999</c:v>
                </c:pt>
                <c:pt idx="129">
                  <c:v>13.801</c:v>
                </c:pt>
                <c:pt idx="130">
                  <c:v>13.071</c:v>
                </c:pt>
                <c:pt idx="131">
                  <c:v>11.932</c:v>
                </c:pt>
                <c:pt idx="132">
                  <c:v>12.836</c:v>
                </c:pt>
                <c:pt idx="133">
                  <c:v>13.457000000000001</c:v>
                </c:pt>
                <c:pt idx="134">
                  <c:v>14.007999999999999</c:v>
                </c:pt>
                <c:pt idx="135">
                  <c:v>14.391</c:v>
                </c:pt>
                <c:pt idx="136">
                  <c:v>14.456</c:v>
                </c:pt>
                <c:pt idx="137">
                  <c:v>14.18</c:v>
                </c:pt>
                <c:pt idx="138">
                  <c:v>14.18</c:v>
                </c:pt>
                <c:pt idx="139">
                  <c:v>14.186999999999999</c:v>
                </c:pt>
                <c:pt idx="140">
                  <c:v>14.173</c:v>
                </c:pt>
                <c:pt idx="141">
                  <c:v>14.156000000000001</c:v>
                </c:pt>
                <c:pt idx="142">
                  <c:v>14.154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94432"/>
        <c:axId val="179404800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7.1000000000000004E-3</c:v>
                </c:pt>
                <c:pt idx="1">
                  <c:v>7.0000000000000001E-3</c:v>
                </c:pt>
                <c:pt idx="2">
                  <c:v>2.8199999999999999E-2</c:v>
                </c:pt>
                <c:pt idx="3">
                  <c:v>8.1000000000000003E-2</c:v>
                </c:pt>
                <c:pt idx="4">
                  <c:v>0.1004</c:v>
                </c:pt>
                <c:pt idx="5">
                  <c:v>2.69E-2</c:v>
                </c:pt>
                <c:pt idx="6">
                  <c:v>7.7000000000000002E-3</c:v>
                </c:pt>
                <c:pt idx="7">
                  <c:v>8.3000000000000001E-3</c:v>
                </c:pt>
                <c:pt idx="8">
                  <c:v>8.3999999999999995E-3</c:v>
                </c:pt>
                <c:pt idx="9">
                  <c:v>1.0699999999999999E-2</c:v>
                </c:pt>
                <c:pt idx="10">
                  <c:v>0.39960000000000001</c:v>
                </c:pt>
                <c:pt idx="11">
                  <c:v>1.2418</c:v>
                </c:pt>
                <c:pt idx="12">
                  <c:v>0.53520000000000001</c:v>
                </c:pt>
                <c:pt idx="13">
                  <c:v>1.7859</c:v>
                </c:pt>
                <c:pt idx="14">
                  <c:v>3.7273000000000001</c:v>
                </c:pt>
                <c:pt idx="15">
                  <c:v>4.3426999999999998</c:v>
                </c:pt>
                <c:pt idx="16">
                  <c:v>3.2317</c:v>
                </c:pt>
                <c:pt idx="17">
                  <c:v>1.2848999999999999</c:v>
                </c:pt>
                <c:pt idx="18">
                  <c:v>0.42809999999999998</c:v>
                </c:pt>
                <c:pt idx="19">
                  <c:v>0.16270000000000001</c:v>
                </c:pt>
                <c:pt idx="20">
                  <c:v>6.8500000000000005E-2</c:v>
                </c:pt>
                <c:pt idx="21">
                  <c:v>4.6100000000000002E-2</c:v>
                </c:pt>
                <c:pt idx="22">
                  <c:v>4.1399999999999999E-2</c:v>
                </c:pt>
                <c:pt idx="23">
                  <c:v>2.9499999999999998E-2</c:v>
                </c:pt>
                <c:pt idx="24">
                  <c:v>1.4999999999999999E-2</c:v>
                </c:pt>
                <c:pt idx="25">
                  <c:v>1.17E-2</c:v>
                </c:pt>
                <c:pt idx="26">
                  <c:v>1.46E-2</c:v>
                </c:pt>
                <c:pt idx="27">
                  <c:v>1.7000000000000001E-2</c:v>
                </c:pt>
                <c:pt idx="28">
                  <c:v>0.1227</c:v>
                </c:pt>
                <c:pt idx="29">
                  <c:v>0.55710000000000004</c:v>
                </c:pt>
                <c:pt idx="30">
                  <c:v>1.9953000000000001</c:v>
                </c:pt>
                <c:pt idx="31">
                  <c:v>2.9759000000000002</c:v>
                </c:pt>
                <c:pt idx="32">
                  <c:v>3.0110999999999999</c:v>
                </c:pt>
                <c:pt idx="33">
                  <c:v>2.3149000000000002</c:v>
                </c:pt>
                <c:pt idx="34">
                  <c:v>1.3549</c:v>
                </c:pt>
                <c:pt idx="35">
                  <c:v>0.52629999999999999</c:v>
                </c:pt>
                <c:pt idx="36">
                  <c:v>0.1799</c:v>
                </c:pt>
                <c:pt idx="37">
                  <c:v>7.3599999999999999E-2</c:v>
                </c:pt>
                <c:pt idx="38">
                  <c:v>3.1899999999999998E-2</c:v>
                </c:pt>
                <c:pt idx="39">
                  <c:v>1.9099999999999999E-2</c:v>
                </c:pt>
                <c:pt idx="40">
                  <c:v>1.7000000000000001E-2</c:v>
                </c:pt>
                <c:pt idx="41">
                  <c:v>1.7399999999999999E-2</c:v>
                </c:pt>
                <c:pt idx="42">
                  <c:v>4.99E-2</c:v>
                </c:pt>
                <c:pt idx="43">
                  <c:v>0.1008</c:v>
                </c:pt>
                <c:pt idx="44">
                  <c:v>9.4700000000000006E-2</c:v>
                </c:pt>
                <c:pt idx="45">
                  <c:v>5.7099999999999998E-2</c:v>
                </c:pt>
                <c:pt idx="46">
                  <c:v>2.1299999999999999E-2</c:v>
                </c:pt>
                <c:pt idx="47">
                  <c:v>7.1000000000000004E-3</c:v>
                </c:pt>
                <c:pt idx="48">
                  <c:v>7.9000000000000008E-3</c:v>
                </c:pt>
                <c:pt idx="49">
                  <c:v>4.1999999999999997E-3</c:v>
                </c:pt>
                <c:pt idx="50">
                  <c:v>3.5999999999999999E-3</c:v>
                </c:pt>
                <c:pt idx="51">
                  <c:v>3.0999999999999999E-3</c:v>
                </c:pt>
                <c:pt idx="52">
                  <c:v>3.7000000000000002E-3</c:v>
                </c:pt>
                <c:pt idx="53">
                  <c:v>8.0999999999999996E-3</c:v>
                </c:pt>
                <c:pt idx="54">
                  <c:v>8.8999999999999999E-3</c:v>
                </c:pt>
                <c:pt idx="55">
                  <c:v>4.4000000000000003E-3</c:v>
                </c:pt>
                <c:pt idx="56">
                  <c:v>5.4999999999999997E-3</c:v>
                </c:pt>
                <c:pt idx="57">
                  <c:v>6.6600000000000006E-2</c:v>
                </c:pt>
                <c:pt idx="58">
                  <c:v>0.37180000000000002</c:v>
                </c:pt>
                <c:pt idx="59">
                  <c:v>0.97289999999999999</c:v>
                </c:pt>
                <c:pt idx="60">
                  <c:v>0.82630000000000003</c:v>
                </c:pt>
                <c:pt idx="61">
                  <c:v>0.29670000000000002</c:v>
                </c:pt>
                <c:pt idx="62">
                  <c:v>7.4800000000000005E-2</c:v>
                </c:pt>
                <c:pt idx="63">
                  <c:v>2.4500000000000001E-2</c:v>
                </c:pt>
                <c:pt idx="64">
                  <c:v>1.55E-2</c:v>
                </c:pt>
                <c:pt idx="65">
                  <c:v>1.38E-2</c:v>
                </c:pt>
                <c:pt idx="66">
                  <c:v>1.21E-2</c:v>
                </c:pt>
                <c:pt idx="67">
                  <c:v>1.43E-2</c:v>
                </c:pt>
                <c:pt idx="68">
                  <c:v>1.7999999999999999E-2</c:v>
                </c:pt>
                <c:pt idx="69">
                  <c:v>0.29959999999999998</c:v>
                </c:pt>
                <c:pt idx="70">
                  <c:v>1.4313</c:v>
                </c:pt>
                <c:pt idx="71">
                  <c:v>3.5499000000000001</c:v>
                </c:pt>
                <c:pt idx="72">
                  <c:v>1.4095</c:v>
                </c:pt>
                <c:pt idx="73">
                  <c:v>0.43030000000000002</c:v>
                </c:pt>
                <c:pt idx="74">
                  <c:v>0.1195</c:v>
                </c:pt>
                <c:pt idx="75">
                  <c:v>0.13389999999999999</c:v>
                </c:pt>
                <c:pt idx="76">
                  <c:v>0.46439999999999998</c:v>
                </c:pt>
                <c:pt idx="77">
                  <c:v>1.1416999999999999</c:v>
                </c:pt>
                <c:pt idx="78">
                  <c:v>1.0165</c:v>
                </c:pt>
                <c:pt idx="79">
                  <c:v>0.89439999999999997</c:v>
                </c:pt>
                <c:pt idx="80">
                  <c:v>0.82089999999999996</c:v>
                </c:pt>
                <c:pt idx="81">
                  <c:v>0.62670000000000003</c:v>
                </c:pt>
                <c:pt idx="82">
                  <c:v>0.35809999999999997</c:v>
                </c:pt>
                <c:pt idx="83">
                  <c:v>0.2102</c:v>
                </c:pt>
                <c:pt idx="84">
                  <c:v>0.1152</c:v>
                </c:pt>
                <c:pt idx="85">
                  <c:v>6.0199999999999997E-2</c:v>
                </c:pt>
                <c:pt idx="86">
                  <c:v>3.04E-2</c:v>
                </c:pt>
                <c:pt idx="87">
                  <c:v>1.49E-2</c:v>
                </c:pt>
                <c:pt idx="88">
                  <c:v>8.0000000000000002E-3</c:v>
                </c:pt>
                <c:pt idx="89">
                  <c:v>7.7999999999999996E-3</c:v>
                </c:pt>
                <c:pt idx="90">
                  <c:v>5.3E-3</c:v>
                </c:pt>
                <c:pt idx="91">
                  <c:v>4.1999999999999997E-3</c:v>
                </c:pt>
                <c:pt idx="92">
                  <c:v>4.0000000000000001E-3</c:v>
                </c:pt>
                <c:pt idx="93">
                  <c:v>4.7999999999999996E-3</c:v>
                </c:pt>
                <c:pt idx="94">
                  <c:v>6.3E-3</c:v>
                </c:pt>
                <c:pt idx="95">
                  <c:v>7.0000000000000001E-3</c:v>
                </c:pt>
                <c:pt idx="96">
                  <c:v>7.0000000000000001E-3</c:v>
                </c:pt>
                <c:pt idx="97">
                  <c:v>3.2000000000000002E-3</c:v>
                </c:pt>
                <c:pt idx="98">
                  <c:v>2E-3</c:v>
                </c:pt>
                <c:pt idx="99">
                  <c:v>2.3999999999999998E-3</c:v>
                </c:pt>
                <c:pt idx="100">
                  <c:v>3.0000000000000001E-3</c:v>
                </c:pt>
                <c:pt idx="101">
                  <c:v>7.4000000000000003E-3</c:v>
                </c:pt>
                <c:pt idx="102">
                  <c:v>5.57E-2</c:v>
                </c:pt>
                <c:pt idx="103">
                  <c:v>0.27929999999999999</c:v>
                </c:pt>
                <c:pt idx="104">
                  <c:v>0.45610000000000001</c:v>
                </c:pt>
                <c:pt idx="105">
                  <c:v>0.37509999999999999</c:v>
                </c:pt>
                <c:pt idx="106">
                  <c:v>0.13550000000000001</c:v>
                </c:pt>
                <c:pt idx="107">
                  <c:v>3.3300000000000003E-2</c:v>
                </c:pt>
                <c:pt idx="108">
                  <c:v>1.3299999999999999E-2</c:v>
                </c:pt>
                <c:pt idx="109">
                  <c:v>1.03E-2</c:v>
                </c:pt>
                <c:pt idx="110">
                  <c:v>2.3699999999999999E-2</c:v>
                </c:pt>
                <c:pt idx="111">
                  <c:v>5.4199999999999998E-2</c:v>
                </c:pt>
                <c:pt idx="112">
                  <c:v>7.1199999999999999E-2</c:v>
                </c:pt>
                <c:pt idx="113">
                  <c:v>3.2300000000000002E-2</c:v>
                </c:pt>
                <c:pt idx="114">
                  <c:v>8.6999999999999994E-3</c:v>
                </c:pt>
                <c:pt idx="115">
                  <c:v>4.4999999999999997E-3</c:v>
                </c:pt>
                <c:pt idx="116">
                  <c:v>4.5999999999999999E-3</c:v>
                </c:pt>
                <c:pt idx="117">
                  <c:v>5.4000000000000003E-3</c:v>
                </c:pt>
                <c:pt idx="118">
                  <c:v>6.7000000000000002E-3</c:v>
                </c:pt>
                <c:pt idx="119">
                  <c:v>9.74E-2</c:v>
                </c:pt>
                <c:pt idx="120">
                  <c:v>1.137</c:v>
                </c:pt>
                <c:pt idx="121">
                  <c:v>0.8014</c:v>
                </c:pt>
                <c:pt idx="122">
                  <c:v>0.34870000000000001</c:v>
                </c:pt>
                <c:pt idx="123">
                  <c:v>0.2394</c:v>
                </c:pt>
                <c:pt idx="124">
                  <c:v>0.72729999999999995</c:v>
                </c:pt>
                <c:pt idx="125">
                  <c:v>1.8013999999999999</c:v>
                </c:pt>
                <c:pt idx="126">
                  <c:v>2.3452000000000002</c:v>
                </c:pt>
                <c:pt idx="127">
                  <c:v>2.1194999999999999</c:v>
                </c:pt>
                <c:pt idx="128">
                  <c:v>1.6672</c:v>
                </c:pt>
                <c:pt idx="129">
                  <c:v>1.0953999999999999</c:v>
                </c:pt>
                <c:pt idx="130">
                  <c:v>0.51970000000000005</c:v>
                </c:pt>
                <c:pt idx="131">
                  <c:v>0.1263</c:v>
                </c:pt>
                <c:pt idx="132">
                  <c:v>4.3200000000000002E-2</c:v>
                </c:pt>
                <c:pt idx="133">
                  <c:v>2.06E-2</c:v>
                </c:pt>
                <c:pt idx="134">
                  <c:v>1.4800000000000001E-2</c:v>
                </c:pt>
                <c:pt idx="135">
                  <c:v>9.0700000000000003E-2</c:v>
                </c:pt>
                <c:pt idx="136">
                  <c:v>0.37559999999999999</c:v>
                </c:pt>
                <c:pt idx="137">
                  <c:v>0.94369999999999998</c:v>
                </c:pt>
                <c:pt idx="138">
                  <c:v>0.86329999999999996</c:v>
                </c:pt>
                <c:pt idx="139">
                  <c:v>0.51129999999999998</c:v>
                </c:pt>
                <c:pt idx="140">
                  <c:v>0.21049999999999999</c:v>
                </c:pt>
                <c:pt idx="141">
                  <c:v>5.62E-2</c:v>
                </c:pt>
                <c:pt idx="142">
                  <c:v>2.1299999999999999E-2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2.1299999999999999E-2</c:v>
                </c:pt>
                <c:pt idx="1">
                  <c:v>3.1600000000000003E-2</c:v>
                </c:pt>
                <c:pt idx="2">
                  <c:v>6.4000000000000001E-2</c:v>
                </c:pt>
                <c:pt idx="3">
                  <c:v>3.1800000000000002E-2</c:v>
                </c:pt>
                <c:pt idx="4">
                  <c:v>1.0999999999999999E-2</c:v>
                </c:pt>
                <c:pt idx="5">
                  <c:v>7.4999999999999997E-3</c:v>
                </c:pt>
                <c:pt idx="6">
                  <c:v>1.0500000000000001E-2</c:v>
                </c:pt>
                <c:pt idx="7">
                  <c:v>9.1000000000000004E-3</c:v>
                </c:pt>
                <c:pt idx="8">
                  <c:v>1.0800000000000001E-2</c:v>
                </c:pt>
                <c:pt idx="9">
                  <c:v>2.1499999999999998E-2</c:v>
                </c:pt>
                <c:pt idx="10">
                  <c:v>1.3227</c:v>
                </c:pt>
                <c:pt idx="11">
                  <c:v>1.9228000000000001</c:v>
                </c:pt>
                <c:pt idx="12">
                  <c:v>1.2119</c:v>
                </c:pt>
                <c:pt idx="13">
                  <c:v>0.33929999999999999</c:v>
                </c:pt>
                <c:pt idx="14">
                  <c:v>0.77939999999999998</c:v>
                </c:pt>
                <c:pt idx="15">
                  <c:v>1.3734999999999999</c:v>
                </c:pt>
                <c:pt idx="16">
                  <c:v>1.0492999999999999</c:v>
                </c:pt>
                <c:pt idx="17">
                  <c:v>0.65710000000000002</c:v>
                </c:pt>
                <c:pt idx="18">
                  <c:v>0.53979999999999995</c:v>
                </c:pt>
                <c:pt idx="19">
                  <c:v>0.3579</c:v>
                </c:pt>
                <c:pt idx="20">
                  <c:v>0.12670000000000001</c:v>
                </c:pt>
                <c:pt idx="21">
                  <c:v>4.3900000000000002E-2</c:v>
                </c:pt>
                <c:pt idx="22">
                  <c:v>1.5800000000000002E-2</c:v>
                </c:pt>
                <c:pt idx="23">
                  <c:v>8.0000000000000002E-3</c:v>
                </c:pt>
                <c:pt idx="24">
                  <c:v>5.1999999999999998E-3</c:v>
                </c:pt>
                <c:pt idx="25">
                  <c:v>6.1000000000000004E-3</c:v>
                </c:pt>
                <c:pt idx="26">
                  <c:v>6.8999999999999999E-3</c:v>
                </c:pt>
                <c:pt idx="27">
                  <c:v>5.4999999999999997E-3</c:v>
                </c:pt>
                <c:pt idx="28">
                  <c:v>1.8599999999999998E-2</c:v>
                </c:pt>
                <c:pt idx="29">
                  <c:v>0.34870000000000001</c:v>
                </c:pt>
                <c:pt idx="30">
                  <c:v>1.0720000000000001</c:v>
                </c:pt>
                <c:pt idx="31">
                  <c:v>2.0099999999999998</c:v>
                </c:pt>
                <c:pt idx="32">
                  <c:v>2.2126999999999999</c:v>
                </c:pt>
                <c:pt idx="33">
                  <c:v>1.2882</c:v>
                </c:pt>
                <c:pt idx="34">
                  <c:v>0.58409999999999995</c:v>
                </c:pt>
                <c:pt idx="35">
                  <c:v>0.2447</c:v>
                </c:pt>
                <c:pt idx="36">
                  <c:v>0.13</c:v>
                </c:pt>
                <c:pt idx="37">
                  <c:v>4.41E-2</c:v>
                </c:pt>
                <c:pt idx="38">
                  <c:v>2.2800000000000001E-2</c:v>
                </c:pt>
                <c:pt idx="39">
                  <c:v>6.4000000000000003E-3</c:v>
                </c:pt>
                <c:pt idx="40">
                  <c:v>9.1000000000000004E-3</c:v>
                </c:pt>
                <c:pt idx="41">
                  <c:v>1.6799999999999999E-2</c:v>
                </c:pt>
                <c:pt idx="42">
                  <c:v>0.1016</c:v>
                </c:pt>
                <c:pt idx="43">
                  <c:v>0.4027</c:v>
                </c:pt>
                <c:pt idx="44">
                  <c:v>0.72599999999999998</c:v>
                </c:pt>
                <c:pt idx="45">
                  <c:v>0.49209999999999998</c:v>
                </c:pt>
                <c:pt idx="46">
                  <c:v>0.23080000000000001</c:v>
                </c:pt>
                <c:pt idx="47">
                  <c:v>7.9100000000000004E-2</c:v>
                </c:pt>
                <c:pt idx="48">
                  <c:v>2.3599999999999999E-2</c:v>
                </c:pt>
                <c:pt idx="49">
                  <c:v>8.9999999999999993E-3</c:v>
                </c:pt>
                <c:pt idx="50">
                  <c:v>8.9999999999999993E-3</c:v>
                </c:pt>
                <c:pt idx="51">
                  <c:v>7.4999999999999997E-3</c:v>
                </c:pt>
                <c:pt idx="52">
                  <c:v>6.4000000000000003E-3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6.0000000000000001E-3</c:v>
                </c:pt>
                <c:pt idx="58">
                  <c:v>6.0000000000000001E-3</c:v>
                </c:pt>
                <c:pt idx="59">
                  <c:v>6.4000000000000003E-3</c:v>
                </c:pt>
                <c:pt idx="60">
                  <c:v>7.0000000000000001E-3</c:v>
                </c:pt>
                <c:pt idx="61">
                  <c:v>7.0000000000000001E-3</c:v>
                </c:pt>
                <c:pt idx="62">
                  <c:v>7.0000000000000001E-3</c:v>
                </c:pt>
                <c:pt idx="63">
                  <c:v>7.7000000000000002E-3</c:v>
                </c:pt>
                <c:pt idx="64">
                  <c:v>1.38E-2</c:v>
                </c:pt>
                <c:pt idx="65">
                  <c:v>1.72E-2</c:v>
                </c:pt>
                <c:pt idx="66">
                  <c:v>5.8500000000000003E-2</c:v>
                </c:pt>
                <c:pt idx="67">
                  <c:v>0.37469999999999998</c:v>
                </c:pt>
                <c:pt idx="68">
                  <c:v>3.0373999999999999</c:v>
                </c:pt>
                <c:pt idx="69">
                  <c:v>4.0354999999999999</c:v>
                </c:pt>
                <c:pt idx="70">
                  <c:v>3.5350999999999999</c:v>
                </c:pt>
                <c:pt idx="71">
                  <c:v>2.2336</c:v>
                </c:pt>
                <c:pt idx="72">
                  <c:v>0.96599999999999997</c:v>
                </c:pt>
                <c:pt idx="73">
                  <c:v>0.30309999999999998</c:v>
                </c:pt>
                <c:pt idx="74">
                  <c:v>0.122</c:v>
                </c:pt>
                <c:pt idx="75">
                  <c:v>5.0700000000000002E-2</c:v>
                </c:pt>
                <c:pt idx="76">
                  <c:v>2.6200000000000001E-2</c:v>
                </c:pt>
                <c:pt idx="77">
                  <c:v>1.7600000000000001E-2</c:v>
                </c:pt>
                <c:pt idx="78">
                  <c:v>1.38E-2</c:v>
                </c:pt>
                <c:pt idx="79">
                  <c:v>1.2699999999999999E-2</c:v>
                </c:pt>
                <c:pt idx="80">
                  <c:v>8.6E-3</c:v>
                </c:pt>
                <c:pt idx="81">
                  <c:v>5.7999999999999996E-3</c:v>
                </c:pt>
                <c:pt idx="82">
                  <c:v>3.8E-3</c:v>
                </c:pt>
                <c:pt idx="83">
                  <c:v>3.8E-3</c:v>
                </c:pt>
                <c:pt idx="84">
                  <c:v>4.7999999999999996E-3</c:v>
                </c:pt>
                <c:pt idx="85">
                  <c:v>3.8999999999999998E-3</c:v>
                </c:pt>
                <c:pt idx="86">
                  <c:v>3.0999999999999999E-3</c:v>
                </c:pt>
                <c:pt idx="87">
                  <c:v>4.4999999999999997E-3</c:v>
                </c:pt>
                <c:pt idx="88">
                  <c:v>3.8E-3</c:v>
                </c:pt>
                <c:pt idx="89">
                  <c:v>3.3999999999999998E-3</c:v>
                </c:pt>
                <c:pt idx="90">
                  <c:v>4.0000000000000001E-3</c:v>
                </c:pt>
                <c:pt idx="91">
                  <c:v>4.0000000000000001E-3</c:v>
                </c:pt>
                <c:pt idx="92">
                  <c:v>4.0000000000000001E-3</c:v>
                </c:pt>
                <c:pt idx="93">
                  <c:v>1.29E-2</c:v>
                </c:pt>
                <c:pt idx="94">
                  <c:v>1.6E-2</c:v>
                </c:pt>
                <c:pt idx="95">
                  <c:v>1.1900000000000001E-2</c:v>
                </c:pt>
                <c:pt idx="96">
                  <c:v>5.7999999999999996E-3</c:v>
                </c:pt>
                <c:pt idx="97">
                  <c:v>5.1000000000000004E-3</c:v>
                </c:pt>
                <c:pt idx="98">
                  <c:v>5.8999999999999999E-3</c:v>
                </c:pt>
                <c:pt idx="99">
                  <c:v>4.4999999999999997E-3</c:v>
                </c:pt>
                <c:pt idx="100">
                  <c:v>4.0000000000000001E-3</c:v>
                </c:pt>
                <c:pt idx="101">
                  <c:v>2.01E-2</c:v>
                </c:pt>
                <c:pt idx="102">
                  <c:v>0.16669999999999999</c:v>
                </c:pt>
                <c:pt idx="103">
                  <c:v>0.55679999999999996</c:v>
                </c:pt>
                <c:pt idx="104">
                  <c:v>0.39100000000000001</c:v>
                </c:pt>
                <c:pt idx="105">
                  <c:v>0.1681</c:v>
                </c:pt>
                <c:pt idx="106">
                  <c:v>5.7200000000000001E-2</c:v>
                </c:pt>
                <c:pt idx="107">
                  <c:v>1.9300000000000001E-2</c:v>
                </c:pt>
                <c:pt idx="108">
                  <c:v>8.9999999999999993E-3</c:v>
                </c:pt>
                <c:pt idx="109">
                  <c:v>9.5999999999999992E-3</c:v>
                </c:pt>
                <c:pt idx="110">
                  <c:v>1.9599999999999999E-2</c:v>
                </c:pt>
                <c:pt idx="111">
                  <c:v>8.9599999999999999E-2</c:v>
                </c:pt>
                <c:pt idx="112">
                  <c:v>8.5400000000000004E-2</c:v>
                </c:pt>
                <c:pt idx="113">
                  <c:v>4.6100000000000002E-2</c:v>
                </c:pt>
                <c:pt idx="114">
                  <c:v>1.6199999999999999E-2</c:v>
                </c:pt>
                <c:pt idx="115">
                  <c:v>6.7000000000000002E-3</c:v>
                </c:pt>
                <c:pt idx="116">
                  <c:v>3.3999999999999998E-3</c:v>
                </c:pt>
                <c:pt idx="117">
                  <c:v>6.7000000000000002E-3</c:v>
                </c:pt>
                <c:pt idx="118">
                  <c:v>8.0000000000000002E-3</c:v>
                </c:pt>
                <c:pt idx="119">
                  <c:v>3.9699999999999999E-2</c:v>
                </c:pt>
                <c:pt idx="120">
                  <c:v>7.6899999999999996E-2</c:v>
                </c:pt>
                <c:pt idx="121">
                  <c:v>4.5900000000000003E-2</c:v>
                </c:pt>
                <c:pt idx="122">
                  <c:v>6.2300000000000001E-2</c:v>
                </c:pt>
                <c:pt idx="123">
                  <c:v>1.2442</c:v>
                </c:pt>
                <c:pt idx="124">
                  <c:v>2.2124000000000001</c:v>
                </c:pt>
                <c:pt idx="125">
                  <c:v>2.798</c:v>
                </c:pt>
                <c:pt idx="126">
                  <c:v>2.7744</c:v>
                </c:pt>
                <c:pt idx="127">
                  <c:v>1.8156000000000001</c:v>
                </c:pt>
                <c:pt idx="128">
                  <c:v>0.87980000000000003</c:v>
                </c:pt>
                <c:pt idx="129">
                  <c:v>0.3921</c:v>
                </c:pt>
                <c:pt idx="130">
                  <c:v>0.1593</c:v>
                </c:pt>
                <c:pt idx="131">
                  <c:v>6.1800000000000001E-2</c:v>
                </c:pt>
                <c:pt idx="132">
                  <c:v>0.03</c:v>
                </c:pt>
                <c:pt idx="133">
                  <c:v>1.5800000000000002E-2</c:v>
                </c:pt>
                <c:pt idx="134">
                  <c:v>1.17E-2</c:v>
                </c:pt>
                <c:pt idx="135">
                  <c:v>0.1613</c:v>
                </c:pt>
                <c:pt idx="136">
                  <c:v>0.54210000000000003</c:v>
                </c:pt>
                <c:pt idx="137">
                  <c:v>0.71389999999999998</c:v>
                </c:pt>
                <c:pt idx="138">
                  <c:v>0.5141</c:v>
                </c:pt>
                <c:pt idx="139">
                  <c:v>0.2016</c:v>
                </c:pt>
                <c:pt idx="140">
                  <c:v>7.2300000000000003E-2</c:v>
                </c:pt>
                <c:pt idx="141">
                  <c:v>2.5600000000000001E-2</c:v>
                </c:pt>
                <c:pt idx="142">
                  <c:v>1.6E-2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07872"/>
        <c:axId val="179406336"/>
      </c:scatterChart>
      <c:valAx>
        <c:axId val="1793944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404800"/>
        <c:crosses val="autoZero"/>
        <c:crossBetween val="midCat"/>
      </c:valAx>
      <c:valAx>
        <c:axId val="179404800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394432"/>
        <c:crosses val="autoZero"/>
        <c:crossBetween val="midCat"/>
      </c:valAx>
      <c:valAx>
        <c:axId val="179406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9407872"/>
        <c:crosses val="max"/>
        <c:crossBetween val="midCat"/>
      </c:valAx>
      <c:valAx>
        <c:axId val="17940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79406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5.9662199999999999</c:v>
                </c:pt>
                <c:pt idx="1">
                  <c:v>5.417891</c:v>
                </c:pt>
                <c:pt idx="2">
                  <c:v>6.1935380000000002</c:v>
                </c:pt>
                <c:pt idx="3">
                  <c:v>8.8667809999999996</c:v>
                </c:pt>
                <c:pt idx="4">
                  <c:v>11.790606</c:v>
                </c:pt>
                <c:pt idx="5">
                  <c:v>13.996627</c:v>
                </c:pt>
                <c:pt idx="6">
                  <c:v>12.083391000000001</c:v>
                </c:pt>
                <c:pt idx="7">
                  <c:v>10.858485999999999</c:v>
                </c:pt>
                <c:pt idx="8">
                  <c:v>10.005055</c:v>
                </c:pt>
                <c:pt idx="9">
                  <c:v>12.307116000000001</c:v>
                </c:pt>
                <c:pt idx="10">
                  <c:v>13.394753</c:v>
                </c:pt>
                <c:pt idx="11">
                  <c:v>11.422000000000001</c:v>
                </c:pt>
                <c:pt idx="12">
                  <c:v>4.7954929999999996</c:v>
                </c:pt>
                <c:pt idx="13">
                  <c:v>3.7334390000000002</c:v>
                </c:pt>
                <c:pt idx="14">
                  <c:v>7.7537989999999999</c:v>
                </c:pt>
                <c:pt idx="15">
                  <c:v>8.4049110000000002</c:v>
                </c:pt>
                <c:pt idx="16">
                  <c:v>8.5217480000000005</c:v>
                </c:pt>
                <c:pt idx="17">
                  <c:v>6.3265510000000003</c:v>
                </c:pt>
                <c:pt idx="18">
                  <c:v>6.4079759999999997</c:v>
                </c:pt>
                <c:pt idx="19">
                  <c:v>3.2487210000000002</c:v>
                </c:pt>
                <c:pt idx="20">
                  <c:v>1.825286</c:v>
                </c:pt>
                <c:pt idx="21">
                  <c:v>0.94047700000000001</c:v>
                </c:pt>
                <c:pt idx="22">
                  <c:v>0.811643</c:v>
                </c:pt>
                <c:pt idx="23">
                  <c:v>2.3502040000000002</c:v>
                </c:pt>
                <c:pt idx="24">
                  <c:v>2.9903439999999999</c:v>
                </c:pt>
                <c:pt idx="25">
                  <c:v>3.1210599999999999</c:v>
                </c:pt>
                <c:pt idx="26">
                  <c:v>3.08264</c:v>
                </c:pt>
                <c:pt idx="27">
                  <c:v>3.2380300000000002</c:v>
                </c:pt>
                <c:pt idx="28">
                  <c:v>2.9550559999999999</c:v>
                </c:pt>
                <c:pt idx="29">
                  <c:v>4.6578850000000003</c:v>
                </c:pt>
                <c:pt idx="30">
                  <c:v>7.5821500000000004</c:v>
                </c:pt>
                <c:pt idx="31">
                  <c:v>11.200927999999999</c:v>
                </c:pt>
                <c:pt idx="32">
                  <c:v>12.460095000000001</c:v>
                </c:pt>
                <c:pt idx="33">
                  <c:v>13.648857</c:v>
                </c:pt>
                <c:pt idx="34">
                  <c:v>11.009582999999999</c:v>
                </c:pt>
                <c:pt idx="35">
                  <c:v>9.1667989999999993</c:v>
                </c:pt>
                <c:pt idx="36">
                  <c:v>7.7478360000000004</c:v>
                </c:pt>
                <c:pt idx="37">
                  <c:v>7.3765090000000004</c:v>
                </c:pt>
                <c:pt idx="38">
                  <c:v>6.17516</c:v>
                </c:pt>
                <c:pt idx="39">
                  <c:v>3.9282059999999999</c:v>
                </c:pt>
                <c:pt idx="40">
                  <c:v>3.4001359999999998</c:v>
                </c:pt>
                <c:pt idx="41">
                  <c:v>4.5529019999999996</c:v>
                </c:pt>
                <c:pt idx="42">
                  <c:v>7.6368530000000003</c:v>
                </c:pt>
                <c:pt idx="43">
                  <c:v>7.5964669999999996</c:v>
                </c:pt>
                <c:pt idx="44">
                  <c:v>9.4826300000000003</c:v>
                </c:pt>
                <c:pt idx="45">
                  <c:v>9.1289210000000001</c:v>
                </c:pt>
                <c:pt idx="46">
                  <c:v>9.5220970000000005</c:v>
                </c:pt>
                <c:pt idx="47">
                  <c:v>8.1248090000000008</c:v>
                </c:pt>
                <c:pt idx="48">
                  <c:v>7.3571289999999996</c:v>
                </c:pt>
                <c:pt idx="49">
                  <c:v>6.3533109999999997</c:v>
                </c:pt>
                <c:pt idx="50">
                  <c:v>5.3723400000000003</c:v>
                </c:pt>
                <c:pt idx="51">
                  <c:v>5.8704980000000004</c:v>
                </c:pt>
                <c:pt idx="52">
                  <c:v>5.5733389999999998</c:v>
                </c:pt>
                <c:pt idx="53">
                  <c:v>7.4997220000000002</c:v>
                </c:pt>
                <c:pt idx="54">
                  <c:v>11.39484</c:v>
                </c:pt>
                <c:pt idx="55">
                  <c:v>13.815154</c:v>
                </c:pt>
                <c:pt idx="56">
                  <c:v>12.797723</c:v>
                </c:pt>
                <c:pt idx="57">
                  <c:v>13.252359</c:v>
                </c:pt>
                <c:pt idx="58">
                  <c:v>14.881582999999999</c:v>
                </c:pt>
                <c:pt idx="59">
                  <c:v>16.389368000000001</c:v>
                </c:pt>
                <c:pt idx="60">
                  <c:v>16.722337</c:v>
                </c:pt>
                <c:pt idx="61">
                  <c:v>15.105112999999999</c:v>
                </c:pt>
                <c:pt idx="62">
                  <c:v>14.321816999999999</c:v>
                </c:pt>
                <c:pt idx="63">
                  <c:v>12.114768</c:v>
                </c:pt>
                <c:pt idx="64">
                  <c:v>13.130464999999999</c:v>
                </c:pt>
                <c:pt idx="65">
                  <c:v>13.402307</c:v>
                </c:pt>
                <c:pt idx="66">
                  <c:v>13.961046</c:v>
                </c:pt>
                <c:pt idx="67">
                  <c:v>15.750775000000001</c:v>
                </c:pt>
                <c:pt idx="68">
                  <c:v>15.203302000000001</c:v>
                </c:pt>
                <c:pt idx="69">
                  <c:v>15.537191999999999</c:v>
                </c:pt>
                <c:pt idx="70">
                  <c:v>16.429380999999999</c:v>
                </c:pt>
                <c:pt idx="71">
                  <c:v>8.0500050000000005</c:v>
                </c:pt>
                <c:pt idx="72">
                  <c:v>3.1819099999999998</c:v>
                </c:pt>
                <c:pt idx="73">
                  <c:v>1.4743390000000001</c:v>
                </c:pt>
                <c:pt idx="74">
                  <c:v>1.2322850000000001</c:v>
                </c:pt>
                <c:pt idx="75">
                  <c:v>1.948353</c:v>
                </c:pt>
                <c:pt idx="76">
                  <c:v>3.9108800000000001</c:v>
                </c:pt>
                <c:pt idx="77">
                  <c:v>3.4896310000000001</c:v>
                </c:pt>
                <c:pt idx="78">
                  <c:v>3.649994</c:v>
                </c:pt>
                <c:pt idx="79">
                  <c:v>3.3023859999999998</c:v>
                </c:pt>
                <c:pt idx="80">
                  <c:v>4.2054239999999998</c:v>
                </c:pt>
                <c:pt idx="81">
                  <c:v>3.4819770000000001</c:v>
                </c:pt>
                <c:pt idx="82">
                  <c:v>3.9661080000000002</c:v>
                </c:pt>
                <c:pt idx="83">
                  <c:v>3.5991059999999999</c:v>
                </c:pt>
                <c:pt idx="84">
                  <c:v>4.4532699999999998</c:v>
                </c:pt>
                <c:pt idx="85">
                  <c:v>4.8614740000000003</c:v>
                </c:pt>
                <c:pt idx="86">
                  <c:v>5.273441</c:v>
                </c:pt>
                <c:pt idx="87">
                  <c:v>4.8488889999999998</c:v>
                </c:pt>
                <c:pt idx="88">
                  <c:v>4.3147330000000004</c:v>
                </c:pt>
                <c:pt idx="89">
                  <c:v>3.5273819999999998</c:v>
                </c:pt>
                <c:pt idx="90">
                  <c:v>3.7425540000000002</c:v>
                </c:pt>
                <c:pt idx="91">
                  <c:v>4.2401260000000001</c:v>
                </c:pt>
                <c:pt idx="92">
                  <c:v>4.9122310000000002</c:v>
                </c:pt>
                <c:pt idx="93">
                  <c:v>4.8700929999999998</c:v>
                </c:pt>
                <c:pt idx="94">
                  <c:v>6.1343009999999998</c:v>
                </c:pt>
                <c:pt idx="95">
                  <c:v>6.3904800000000002</c:v>
                </c:pt>
                <c:pt idx="96">
                  <c:v>5.8804679999999996</c:v>
                </c:pt>
                <c:pt idx="97">
                  <c:v>5.9313719999999996</c:v>
                </c:pt>
                <c:pt idx="98">
                  <c:v>4.8712980000000003</c:v>
                </c:pt>
                <c:pt idx="99">
                  <c:v>5.1756919999999997</c:v>
                </c:pt>
                <c:pt idx="100">
                  <c:v>4.2062809999999997</c:v>
                </c:pt>
                <c:pt idx="101">
                  <c:v>4.3342590000000003</c:v>
                </c:pt>
                <c:pt idx="102">
                  <c:v>5.5531040000000003</c:v>
                </c:pt>
                <c:pt idx="103">
                  <c:v>7.7109839999999998</c:v>
                </c:pt>
                <c:pt idx="104">
                  <c:v>7.8234700000000004</c:v>
                </c:pt>
                <c:pt idx="105">
                  <c:v>7.5702740000000004</c:v>
                </c:pt>
                <c:pt idx="106">
                  <c:v>5.89391</c:v>
                </c:pt>
                <c:pt idx="107">
                  <c:v>5.0180699999999998</c:v>
                </c:pt>
                <c:pt idx="108">
                  <c:v>5.0289200000000003</c:v>
                </c:pt>
                <c:pt idx="109">
                  <c:v>6.1907930000000002</c:v>
                </c:pt>
                <c:pt idx="110">
                  <c:v>5.440512</c:v>
                </c:pt>
                <c:pt idx="111">
                  <c:v>7.5556840000000003</c:v>
                </c:pt>
                <c:pt idx="112">
                  <c:v>7.9265720000000002</c:v>
                </c:pt>
                <c:pt idx="113">
                  <c:v>8.9637969999999996</c:v>
                </c:pt>
                <c:pt idx="114">
                  <c:v>12.174811</c:v>
                </c:pt>
                <c:pt idx="115">
                  <c:v>11.392640999999999</c:v>
                </c:pt>
                <c:pt idx="116">
                  <c:v>11.564289</c:v>
                </c:pt>
                <c:pt idx="117">
                  <c:v>11.265541000000001</c:v>
                </c:pt>
                <c:pt idx="118">
                  <c:v>12.194751999999999</c:v>
                </c:pt>
                <c:pt idx="119">
                  <c:v>12.744377</c:v>
                </c:pt>
                <c:pt idx="120">
                  <c:v>13.870528999999999</c:v>
                </c:pt>
                <c:pt idx="121">
                  <c:v>8.3690130000000007</c:v>
                </c:pt>
                <c:pt idx="122">
                  <c:v>3.2881879999999999</c:v>
                </c:pt>
                <c:pt idx="123">
                  <c:v>2.955203</c:v>
                </c:pt>
                <c:pt idx="124">
                  <c:v>3.7742260000000001</c:v>
                </c:pt>
                <c:pt idx="125">
                  <c:v>5.2655120000000002</c:v>
                </c:pt>
                <c:pt idx="126">
                  <c:v>7.7825240000000004</c:v>
                </c:pt>
                <c:pt idx="127">
                  <c:v>10.645512999999999</c:v>
                </c:pt>
                <c:pt idx="128">
                  <c:v>10.487011000000001</c:v>
                </c:pt>
                <c:pt idx="129">
                  <c:v>8.3706259999999997</c:v>
                </c:pt>
                <c:pt idx="130">
                  <c:v>4.6013120000000001</c:v>
                </c:pt>
                <c:pt idx="131">
                  <c:v>4.9157010000000003</c:v>
                </c:pt>
                <c:pt idx="132">
                  <c:v>5.6645880000000002</c:v>
                </c:pt>
                <c:pt idx="133">
                  <c:v>4.4243360000000003</c:v>
                </c:pt>
                <c:pt idx="134">
                  <c:v>4.8021890000000003</c:v>
                </c:pt>
                <c:pt idx="135">
                  <c:v>5.1791619999999998</c:v>
                </c:pt>
                <c:pt idx="136">
                  <c:v>10.177021</c:v>
                </c:pt>
                <c:pt idx="137">
                  <c:v>12.600218999999999</c:v>
                </c:pt>
                <c:pt idx="138">
                  <c:v>11.961790000000001</c:v>
                </c:pt>
                <c:pt idx="139">
                  <c:v>9.1767699999999994</c:v>
                </c:pt>
                <c:pt idx="140">
                  <c:v>7.3339869999999996</c:v>
                </c:pt>
                <c:pt idx="141">
                  <c:v>5.9163160000000001</c:v>
                </c:pt>
                <c:pt idx="142">
                  <c:v>5.543717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08128"/>
        <c:axId val="179826688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7.1000000000000004E-3</c:v>
                </c:pt>
                <c:pt idx="1">
                  <c:v>7.0000000000000001E-3</c:v>
                </c:pt>
                <c:pt idx="2">
                  <c:v>2.8199999999999999E-2</c:v>
                </c:pt>
                <c:pt idx="3">
                  <c:v>8.1000000000000003E-2</c:v>
                </c:pt>
                <c:pt idx="4">
                  <c:v>0.1004</c:v>
                </c:pt>
                <c:pt idx="5">
                  <c:v>2.69E-2</c:v>
                </c:pt>
                <c:pt idx="6">
                  <c:v>7.7000000000000002E-3</c:v>
                </c:pt>
                <c:pt idx="7">
                  <c:v>8.3000000000000001E-3</c:v>
                </c:pt>
                <c:pt idx="8">
                  <c:v>8.3999999999999995E-3</c:v>
                </c:pt>
                <c:pt idx="9">
                  <c:v>1.0699999999999999E-2</c:v>
                </c:pt>
                <c:pt idx="10">
                  <c:v>0.39960000000000001</c:v>
                </c:pt>
                <c:pt idx="11">
                  <c:v>1.2418</c:v>
                </c:pt>
                <c:pt idx="12">
                  <c:v>0.53520000000000001</c:v>
                </c:pt>
                <c:pt idx="13">
                  <c:v>1.7859</c:v>
                </c:pt>
                <c:pt idx="14">
                  <c:v>3.7273000000000001</c:v>
                </c:pt>
                <c:pt idx="15">
                  <c:v>4.3426999999999998</c:v>
                </c:pt>
                <c:pt idx="16">
                  <c:v>3.2317</c:v>
                </c:pt>
                <c:pt idx="17">
                  <c:v>1.2848999999999999</c:v>
                </c:pt>
                <c:pt idx="18">
                  <c:v>0.42809999999999998</c:v>
                </c:pt>
                <c:pt idx="19">
                  <c:v>0.16270000000000001</c:v>
                </c:pt>
                <c:pt idx="20">
                  <c:v>6.8500000000000005E-2</c:v>
                </c:pt>
                <c:pt idx="21">
                  <c:v>4.6100000000000002E-2</c:v>
                </c:pt>
                <c:pt idx="22">
                  <c:v>4.1399999999999999E-2</c:v>
                </c:pt>
                <c:pt idx="23">
                  <c:v>2.9499999999999998E-2</c:v>
                </c:pt>
                <c:pt idx="24">
                  <c:v>1.4999999999999999E-2</c:v>
                </c:pt>
                <c:pt idx="25">
                  <c:v>1.17E-2</c:v>
                </c:pt>
                <c:pt idx="26">
                  <c:v>1.46E-2</c:v>
                </c:pt>
                <c:pt idx="27">
                  <c:v>1.7000000000000001E-2</c:v>
                </c:pt>
                <c:pt idx="28">
                  <c:v>0.1227</c:v>
                </c:pt>
                <c:pt idx="29">
                  <c:v>0.55710000000000004</c:v>
                </c:pt>
                <c:pt idx="30">
                  <c:v>1.9953000000000001</c:v>
                </c:pt>
                <c:pt idx="31">
                  <c:v>2.9759000000000002</c:v>
                </c:pt>
                <c:pt idx="32">
                  <c:v>3.0110999999999999</c:v>
                </c:pt>
                <c:pt idx="33">
                  <c:v>2.3149000000000002</c:v>
                </c:pt>
                <c:pt idx="34">
                  <c:v>1.3549</c:v>
                </c:pt>
                <c:pt idx="35">
                  <c:v>0.52629999999999999</c:v>
                </c:pt>
                <c:pt idx="36">
                  <c:v>0.1799</c:v>
                </c:pt>
                <c:pt idx="37">
                  <c:v>7.3599999999999999E-2</c:v>
                </c:pt>
                <c:pt idx="38">
                  <c:v>3.1899999999999998E-2</c:v>
                </c:pt>
                <c:pt idx="39">
                  <c:v>1.9099999999999999E-2</c:v>
                </c:pt>
                <c:pt idx="40">
                  <c:v>1.7000000000000001E-2</c:v>
                </c:pt>
                <c:pt idx="41">
                  <c:v>1.7399999999999999E-2</c:v>
                </c:pt>
                <c:pt idx="42">
                  <c:v>4.99E-2</c:v>
                </c:pt>
                <c:pt idx="43">
                  <c:v>0.1008</c:v>
                </c:pt>
                <c:pt idx="44">
                  <c:v>9.4700000000000006E-2</c:v>
                </c:pt>
                <c:pt idx="45">
                  <c:v>5.7099999999999998E-2</c:v>
                </c:pt>
                <c:pt idx="46">
                  <c:v>2.1299999999999999E-2</c:v>
                </c:pt>
                <c:pt idx="47">
                  <c:v>7.1000000000000004E-3</c:v>
                </c:pt>
                <c:pt idx="48">
                  <c:v>7.9000000000000008E-3</c:v>
                </c:pt>
                <c:pt idx="49">
                  <c:v>4.1999999999999997E-3</c:v>
                </c:pt>
                <c:pt idx="50">
                  <c:v>3.5999999999999999E-3</c:v>
                </c:pt>
                <c:pt idx="51">
                  <c:v>3.0999999999999999E-3</c:v>
                </c:pt>
                <c:pt idx="52">
                  <c:v>3.7000000000000002E-3</c:v>
                </c:pt>
                <c:pt idx="53">
                  <c:v>8.0999999999999996E-3</c:v>
                </c:pt>
                <c:pt idx="54">
                  <c:v>8.8999999999999999E-3</c:v>
                </c:pt>
                <c:pt idx="55">
                  <c:v>4.4000000000000003E-3</c:v>
                </c:pt>
                <c:pt idx="56">
                  <c:v>5.4999999999999997E-3</c:v>
                </c:pt>
                <c:pt idx="57">
                  <c:v>6.6600000000000006E-2</c:v>
                </c:pt>
                <c:pt idx="58">
                  <c:v>0.37180000000000002</c:v>
                </c:pt>
                <c:pt idx="59">
                  <c:v>0.97289999999999999</c:v>
                </c:pt>
                <c:pt idx="60">
                  <c:v>0.82630000000000003</c:v>
                </c:pt>
                <c:pt idx="61">
                  <c:v>0.29670000000000002</c:v>
                </c:pt>
                <c:pt idx="62">
                  <c:v>7.4800000000000005E-2</c:v>
                </c:pt>
                <c:pt idx="63">
                  <c:v>2.4500000000000001E-2</c:v>
                </c:pt>
                <c:pt idx="64">
                  <c:v>1.55E-2</c:v>
                </c:pt>
                <c:pt idx="65">
                  <c:v>1.38E-2</c:v>
                </c:pt>
                <c:pt idx="66">
                  <c:v>1.21E-2</c:v>
                </c:pt>
                <c:pt idx="67">
                  <c:v>1.43E-2</c:v>
                </c:pt>
                <c:pt idx="68">
                  <c:v>1.7999999999999999E-2</c:v>
                </c:pt>
                <c:pt idx="69">
                  <c:v>0.29959999999999998</c:v>
                </c:pt>
                <c:pt idx="70">
                  <c:v>1.4313</c:v>
                </c:pt>
                <c:pt idx="71">
                  <c:v>3.5499000000000001</c:v>
                </c:pt>
                <c:pt idx="72">
                  <c:v>1.4095</c:v>
                </c:pt>
                <c:pt idx="73">
                  <c:v>0.43030000000000002</c:v>
                </c:pt>
                <c:pt idx="74">
                  <c:v>0.1195</c:v>
                </c:pt>
                <c:pt idx="75">
                  <c:v>0.13389999999999999</c:v>
                </c:pt>
                <c:pt idx="76">
                  <c:v>0.46439999999999998</c:v>
                </c:pt>
                <c:pt idx="77">
                  <c:v>1.1416999999999999</c:v>
                </c:pt>
                <c:pt idx="78">
                  <c:v>1.0165</c:v>
                </c:pt>
                <c:pt idx="79">
                  <c:v>0.89439999999999997</c:v>
                </c:pt>
                <c:pt idx="80">
                  <c:v>0.82089999999999996</c:v>
                </c:pt>
                <c:pt idx="81">
                  <c:v>0.62670000000000003</c:v>
                </c:pt>
                <c:pt idx="82">
                  <c:v>0.35809999999999997</c:v>
                </c:pt>
                <c:pt idx="83">
                  <c:v>0.2102</c:v>
                </c:pt>
                <c:pt idx="84">
                  <c:v>0.1152</c:v>
                </c:pt>
                <c:pt idx="85">
                  <c:v>6.0199999999999997E-2</c:v>
                </c:pt>
                <c:pt idx="86">
                  <c:v>3.04E-2</c:v>
                </c:pt>
                <c:pt idx="87">
                  <c:v>1.49E-2</c:v>
                </c:pt>
                <c:pt idx="88">
                  <c:v>8.0000000000000002E-3</c:v>
                </c:pt>
                <c:pt idx="89">
                  <c:v>7.7999999999999996E-3</c:v>
                </c:pt>
                <c:pt idx="90">
                  <c:v>5.3E-3</c:v>
                </c:pt>
                <c:pt idx="91">
                  <c:v>4.1999999999999997E-3</c:v>
                </c:pt>
                <c:pt idx="92">
                  <c:v>4.0000000000000001E-3</c:v>
                </c:pt>
                <c:pt idx="93">
                  <c:v>4.7999999999999996E-3</c:v>
                </c:pt>
                <c:pt idx="94">
                  <c:v>6.3E-3</c:v>
                </c:pt>
                <c:pt idx="95">
                  <c:v>7.0000000000000001E-3</c:v>
                </c:pt>
                <c:pt idx="96">
                  <c:v>7.0000000000000001E-3</c:v>
                </c:pt>
                <c:pt idx="97">
                  <c:v>3.2000000000000002E-3</c:v>
                </c:pt>
                <c:pt idx="98">
                  <c:v>2E-3</c:v>
                </c:pt>
                <c:pt idx="99">
                  <c:v>2.3999999999999998E-3</c:v>
                </c:pt>
                <c:pt idx="100">
                  <c:v>3.0000000000000001E-3</c:v>
                </c:pt>
                <c:pt idx="101">
                  <c:v>7.4000000000000003E-3</c:v>
                </c:pt>
                <c:pt idx="102">
                  <c:v>5.57E-2</c:v>
                </c:pt>
                <c:pt idx="103">
                  <c:v>0.27929999999999999</c:v>
                </c:pt>
                <c:pt idx="104">
                  <c:v>0.45610000000000001</c:v>
                </c:pt>
                <c:pt idx="105">
                  <c:v>0.37509999999999999</c:v>
                </c:pt>
                <c:pt idx="106">
                  <c:v>0.13550000000000001</c:v>
                </c:pt>
                <c:pt idx="107">
                  <c:v>3.3300000000000003E-2</c:v>
                </c:pt>
                <c:pt idx="108">
                  <c:v>1.3299999999999999E-2</c:v>
                </c:pt>
                <c:pt idx="109">
                  <c:v>1.03E-2</c:v>
                </c:pt>
                <c:pt idx="110">
                  <c:v>2.3699999999999999E-2</c:v>
                </c:pt>
                <c:pt idx="111">
                  <c:v>5.4199999999999998E-2</c:v>
                </c:pt>
                <c:pt idx="112">
                  <c:v>7.1199999999999999E-2</c:v>
                </c:pt>
                <c:pt idx="113">
                  <c:v>3.2300000000000002E-2</c:v>
                </c:pt>
                <c:pt idx="114">
                  <c:v>8.6999999999999994E-3</c:v>
                </c:pt>
                <c:pt idx="115">
                  <c:v>4.4999999999999997E-3</c:v>
                </c:pt>
                <c:pt idx="116">
                  <c:v>4.5999999999999999E-3</c:v>
                </c:pt>
                <c:pt idx="117">
                  <c:v>5.4000000000000003E-3</c:v>
                </c:pt>
                <c:pt idx="118">
                  <c:v>6.7000000000000002E-3</c:v>
                </c:pt>
                <c:pt idx="119">
                  <c:v>9.74E-2</c:v>
                </c:pt>
                <c:pt idx="120">
                  <c:v>1.137</c:v>
                </c:pt>
                <c:pt idx="121">
                  <c:v>0.8014</c:v>
                </c:pt>
                <c:pt idx="122">
                  <c:v>0.34870000000000001</c:v>
                </c:pt>
                <c:pt idx="123">
                  <c:v>0.2394</c:v>
                </c:pt>
                <c:pt idx="124">
                  <c:v>0.72729999999999995</c:v>
                </c:pt>
                <c:pt idx="125">
                  <c:v>1.8013999999999999</c:v>
                </c:pt>
                <c:pt idx="126">
                  <c:v>2.3452000000000002</c:v>
                </c:pt>
                <c:pt idx="127">
                  <c:v>2.1194999999999999</c:v>
                </c:pt>
                <c:pt idx="128">
                  <c:v>1.6672</c:v>
                </c:pt>
                <c:pt idx="129">
                  <c:v>1.0953999999999999</c:v>
                </c:pt>
                <c:pt idx="130">
                  <c:v>0.51970000000000005</c:v>
                </c:pt>
                <c:pt idx="131">
                  <c:v>0.1263</c:v>
                </c:pt>
                <c:pt idx="132">
                  <c:v>4.3200000000000002E-2</c:v>
                </c:pt>
                <c:pt idx="133">
                  <c:v>2.06E-2</c:v>
                </c:pt>
                <c:pt idx="134">
                  <c:v>1.4800000000000001E-2</c:v>
                </c:pt>
                <c:pt idx="135">
                  <c:v>9.0700000000000003E-2</c:v>
                </c:pt>
                <c:pt idx="136">
                  <c:v>0.37559999999999999</c:v>
                </c:pt>
                <c:pt idx="137">
                  <c:v>0.94369999999999998</c:v>
                </c:pt>
                <c:pt idx="138">
                  <c:v>0.86329999999999996</c:v>
                </c:pt>
                <c:pt idx="139">
                  <c:v>0.51129999999999998</c:v>
                </c:pt>
                <c:pt idx="140">
                  <c:v>0.21049999999999999</c:v>
                </c:pt>
                <c:pt idx="141">
                  <c:v>5.62E-2</c:v>
                </c:pt>
                <c:pt idx="142">
                  <c:v>2.1299999999999999E-2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1.0900000000000001</c:v>
                </c:pt>
                <c:pt idx="1">
                  <c:v>1.0900000000000001</c:v>
                </c:pt>
                <c:pt idx="2">
                  <c:v>1.07</c:v>
                </c:pt>
                <c:pt idx="3">
                  <c:v>1.04</c:v>
                </c:pt>
                <c:pt idx="4">
                  <c:v>1.06</c:v>
                </c:pt>
                <c:pt idx="5">
                  <c:v>1.1499999999999999</c:v>
                </c:pt>
                <c:pt idx="6">
                  <c:v>1.23</c:v>
                </c:pt>
                <c:pt idx="7">
                  <c:v>1.26</c:v>
                </c:pt>
                <c:pt idx="8">
                  <c:v>1.22</c:v>
                </c:pt>
                <c:pt idx="9">
                  <c:v>1.1499999999999999</c:v>
                </c:pt>
                <c:pt idx="10">
                  <c:v>1.04</c:v>
                </c:pt>
                <c:pt idx="11">
                  <c:v>1.29</c:v>
                </c:pt>
                <c:pt idx="12">
                  <c:v>1.5</c:v>
                </c:pt>
                <c:pt idx="13">
                  <c:v>1.19</c:v>
                </c:pt>
                <c:pt idx="14">
                  <c:v>0.94</c:v>
                </c:pt>
                <c:pt idx="15">
                  <c:v>0.9</c:v>
                </c:pt>
                <c:pt idx="16">
                  <c:v>0.93</c:v>
                </c:pt>
                <c:pt idx="17">
                  <c:v>1.02</c:v>
                </c:pt>
                <c:pt idx="18">
                  <c:v>1.23</c:v>
                </c:pt>
                <c:pt idx="19">
                  <c:v>1.69</c:v>
                </c:pt>
                <c:pt idx="20">
                  <c:v>2.36</c:v>
                </c:pt>
                <c:pt idx="21">
                  <c:v>2.6</c:v>
                </c:pt>
                <c:pt idx="22">
                  <c:v>1.62</c:v>
                </c:pt>
                <c:pt idx="23">
                  <c:v>1.23</c:v>
                </c:pt>
                <c:pt idx="24">
                  <c:v>1.1100000000000001</c:v>
                </c:pt>
                <c:pt idx="25">
                  <c:v>1.07</c:v>
                </c:pt>
                <c:pt idx="26">
                  <c:v>1.07</c:v>
                </c:pt>
                <c:pt idx="27">
                  <c:v>1.07</c:v>
                </c:pt>
                <c:pt idx="28">
                  <c:v>1.05</c:v>
                </c:pt>
                <c:pt idx="29">
                  <c:v>1.03</c:v>
                </c:pt>
                <c:pt idx="30">
                  <c:v>0.97</c:v>
                </c:pt>
                <c:pt idx="31">
                  <c:v>0.94</c:v>
                </c:pt>
                <c:pt idx="32">
                  <c:v>0.94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1.06</c:v>
                </c:pt>
                <c:pt idx="37">
                  <c:v>1.07</c:v>
                </c:pt>
                <c:pt idx="38">
                  <c:v>1.1100000000000001</c:v>
                </c:pt>
                <c:pt idx="39">
                  <c:v>1.2</c:v>
                </c:pt>
                <c:pt idx="40">
                  <c:v>1.1399999999999999</c:v>
                </c:pt>
                <c:pt idx="41">
                  <c:v>1.08</c:v>
                </c:pt>
                <c:pt idx="42">
                  <c:v>1.04</c:v>
                </c:pt>
                <c:pt idx="43">
                  <c:v>1.03</c:v>
                </c:pt>
                <c:pt idx="44">
                  <c:v>1.04</c:v>
                </c:pt>
                <c:pt idx="45">
                  <c:v>1.05</c:v>
                </c:pt>
                <c:pt idx="46">
                  <c:v>1.05</c:v>
                </c:pt>
                <c:pt idx="47">
                  <c:v>1.08</c:v>
                </c:pt>
                <c:pt idx="48">
                  <c:v>1.0900000000000001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1.08</c:v>
                </c:pt>
                <c:pt idx="52">
                  <c:v>1.08</c:v>
                </c:pt>
                <c:pt idx="53">
                  <c:v>1.0900000000000001</c:v>
                </c:pt>
                <c:pt idx="54">
                  <c:v>1.1000000000000001</c:v>
                </c:pt>
                <c:pt idx="55">
                  <c:v>1.1299999999999999</c:v>
                </c:pt>
                <c:pt idx="56">
                  <c:v>1.1499999999999999</c:v>
                </c:pt>
                <c:pt idx="57">
                  <c:v>1.1000000000000001</c:v>
                </c:pt>
                <c:pt idx="58">
                  <c:v>1.03</c:v>
                </c:pt>
                <c:pt idx="59">
                  <c:v>1.01</c:v>
                </c:pt>
                <c:pt idx="60">
                  <c:v>1.07</c:v>
                </c:pt>
                <c:pt idx="61">
                  <c:v>1.1599999999999999</c:v>
                </c:pt>
                <c:pt idx="62">
                  <c:v>1.19</c:v>
                </c:pt>
                <c:pt idx="63">
                  <c:v>1.2</c:v>
                </c:pt>
                <c:pt idx="64">
                  <c:v>1.1599999999999999</c:v>
                </c:pt>
                <c:pt idx="65">
                  <c:v>1.1000000000000001</c:v>
                </c:pt>
                <c:pt idx="66">
                  <c:v>1.07</c:v>
                </c:pt>
                <c:pt idx="67">
                  <c:v>1.06</c:v>
                </c:pt>
                <c:pt idx="68">
                  <c:v>1.05</c:v>
                </c:pt>
                <c:pt idx="69">
                  <c:v>1.03</c:v>
                </c:pt>
                <c:pt idx="70">
                  <c:v>0.95</c:v>
                </c:pt>
                <c:pt idx="71">
                  <c:v>0.97</c:v>
                </c:pt>
                <c:pt idx="72">
                  <c:v>1.36</c:v>
                </c:pt>
                <c:pt idx="73">
                  <c:v>1.67</c:v>
                </c:pt>
                <c:pt idx="74">
                  <c:v>1.55</c:v>
                </c:pt>
                <c:pt idx="75">
                  <c:v>1.17</c:v>
                </c:pt>
                <c:pt idx="76">
                  <c:v>1.02</c:v>
                </c:pt>
                <c:pt idx="77">
                  <c:v>1</c:v>
                </c:pt>
                <c:pt idx="78">
                  <c:v>1.02</c:v>
                </c:pt>
                <c:pt idx="79">
                  <c:v>1.02</c:v>
                </c:pt>
                <c:pt idx="80">
                  <c:v>1.02</c:v>
                </c:pt>
                <c:pt idx="81">
                  <c:v>1.04</c:v>
                </c:pt>
                <c:pt idx="82">
                  <c:v>1.04</c:v>
                </c:pt>
                <c:pt idx="83">
                  <c:v>1.05</c:v>
                </c:pt>
                <c:pt idx="84">
                  <c:v>1.07</c:v>
                </c:pt>
                <c:pt idx="85">
                  <c:v>1.08</c:v>
                </c:pt>
                <c:pt idx="86">
                  <c:v>1.08</c:v>
                </c:pt>
                <c:pt idx="87">
                  <c:v>1.07</c:v>
                </c:pt>
                <c:pt idx="88">
                  <c:v>1.07</c:v>
                </c:pt>
                <c:pt idx="89">
                  <c:v>1.08</c:v>
                </c:pt>
                <c:pt idx="90">
                  <c:v>1.07</c:v>
                </c:pt>
                <c:pt idx="91">
                  <c:v>1.06</c:v>
                </c:pt>
                <c:pt idx="92">
                  <c:v>1.06</c:v>
                </c:pt>
                <c:pt idx="93">
                  <c:v>1.05</c:v>
                </c:pt>
                <c:pt idx="94">
                  <c:v>1.05</c:v>
                </c:pt>
                <c:pt idx="95">
                  <c:v>1.06</c:v>
                </c:pt>
                <c:pt idx="96">
                  <c:v>1.07</c:v>
                </c:pt>
                <c:pt idx="97">
                  <c:v>1.08</c:v>
                </c:pt>
                <c:pt idx="98">
                  <c:v>1.08</c:v>
                </c:pt>
                <c:pt idx="99">
                  <c:v>1.0900000000000001</c:v>
                </c:pt>
                <c:pt idx="100">
                  <c:v>1.0900000000000001</c:v>
                </c:pt>
                <c:pt idx="101">
                  <c:v>1.06</c:v>
                </c:pt>
                <c:pt idx="102">
                  <c:v>1.04</c:v>
                </c:pt>
                <c:pt idx="103">
                  <c:v>1.02</c:v>
                </c:pt>
                <c:pt idx="104">
                  <c:v>1.02</c:v>
                </c:pt>
                <c:pt idx="105">
                  <c:v>1.05</c:v>
                </c:pt>
                <c:pt idx="106">
                  <c:v>1.08</c:v>
                </c:pt>
                <c:pt idx="107">
                  <c:v>1.1000000000000001</c:v>
                </c:pt>
                <c:pt idx="108">
                  <c:v>1.1000000000000001</c:v>
                </c:pt>
                <c:pt idx="109">
                  <c:v>1.08</c:v>
                </c:pt>
                <c:pt idx="110">
                  <c:v>1.05</c:v>
                </c:pt>
                <c:pt idx="111">
                  <c:v>1.03</c:v>
                </c:pt>
                <c:pt idx="112">
                  <c:v>1.04</c:v>
                </c:pt>
                <c:pt idx="113">
                  <c:v>1.07</c:v>
                </c:pt>
                <c:pt idx="114">
                  <c:v>1.1399999999999999</c:v>
                </c:pt>
                <c:pt idx="115">
                  <c:v>1.21</c:v>
                </c:pt>
                <c:pt idx="116">
                  <c:v>1.25</c:v>
                </c:pt>
                <c:pt idx="117">
                  <c:v>1.25</c:v>
                </c:pt>
                <c:pt idx="118">
                  <c:v>1.19</c:v>
                </c:pt>
                <c:pt idx="119">
                  <c:v>1.1100000000000001</c:v>
                </c:pt>
                <c:pt idx="120">
                  <c:v>1.22</c:v>
                </c:pt>
                <c:pt idx="121">
                  <c:v>1.59</c:v>
                </c:pt>
                <c:pt idx="122">
                  <c:v>1.67</c:v>
                </c:pt>
                <c:pt idx="123">
                  <c:v>1.19</c:v>
                </c:pt>
                <c:pt idx="124">
                  <c:v>1.03</c:v>
                </c:pt>
                <c:pt idx="125">
                  <c:v>0.98</c:v>
                </c:pt>
                <c:pt idx="126">
                  <c:v>0.96</c:v>
                </c:pt>
                <c:pt idx="127">
                  <c:v>0.97</c:v>
                </c:pt>
                <c:pt idx="128">
                  <c:v>0.99</c:v>
                </c:pt>
                <c:pt idx="129">
                  <c:v>1.05</c:v>
                </c:pt>
                <c:pt idx="130">
                  <c:v>1.1299999999999999</c:v>
                </c:pt>
                <c:pt idx="131">
                  <c:v>1.1200000000000001</c:v>
                </c:pt>
                <c:pt idx="132">
                  <c:v>1.1200000000000001</c:v>
                </c:pt>
                <c:pt idx="133">
                  <c:v>1.1100000000000001</c:v>
                </c:pt>
                <c:pt idx="134">
                  <c:v>1.08</c:v>
                </c:pt>
                <c:pt idx="135">
                  <c:v>1.05</c:v>
                </c:pt>
                <c:pt idx="136">
                  <c:v>1.02</c:v>
                </c:pt>
                <c:pt idx="137">
                  <c:v>1</c:v>
                </c:pt>
                <c:pt idx="138">
                  <c:v>1.01</c:v>
                </c:pt>
                <c:pt idx="139">
                  <c:v>1.04</c:v>
                </c:pt>
                <c:pt idx="140">
                  <c:v>1.06</c:v>
                </c:pt>
                <c:pt idx="141">
                  <c:v>1.08</c:v>
                </c:pt>
                <c:pt idx="142">
                  <c:v>1.0900000000000001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9760"/>
        <c:axId val="179828224"/>
      </c:scatterChart>
      <c:valAx>
        <c:axId val="1798081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826688"/>
        <c:crosses val="autoZero"/>
        <c:crossBetween val="midCat"/>
        <c:minorUnit val="5"/>
      </c:valAx>
      <c:valAx>
        <c:axId val="17982668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808128"/>
        <c:crosses val="autoZero"/>
        <c:crossBetween val="midCat"/>
      </c:valAx>
      <c:valAx>
        <c:axId val="179828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9829760"/>
        <c:crosses val="max"/>
        <c:crossBetween val="midCat"/>
      </c:valAx>
      <c:valAx>
        <c:axId val="17982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79828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13.952</c:v>
                </c:pt>
                <c:pt idx="1">
                  <c:v>13.96</c:v>
                </c:pt>
                <c:pt idx="2">
                  <c:v>14.125</c:v>
                </c:pt>
                <c:pt idx="3">
                  <c:v>14.526</c:v>
                </c:pt>
                <c:pt idx="4">
                  <c:v>14.249000000000001</c:v>
                </c:pt>
                <c:pt idx="5">
                  <c:v>13.147</c:v>
                </c:pt>
                <c:pt idx="6">
                  <c:v>12.175000000000001</c:v>
                </c:pt>
                <c:pt idx="7">
                  <c:v>11.881</c:v>
                </c:pt>
                <c:pt idx="8">
                  <c:v>12.305999999999999</c:v>
                </c:pt>
                <c:pt idx="9">
                  <c:v>13.135999999999999</c:v>
                </c:pt>
                <c:pt idx="10">
                  <c:v>14.103999999999999</c:v>
                </c:pt>
                <c:pt idx="11">
                  <c:v>10.194000000000001</c:v>
                </c:pt>
                <c:pt idx="12">
                  <c:v>9.282</c:v>
                </c:pt>
                <c:pt idx="13">
                  <c:v>10.574</c:v>
                </c:pt>
                <c:pt idx="14">
                  <c:v>11.885</c:v>
                </c:pt>
                <c:pt idx="15">
                  <c:v>11.865</c:v>
                </c:pt>
                <c:pt idx="16">
                  <c:v>12.619</c:v>
                </c:pt>
                <c:pt idx="17">
                  <c:v>13.497999999999999</c:v>
                </c:pt>
                <c:pt idx="18">
                  <c:v>11.686999999999999</c:v>
                </c:pt>
                <c:pt idx="19">
                  <c:v>8.5879999999999992</c:v>
                </c:pt>
                <c:pt idx="20">
                  <c:v>6.12</c:v>
                </c:pt>
                <c:pt idx="21">
                  <c:v>5.56</c:v>
                </c:pt>
                <c:pt idx="22">
                  <c:v>9.1129999999999995</c:v>
                </c:pt>
                <c:pt idx="23">
                  <c:v>12.157999999999999</c:v>
                </c:pt>
                <c:pt idx="24">
                  <c:v>13.622</c:v>
                </c:pt>
                <c:pt idx="25">
                  <c:v>14.109</c:v>
                </c:pt>
                <c:pt idx="26">
                  <c:v>14.212999999999999</c:v>
                </c:pt>
                <c:pt idx="27">
                  <c:v>14.225</c:v>
                </c:pt>
                <c:pt idx="28">
                  <c:v>14.276999999999999</c:v>
                </c:pt>
                <c:pt idx="29">
                  <c:v>14.157999999999999</c:v>
                </c:pt>
                <c:pt idx="30">
                  <c:v>13.521000000000001</c:v>
                </c:pt>
                <c:pt idx="31">
                  <c:v>12.86</c:v>
                </c:pt>
                <c:pt idx="32">
                  <c:v>12.711</c:v>
                </c:pt>
                <c:pt idx="33">
                  <c:v>13.316000000000001</c:v>
                </c:pt>
                <c:pt idx="34">
                  <c:v>13.669</c:v>
                </c:pt>
                <c:pt idx="35">
                  <c:v>14.039</c:v>
                </c:pt>
                <c:pt idx="36">
                  <c:v>14.162000000000001</c:v>
                </c:pt>
                <c:pt idx="37">
                  <c:v>14.103</c:v>
                </c:pt>
                <c:pt idx="38">
                  <c:v>13.590999999999999</c:v>
                </c:pt>
                <c:pt idx="39">
                  <c:v>12.51</c:v>
                </c:pt>
                <c:pt idx="40">
                  <c:v>13.273999999999999</c:v>
                </c:pt>
                <c:pt idx="41">
                  <c:v>14.066000000000001</c:v>
                </c:pt>
                <c:pt idx="42">
                  <c:v>14.531000000000001</c:v>
                </c:pt>
                <c:pt idx="43">
                  <c:v>14.641</c:v>
                </c:pt>
                <c:pt idx="44">
                  <c:v>14.536</c:v>
                </c:pt>
                <c:pt idx="45">
                  <c:v>14.42</c:v>
                </c:pt>
                <c:pt idx="46">
                  <c:v>14.42</c:v>
                </c:pt>
                <c:pt idx="47">
                  <c:v>14.044</c:v>
                </c:pt>
                <c:pt idx="48">
                  <c:v>13.93</c:v>
                </c:pt>
                <c:pt idx="49">
                  <c:v>13.805999999999999</c:v>
                </c:pt>
                <c:pt idx="50">
                  <c:v>13.757999999999999</c:v>
                </c:pt>
                <c:pt idx="51">
                  <c:v>14.05</c:v>
                </c:pt>
                <c:pt idx="52">
                  <c:v>14.05</c:v>
                </c:pt>
                <c:pt idx="53">
                  <c:v>13.872</c:v>
                </c:pt>
                <c:pt idx="54">
                  <c:v>13.82</c:v>
                </c:pt>
                <c:pt idx="55">
                  <c:v>13.432</c:v>
                </c:pt>
                <c:pt idx="56">
                  <c:v>13.127000000000001</c:v>
                </c:pt>
                <c:pt idx="57">
                  <c:v>13.766999999999999</c:v>
                </c:pt>
                <c:pt idx="58">
                  <c:v>14.287000000000001</c:v>
                </c:pt>
                <c:pt idx="59">
                  <c:v>13.942</c:v>
                </c:pt>
                <c:pt idx="60">
                  <c:v>13.246</c:v>
                </c:pt>
                <c:pt idx="61">
                  <c:v>12.728999999999999</c:v>
                </c:pt>
                <c:pt idx="62">
                  <c:v>12.545</c:v>
                </c:pt>
                <c:pt idx="63">
                  <c:v>12.581</c:v>
                </c:pt>
                <c:pt idx="64">
                  <c:v>13.052</c:v>
                </c:pt>
                <c:pt idx="65">
                  <c:v>13.731</c:v>
                </c:pt>
                <c:pt idx="66">
                  <c:v>14.167999999999999</c:v>
                </c:pt>
                <c:pt idx="67">
                  <c:v>14.375999999999999</c:v>
                </c:pt>
                <c:pt idx="68">
                  <c:v>14.445</c:v>
                </c:pt>
                <c:pt idx="69">
                  <c:v>14.432</c:v>
                </c:pt>
                <c:pt idx="70">
                  <c:v>14.449</c:v>
                </c:pt>
                <c:pt idx="71">
                  <c:v>11.561999999999999</c:v>
                </c:pt>
                <c:pt idx="72">
                  <c:v>9.2899999999999991</c:v>
                </c:pt>
                <c:pt idx="73">
                  <c:v>8.3539999999999992</c:v>
                </c:pt>
                <c:pt idx="74">
                  <c:v>9.4049999999999994</c:v>
                </c:pt>
                <c:pt idx="75">
                  <c:v>12.728</c:v>
                </c:pt>
                <c:pt idx="76">
                  <c:v>14.375</c:v>
                </c:pt>
                <c:pt idx="77">
                  <c:v>13.984</c:v>
                </c:pt>
                <c:pt idx="78">
                  <c:v>13.807</c:v>
                </c:pt>
                <c:pt idx="79">
                  <c:v>13.888</c:v>
                </c:pt>
                <c:pt idx="80">
                  <c:v>13.928000000000001</c:v>
                </c:pt>
                <c:pt idx="81">
                  <c:v>13.827999999999999</c:v>
                </c:pt>
                <c:pt idx="82">
                  <c:v>14.175000000000001</c:v>
                </c:pt>
                <c:pt idx="83">
                  <c:v>14.21</c:v>
                </c:pt>
                <c:pt idx="84">
                  <c:v>14.090999999999999</c:v>
                </c:pt>
                <c:pt idx="85">
                  <c:v>14.01</c:v>
                </c:pt>
                <c:pt idx="86">
                  <c:v>14.064</c:v>
                </c:pt>
                <c:pt idx="87">
                  <c:v>14.221</c:v>
                </c:pt>
                <c:pt idx="88">
                  <c:v>14.127000000000001</c:v>
                </c:pt>
                <c:pt idx="89">
                  <c:v>14.066000000000001</c:v>
                </c:pt>
                <c:pt idx="90">
                  <c:v>14.196</c:v>
                </c:pt>
                <c:pt idx="91">
                  <c:v>14.294</c:v>
                </c:pt>
                <c:pt idx="92">
                  <c:v>14.351000000000001</c:v>
                </c:pt>
                <c:pt idx="93">
                  <c:v>14.51</c:v>
                </c:pt>
                <c:pt idx="94">
                  <c:v>14.51</c:v>
                </c:pt>
                <c:pt idx="95">
                  <c:v>14.356</c:v>
                </c:pt>
                <c:pt idx="96">
                  <c:v>14.177</c:v>
                </c:pt>
                <c:pt idx="97">
                  <c:v>14.06</c:v>
                </c:pt>
                <c:pt idx="98">
                  <c:v>13.993</c:v>
                </c:pt>
                <c:pt idx="99">
                  <c:v>13.907</c:v>
                </c:pt>
                <c:pt idx="100">
                  <c:v>13.874000000000001</c:v>
                </c:pt>
                <c:pt idx="101">
                  <c:v>14.259</c:v>
                </c:pt>
                <c:pt idx="102">
                  <c:v>14.593</c:v>
                </c:pt>
                <c:pt idx="103">
                  <c:v>14.599</c:v>
                </c:pt>
                <c:pt idx="104">
                  <c:v>14.348000000000001</c:v>
                </c:pt>
                <c:pt idx="105">
                  <c:v>14.101000000000001</c:v>
                </c:pt>
                <c:pt idx="106">
                  <c:v>13.884</c:v>
                </c:pt>
                <c:pt idx="107">
                  <c:v>13.776</c:v>
                </c:pt>
                <c:pt idx="108">
                  <c:v>13.773999999999999</c:v>
                </c:pt>
                <c:pt idx="109">
                  <c:v>14.071</c:v>
                </c:pt>
                <c:pt idx="110">
                  <c:v>14.513</c:v>
                </c:pt>
                <c:pt idx="111">
                  <c:v>14.664</c:v>
                </c:pt>
                <c:pt idx="112">
                  <c:v>14.481</c:v>
                </c:pt>
                <c:pt idx="113">
                  <c:v>14.1</c:v>
                </c:pt>
                <c:pt idx="114">
                  <c:v>13.266999999999999</c:v>
                </c:pt>
                <c:pt idx="115">
                  <c:v>12.452999999999999</c:v>
                </c:pt>
                <c:pt idx="116">
                  <c:v>12.007</c:v>
                </c:pt>
                <c:pt idx="117">
                  <c:v>12.042999999999999</c:v>
                </c:pt>
                <c:pt idx="118">
                  <c:v>12.619</c:v>
                </c:pt>
                <c:pt idx="119">
                  <c:v>13.587</c:v>
                </c:pt>
                <c:pt idx="120">
                  <c:v>11.114000000000001</c:v>
                </c:pt>
                <c:pt idx="121">
                  <c:v>8.4109999999999996</c:v>
                </c:pt>
                <c:pt idx="122">
                  <c:v>8.4359999999999999</c:v>
                </c:pt>
                <c:pt idx="123">
                  <c:v>12.339</c:v>
                </c:pt>
                <c:pt idx="124">
                  <c:v>13.869</c:v>
                </c:pt>
                <c:pt idx="125">
                  <c:v>13.522</c:v>
                </c:pt>
                <c:pt idx="126">
                  <c:v>13.236000000000001</c:v>
                </c:pt>
                <c:pt idx="127">
                  <c:v>13.333</c:v>
                </c:pt>
                <c:pt idx="128">
                  <c:v>13.496</c:v>
                </c:pt>
                <c:pt idx="129">
                  <c:v>13.218999999999999</c:v>
                </c:pt>
                <c:pt idx="130">
                  <c:v>12.791</c:v>
                </c:pt>
                <c:pt idx="131">
                  <c:v>13.353</c:v>
                </c:pt>
                <c:pt idx="132">
                  <c:v>13.476000000000001</c:v>
                </c:pt>
                <c:pt idx="133">
                  <c:v>13.619</c:v>
                </c:pt>
                <c:pt idx="134">
                  <c:v>14</c:v>
                </c:pt>
                <c:pt idx="135">
                  <c:v>14.364000000000001</c:v>
                </c:pt>
                <c:pt idx="136">
                  <c:v>14.503</c:v>
                </c:pt>
                <c:pt idx="137">
                  <c:v>14.21</c:v>
                </c:pt>
                <c:pt idx="138">
                  <c:v>14.068</c:v>
                </c:pt>
                <c:pt idx="139">
                  <c:v>14.04</c:v>
                </c:pt>
                <c:pt idx="140">
                  <c:v>14.04</c:v>
                </c:pt>
                <c:pt idx="141">
                  <c:v>14.029</c:v>
                </c:pt>
                <c:pt idx="142">
                  <c:v>13.904999999999999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13.904999999999999</c:v>
                </c:pt>
                <c:pt idx="1">
                  <c:v>14.375999999999999</c:v>
                </c:pt>
                <c:pt idx="2">
                  <c:v>14.416</c:v>
                </c:pt>
                <c:pt idx="3">
                  <c:v>13.725</c:v>
                </c:pt>
                <c:pt idx="4">
                  <c:v>12.558999999999999</c:v>
                </c:pt>
                <c:pt idx="5">
                  <c:v>11.616</c:v>
                </c:pt>
                <c:pt idx="6">
                  <c:v>12.145</c:v>
                </c:pt>
                <c:pt idx="7">
                  <c:v>12.741</c:v>
                </c:pt>
                <c:pt idx="8">
                  <c:v>13.494999999999999</c:v>
                </c:pt>
                <c:pt idx="9">
                  <c:v>14.361000000000001</c:v>
                </c:pt>
                <c:pt idx="10">
                  <c:v>14.5</c:v>
                </c:pt>
                <c:pt idx="11">
                  <c:v>12.753</c:v>
                </c:pt>
                <c:pt idx="12">
                  <c:v>12.093</c:v>
                </c:pt>
                <c:pt idx="13">
                  <c:v>13.67</c:v>
                </c:pt>
                <c:pt idx="14">
                  <c:v>14.194000000000001</c:v>
                </c:pt>
                <c:pt idx="15">
                  <c:v>13.994999999999999</c:v>
                </c:pt>
                <c:pt idx="16">
                  <c:v>13.802</c:v>
                </c:pt>
                <c:pt idx="17">
                  <c:v>14.164999999999999</c:v>
                </c:pt>
                <c:pt idx="18">
                  <c:v>13.974</c:v>
                </c:pt>
                <c:pt idx="19">
                  <c:v>13.616</c:v>
                </c:pt>
                <c:pt idx="20">
                  <c:v>13.670999999999999</c:v>
                </c:pt>
                <c:pt idx="21">
                  <c:v>13.964</c:v>
                </c:pt>
                <c:pt idx="22">
                  <c:v>14.221</c:v>
                </c:pt>
                <c:pt idx="23">
                  <c:v>14.247999999999999</c:v>
                </c:pt>
                <c:pt idx="24">
                  <c:v>14.09</c:v>
                </c:pt>
                <c:pt idx="25">
                  <c:v>13.914</c:v>
                </c:pt>
                <c:pt idx="26">
                  <c:v>14.019</c:v>
                </c:pt>
                <c:pt idx="27">
                  <c:v>14.212999999999999</c:v>
                </c:pt>
                <c:pt idx="28">
                  <c:v>14.458</c:v>
                </c:pt>
                <c:pt idx="29">
                  <c:v>14.831</c:v>
                </c:pt>
                <c:pt idx="30">
                  <c:v>14.036</c:v>
                </c:pt>
                <c:pt idx="31">
                  <c:v>13.484</c:v>
                </c:pt>
                <c:pt idx="32">
                  <c:v>13.449</c:v>
                </c:pt>
                <c:pt idx="33">
                  <c:v>13.775</c:v>
                </c:pt>
                <c:pt idx="34">
                  <c:v>14.188000000000001</c:v>
                </c:pt>
                <c:pt idx="35">
                  <c:v>14.395</c:v>
                </c:pt>
                <c:pt idx="36">
                  <c:v>14.045</c:v>
                </c:pt>
                <c:pt idx="37">
                  <c:v>14.164</c:v>
                </c:pt>
                <c:pt idx="38">
                  <c:v>13.444000000000001</c:v>
                </c:pt>
                <c:pt idx="39">
                  <c:v>11.919</c:v>
                </c:pt>
                <c:pt idx="40">
                  <c:v>11.035</c:v>
                </c:pt>
                <c:pt idx="41">
                  <c:v>12.68</c:v>
                </c:pt>
                <c:pt idx="42">
                  <c:v>14.064</c:v>
                </c:pt>
                <c:pt idx="43">
                  <c:v>14.272</c:v>
                </c:pt>
                <c:pt idx="44">
                  <c:v>14.218</c:v>
                </c:pt>
                <c:pt idx="45">
                  <c:v>14.16</c:v>
                </c:pt>
                <c:pt idx="46">
                  <c:v>14.157999999999999</c:v>
                </c:pt>
                <c:pt idx="47">
                  <c:v>14.145</c:v>
                </c:pt>
                <c:pt idx="48">
                  <c:v>14.079000000000001</c:v>
                </c:pt>
                <c:pt idx="49">
                  <c:v>14.07</c:v>
                </c:pt>
                <c:pt idx="50">
                  <c:v>14.082000000000001</c:v>
                </c:pt>
                <c:pt idx="51">
                  <c:v>14.09</c:v>
                </c:pt>
                <c:pt idx="52">
                  <c:v>14.097</c:v>
                </c:pt>
                <c:pt idx="53">
                  <c:v>14.119</c:v>
                </c:pt>
                <c:pt idx="54">
                  <c:v>14.111000000000001</c:v>
                </c:pt>
                <c:pt idx="55">
                  <c:v>13.904999999999999</c:v>
                </c:pt>
                <c:pt idx="56">
                  <c:v>13.462</c:v>
                </c:pt>
                <c:pt idx="57">
                  <c:v>13.192</c:v>
                </c:pt>
                <c:pt idx="58">
                  <c:v>13.212999999999999</c:v>
                </c:pt>
                <c:pt idx="59">
                  <c:v>13.335000000000001</c:v>
                </c:pt>
                <c:pt idx="60">
                  <c:v>13.613</c:v>
                </c:pt>
                <c:pt idx="61">
                  <c:v>13.65</c:v>
                </c:pt>
                <c:pt idx="62">
                  <c:v>13.638</c:v>
                </c:pt>
                <c:pt idx="63">
                  <c:v>13.736000000000001</c:v>
                </c:pt>
                <c:pt idx="64">
                  <c:v>13.997</c:v>
                </c:pt>
                <c:pt idx="65">
                  <c:v>14.371</c:v>
                </c:pt>
                <c:pt idx="66">
                  <c:v>14.379</c:v>
                </c:pt>
                <c:pt idx="67">
                  <c:v>14.253</c:v>
                </c:pt>
                <c:pt idx="68">
                  <c:v>13.074999999999999</c:v>
                </c:pt>
                <c:pt idx="69">
                  <c:v>12.337</c:v>
                </c:pt>
                <c:pt idx="70">
                  <c:v>12.298</c:v>
                </c:pt>
                <c:pt idx="71">
                  <c:v>11.353</c:v>
                </c:pt>
                <c:pt idx="72">
                  <c:v>6.9480000000000004</c:v>
                </c:pt>
                <c:pt idx="73">
                  <c:v>9.3840000000000003</c:v>
                </c:pt>
                <c:pt idx="74">
                  <c:v>11.967000000000001</c:v>
                </c:pt>
                <c:pt idx="75">
                  <c:v>13.222</c:v>
                </c:pt>
                <c:pt idx="76">
                  <c:v>13.381</c:v>
                </c:pt>
                <c:pt idx="77">
                  <c:v>13.417999999999999</c:v>
                </c:pt>
                <c:pt idx="78">
                  <c:v>13.391999999999999</c:v>
                </c:pt>
                <c:pt idx="79">
                  <c:v>13.39</c:v>
                </c:pt>
                <c:pt idx="80">
                  <c:v>13.675000000000001</c:v>
                </c:pt>
                <c:pt idx="81">
                  <c:v>14.15</c:v>
                </c:pt>
                <c:pt idx="82">
                  <c:v>14.398</c:v>
                </c:pt>
                <c:pt idx="83">
                  <c:v>14.016999999999999</c:v>
                </c:pt>
                <c:pt idx="84">
                  <c:v>14.186</c:v>
                </c:pt>
                <c:pt idx="85">
                  <c:v>14.21</c:v>
                </c:pt>
                <c:pt idx="86">
                  <c:v>14.06</c:v>
                </c:pt>
                <c:pt idx="87">
                  <c:v>14.119</c:v>
                </c:pt>
                <c:pt idx="88">
                  <c:v>14.356999999999999</c:v>
                </c:pt>
                <c:pt idx="89">
                  <c:v>14.305</c:v>
                </c:pt>
                <c:pt idx="90">
                  <c:v>14.22</c:v>
                </c:pt>
                <c:pt idx="91">
                  <c:v>14.24</c:v>
                </c:pt>
                <c:pt idx="92">
                  <c:v>14.404</c:v>
                </c:pt>
                <c:pt idx="93">
                  <c:v>14.563000000000001</c:v>
                </c:pt>
                <c:pt idx="94">
                  <c:v>14.459</c:v>
                </c:pt>
                <c:pt idx="95">
                  <c:v>13.86</c:v>
                </c:pt>
                <c:pt idx="96">
                  <c:v>13.86</c:v>
                </c:pt>
                <c:pt idx="97">
                  <c:v>13.794</c:v>
                </c:pt>
                <c:pt idx="98">
                  <c:v>13.978999999999999</c:v>
                </c:pt>
                <c:pt idx="99">
                  <c:v>14.146000000000001</c:v>
                </c:pt>
                <c:pt idx="100">
                  <c:v>14.244999999999999</c:v>
                </c:pt>
                <c:pt idx="101">
                  <c:v>14.523999999999999</c:v>
                </c:pt>
                <c:pt idx="102">
                  <c:v>14.757</c:v>
                </c:pt>
                <c:pt idx="103">
                  <c:v>14.494999999999999</c:v>
                </c:pt>
                <c:pt idx="104">
                  <c:v>14.23</c:v>
                </c:pt>
                <c:pt idx="105">
                  <c:v>13.984999999999999</c:v>
                </c:pt>
                <c:pt idx="106">
                  <c:v>13.86</c:v>
                </c:pt>
                <c:pt idx="107">
                  <c:v>14.05</c:v>
                </c:pt>
                <c:pt idx="108">
                  <c:v>14.058999999999999</c:v>
                </c:pt>
                <c:pt idx="109">
                  <c:v>14.247</c:v>
                </c:pt>
                <c:pt idx="110">
                  <c:v>14.496</c:v>
                </c:pt>
                <c:pt idx="111">
                  <c:v>14.622</c:v>
                </c:pt>
                <c:pt idx="112">
                  <c:v>14.51</c:v>
                </c:pt>
                <c:pt idx="113">
                  <c:v>14.147</c:v>
                </c:pt>
                <c:pt idx="114">
                  <c:v>13.932</c:v>
                </c:pt>
                <c:pt idx="115">
                  <c:v>12.98</c:v>
                </c:pt>
                <c:pt idx="116">
                  <c:v>12.115</c:v>
                </c:pt>
                <c:pt idx="117">
                  <c:v>11.909000000000001</c:v>
                </c:pt>
                <c:pt idx="118">
                  <c:v>12.345000000000001</c:v>
                </c:pt>
                <c:pt idx="119">
                  <c:v>12.779</c:v>
                </c:pt>
                <c:pt idx="120">
                  <c:v>9.6530000000000005</c:v>
                </c:pt>
                <c:pt idx="121">
                  <c:v>7.0449999999999999</c:v>
                </c:pt>
                <c:pt idx="122">
                  <c:v>9.2080000000000002</c:v>
                </c:pt>
                <c:pt idx="123">
                  <c:v>11.98</c:v>
                </c:pt>
                <c:pt idx="124">
                  <c:v>12.907</c:v>
                </c:pt>
                <c:pt idx="125">
                  <c:v>12.776</c:v>
                </c:pt>
                <c:pt idx="126">
                  <c:v>12.989000000000001</c:v>
                </c:pt>
                <c:pt idx="127">
                  <c:v>13.446999999999999</c:v>
                </c:pt>
                <c:pt idx="128">
                  <c:v>13.853999999999999</c:v>
                </c:pt>
                <c:pt idx="129">
                  <c:v>13.801</c:v>
                </c:pt>
                <c:pt idx="130">
                  <c:v>13.071</c:v>
                </c:pt>
                <c:pt idx="131">
                  <c:v>11.932</c:v>
                </c:pt>
                <c:pt idx="132">
                  <c:v>12.836</c:v>
                </c:pt>
                <c:pt idx="133">
                  <c:v>13.457000000000001</c:v>
                </c:pt>
                <c:pt idx="134">
                  <c:v>14.007999999999999</c:v>
                </c:pt>
                <c:pt idx="135">
                  <c:v>14.391</c:v>
                </c:pt>
                <c:pt idx="136">
                  <c:v>14.456</c:v>
                </c:pt>
                <c:pt idx="137">
                  <c:v>14.18</c:v>
                </c:pt>
                <c:pt idx="138">
                  <c:v>14.18</c:v>
                </c:pt>
                <c:pt idx="139">
                  <c:v>14.186999999999999</c:v>
                </c:pt>
                <c:pt idx="140">
                  <c:v>14.173</c:v>
                </c:pt>
                <c:pt idx="141">
                  <c:v>14.156000000000001</c:v>
                </c:pt>
                <c:pt idx="142">
                  <c:v>14.154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14.154</c:v>
                </c:pt>
                <c:pt idx="1">
                  <c:v>14.157</c:v>
                </c:pt>
                <c:pt idx="2">
                  <c:v>13.98</c:v>
                </c:pt>
                <c:pt idx="3">
                  <c:v>13.097</c:v>
                </c:pt>
                <c:pt idx="4">
                  <c:v>12.212999999999999</c:v>
                </c:pt>
                <c:pt idx="5">
                  <c:v>11.975</c:v>
                </c:pt>
                <c:pt idx="6">
                  <c:v>12.491</c:v>
                </c:pt>
                <c:pt idx="7">
                  <c:v>13.227</c:v>
                </c:pt>
                <c:pt idx="8">
                  <c:v>13.808999999999999</c:v>
                </c:pt>
                <c:pt idx="9">
                  <c:v>12.914</c:v>
                </c:pt>
                <c:pt idx="10">
                  <c:v>12.51</c:v>
                </c:pt>
                <c:pt idx="11">
                  <c:v>12.726000000000001</c:v>
                </c:pt>
                <c:pt idx="12">
                  <c:v>13.472</c:v>
                </c:pt>
                <c:pt idx="13">
                  <c:v>14.693</c:v>
                </c:pt>
                <c:pt idx="14">
                  <c:v>14.372</c:v>
                </c:pt>
                <c:pt idx="15">
                  <c:v>14.038</c:v>
                </c:pt>
                <c:pt idx="16">
                  <c:v>13.907</c:v>
                </c:pt>
                <c:pt idx="17">
                  <c:v>13.89</c:v>
                </c:pt>
                <c:pt idx="18">
                  <c:v>13.786</c:v>
                </c:pt>
                <c:pt idx="19">
                  <c:v>13.436999999999999</c:v>
                </c:pt>
                <c:pt idx="20">
                  <c:v>13.603999999999999</c:v>
                </c:pt>
                <c:pt idx="21">
                  <c:v>13.907</c:v>
                </c:pt>
                <c:pt idx="22">
                  <c:v>14.061</c:v>
                </c:pt>
                <c:pt idx="23">
                  <c:v>14.1</c:v>
                </c:pt>
                <c:pt idx="24">
                  <c:v>14.12</c:v>
                </c:pt>
                <c:pt idx="25">
                  <c:v>14.192</c:v>
                </c:pt>
                <c:pt idx="26">
                  <c:v>14.234</c:v>
                </c:pt>
                <c:pt idx="27">
                  <c:v>14.24</c:v>
                </c:pt>
                <c:pt idx="28">
                  <c:v>14.472</c:v>
                </c:pt>
                <c:pt idx="29">
                  <c:v>14.66</c:v>
                </c:pt>
                <c:pt idx="30">
                  <c:v>14.422000000000001</c:v>
                </c:pt>
                <c:pt idx="31">
                  <c:v>13.645</c:v>
                </c:pt>
                <c:pt idx="32">
                  <c:v>13.734999999999999</c:v>
                </c:pt>
                <c:pt idx="33">
                  <c:v>13.965</c:v>
                </c:pt>
                <c:pt idx="34">
                  <c:v>14.109</c:v>
                </c:pt>
                <c:pt idx="35">
                  <c:v>14.2</c:v>
                </c:pt>
                <c:pt idx="36">
                  <c:v>14.231</c:v>
                </c:pt>
                <c:pt idx="37">
                  <c:v>14.037000000000001</c:v>
                </c:pt>
                <c:pt idx="38">
                  <c:v>13.641</c:v>
                </c:pt>
                <c:pt idx="39">
                  <c:v>12.78</c:v>
                </c:pt>
                <c:pt idx="40">
                  <c:v>12.826000000000001</c:v>
                </c:pt>
                <c:pt idx="41">
                  <c:v>13.45</c:v>
                </c:pt>
                <c:pt idx="42">
                  <c:v>14.051</c:v>
                </c:pt>
                <c:pt idx="43">
                  <c:v>14.51</c:v>
                </c:pt>
                <c:pt idx="44">
                  <c:v>14.51</c:v>
                </c:pt>
                <c:pt idx="45">
                  <c:v>14.413</c:v>
                </c:pt>
                <c:pt idx="46">
                  <c:v>14.375</c:v>
                </c:pt>
                <c:pt idx="47">
                  <c:v>14.287000000000001</c:v>
                </c:pt>
                <c:pt idx="48">
                  <c:v>14.087999999999999</c:v>
                </c:pt>
                <c:pt idx="49">
                  <c:v>13.939</c:v>
                </c:pt>
                <c:pt idx="50">
                  <c:v>13.923</c:v>
                </c:pt>
                <c:pt idx="51">
                  <c:v>13.92</c:v>
                </c:pt>
                <c:pt idx="52">
                  <c:v>13.914999999999999</c:v>
                </c:pt>
                <c:pt idx="53">
                  <c:v>13.91</c:v>
                </c:pt>
                <c:pt idx="54">
                  <c:v>13.996</c:v>
                </c:pt>
                <c:pt idx="55">
                  <c:v>14.3</c:v>
                </c:pt>
                <c:pt idx="56">
                  <c:v>14.425000000000001</c:v>
                </c:pt>
                <c:pt idx="57">
                  <c:v>14.382</c:v>
                </c:pt>
                <c:pt idx="58">
                  <c:v>13.664</c:v>
                </c:pt>
                <c:pt idx="59">
                  <c:v>12.775</c:v>
                </c:pt>
                <c:pt idx="60">
                  <c:v>12.191000000000001</c:v>
                </c:pt>
                <c:pt idx="61">
                  <c:v>12.055</c:v>
                </c:pt>
                <c:pt idx="62">
                  <c:v>12.651999999999999</c:v>
                </c:pt>
                <c:pt idx="63">
                  <c:v>13.404</c:v>
                </c:pt>
                <c:pt idx="64">
                  <c:v>13.946</c:v>
                </c:pt>
                <c:pt idx="65">
                  <c:v>14.250999999999999</c:v>
                </c:pt>
                <c:pt idx="66">
                  <c:v>14.391999999999999</c:v>
                </c:pt>
                <c:pt idx="67">
                  <c:v>14.4</c:v>
                </c:pt>
                <c:pt idx="68">
                  <c:v>14.4</c:v>
                </c:pt>
                <c:pt idx="69">
                  <c:v>13.63</c:v>
                </c:pt>
                <c:pt idx="70">
                  <c:v>12.842000000000001</c:v>
                </c:pt>
                <c:pt idx="71">
                  <c:v>12.311999999999999</c:v>
                </c:pt>
                <c:pt idx="72">
                  <c:v>11.064</c:v>
                </c:pt>
                <c:pt idx="73">
                  <c:v>7.2949999999999999</c:v>
                </c:pt>
                <c:pt idx="74">
                  <c:v>3.2709999999999999</c:v>
                </c:pt>
                <c:pt idx="75">
                  <c:v>4.3920000000000003</c:v>
                </c:pt>
                <c:pt idx="76">
                  <c:v>7.9379999999999997</c:v>
                </c:pt>
                <c:pt idx="77">
                  <c:v>11.555</c:v>
                </c:pt>
                <c:pt idx="78">
                  <c:v>13.382</c:v>
                </c:pt>
                <c:pt idx="79">
                  <c:v>13.597</c:v>
                </c:pt>
                <c:pt idx="80">
                  <c:v>13.175000000000001</c:v>
                </c:pt>
                <c:pt idx="81">
                  <c:v>13.59</c:v>
                </c:pt>
                <c:pt idx="82">
                  <c:v>13.833</c:v>
                </c:pt>
                <c:pt idx="83">
                  <c:v>13.878</c:v>
                </c:pt>
                <c:pt idx="84">
                  <c:v>14.022</c:v>
                </c:pt>
                <c:pt idx="85">
                  <c:v>14.507999999999999</c:v>
                </c:pt>
                <c:pt idx="86">
                  <c:v>14.467000000000001</c:v>
                </c:pt>
                <c:pt idx="87">
                  <c:v>14.226000000000001</c:v>
                </c:pt>
                <c:pt idx="88">
                  <c:v>14.12</c:v>
                </c:pt>
                <c:pt idx="89">
                  <c:v>14.12</c:v>
                </c:pt>
                <c:pt idx="90">
                  <c:v>14.12</c:v>
                </c:pt>
                <c:pt idx="91">
                  <c:v>14.141999999999999</c:v>
                </c:pt>
                <c:pt idx="92">
                  <c:v>14.525</c:v>
                </c:pt>
                <c:pt idx="93">
                  <c:v>14.521000000000001</c:v>
                </c:pt>
                <c:pt idx="94">
                  <c:v>14.49</c:v>
                </c:pt>
                <c:pt idx="95">
                  <c:v>14.313000000000001</c:v>
                </c:pt>
                <c:pt idx="96">
                  <c:v>13.981</c:v>
                </c:pt>
                <c:pt idx="97">
                  <c:v>13.817</c:v>
                </c:pt>
                <c:pt idx="98">
                  <c:v>13.930999999999999</c:v>
                </c:pt>
                <c:pt idx="99">
                  <c:v>13.957000000000001</c:v>
                </c:pt>
                <c:pt idx="100">
                  <c:v>13.96</c:v>
                </c:pt>
                <c:pt idx="101">
                  <c:v>14.003</c:v>
                </c:pt>
                <c:pt idx="102">
                  <c:v>14.221</c:v>
                </c:pt>
                <c:pt idx="103">
                  <c:v>14.74</c:v>
                </c:pt>
                <c:pt idx="104">
                  <c:v>14.569000000000001</c:v>
                </c:pt>
                <c:pt idx="105">
                  <c:v>14.282</c:v>
                </c:pt>
                <c:pt idx="106">
                  <c:v>13.896000000000001</c:v>
                </c:pt>
                <c:pt idx="107">
                  <c:v>13.657999999999999</c:v>
                </c:pt>
                <c:pt idx="108">
                  <c:v>13.64</c:v>
                </c:pt>
                <c:pt idx="109">
                  <c:v>13.651999999999999</c:v>
                </c:pt>
                <c:pt idx="110">
                  <c:v>13.867000000000001</c:v>
                </c:pt>
                <c:pt idx="111">
                  <c:v>13.920999999999999</c:v>
                </c:pt>
                <c:pt idx="112">
                  <c:v>13.972</c:v>
                </c:pt>
                <c:pt idx="113">
                  <c:v>14.257999999999999</c:v>
                </c:pt>
                <c:pt idx="114">
                  <c:v>14.645</c:v>
                </c:pt>
                <c:pt idx="115">
                  <c:v>14.518000000000001</c:v>
                </c:pt>
                <c:pt idx="116">
                  <c:v>14.451000000000001</c:v>
                </c:pt>
                <c:pt idx="117">
                  <c:v>14.288</c:v>
                </c:pt>
                <c:pt idx="118">
                  <c:v>14.231</c:v>
                </c:pt>
                <c:pt idx="119">
                  <c:v>14.067</c:v>
                </c:pt>
                <c:pt idx="120">
                  <c:v>13.391</c:v>
                </c:pt>
                <c:pt idx="121">
                  <c:v>11.93</c:v>
                </c:pt>
                <c:pt idx="122">
                  <c:v>11.920999999999999</c:v>
                </c:pt>
                <c:pt idx="123">
                  <c:v>12.023</c:v>
                </c:pt>
                <c:pt idx="124">
                  <c:v>8.6790000000000003</c:v>
                </c:pt>
                <c:pt idx="125">
                  <c:v>6.2430000000000003</c:v>
                </c:pt>
                <c:pt idx="126">
                  <c:v>8.52</c:v>
                </c:pt>
                <c:pt idx="127">
                  <c:v>12.802</c:v>
                </c:pt>
                <c:pt idx="128">
                  <c:v>13.53</c:v>
                </c:pt>
                <c:pt idx="129">
                  <c:v>13.023</c:v>
                </c:pt>
                <c:pt idx="130">
                  <c:v>12.91</c:v>
                </c:pt>
                <c:pt idx="131">
                  <c:v>12.762</c:v>
                </c:pt>
                <c:pt idx="132">
                  <c:v>12.442</c:v>
                </c:pt>
                <c:pt idx="133">
                  <c:v>13.395</c:v>
                </c:pt>
                <c:pt idx="134">
                  <c:v>13.821</c:v>
                </c:pt>
                <c:pt idx="135">
                  <c:v>13.614000000000001</c:v>
                </c:pt>
                <c:pt idx="136">
                  <c:v>13.896000000000001</c:v>
                </c:pt>
                <c:pt idx="137">
                  <c:v>14.340999999999999</c:v>
                </c:pt>
                <c:pt idx="138">
                  <c:v>14.474</c:v>
                </c:pt>
                <c:pt idx="139">
                  <c:v>14.45</c:v>
                </c:pt>
                <c:pt idx="140">
                  <c:v>14.441000000000001</c:v>
                </c:pt>
                <c:pt idx="141">
                  <c:v>14.234999999999999</c:v>
                </c:pt>
                <c:pt idx="142">
                  <c:v>14.125</c:v>
                </c:pt>
                <c:pt idx="143">
                  <c:v>13.95</c:v>
                </c:pt>
                <c:pt idx="144">
                  <c:v>12.571</c:v>
                </c:pt>
                <c:pt idx="145">
                  <c:v>7.7649999999999997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64320"/>
        <c:axId val="179866240"/>
      </c:scatterChart>
      <c:valAx>
        <c:axId val="17986432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866240"/>
        <c:crosses val="autoZero"/>
        <c:crossBetween val="midCat"/>
      </c:valAx>
      <c:valAx>
        <c:axId val="17986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864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7.1000000000000004E-3</c:v>
                </c:pt>
                <c:pt idx="1">
                  <c:v>7.0000000000000001E-3</c:v>
                </c:pt>
                <c:pt idx="2">
                  <c:v>2.8199999999999999E-2</c:v>
                </c:pt>
                <c:pt idx="3">
                  <c:v>8.1000000000000003E-2</c:v>
                </c:pt>
                <c:pt idx="4">
                  <c:v>0.1004</c:v>
                </c:pt>
                <c:pt idx="5">
                  <c:v>2.69E-2</c:v>
                </c:pt>
                <c:pt idx="6">
                  <c:v>7.7000000000000002E-3</c:v>
                </c:pt>
                <c:pt idx="7">
                  <c:v>8.3000000000000001E-3</c:v>
                </c:pt>
                <c:pt idx="8">
                  <c:v>8.3999999999999995E-3</c:v>
                </c:pt>
                <c:pt idx="9">
                  <c:v>1.0699999999999999E-2</c:v>
                </c:pt>
                <c:pt idx="10">
                  <c:v>0.39960000000000001</c:v>
                </c:pt>
                <c:pt idx="11">
                  <c:v>1.2418</c:v>
                </c:pt>
                <c:pt idx="12">
                  <c:v>0.53520000000000001</c:v>
                </c:pt>
                <c:pt idx="13">
                  <c:v>1.7859</c:v>
                </c:pt>
                <c:pt idx="14">
                  <c:v>3.7273000000000001</c:v>
                </c:pt>
                <c:pt idx="15">
                  <c:v>4.3426999999999998</c:v>
                </c:pt>
                <c:pt idx="16">
                  <c:v>3.2317</c:v>
                </c:pt>
                <c:pt idx="17">
                  <c:v>1.2848999999999999</c:v>
                </c:pt>
                <c:pt idx="18">
                  <c:v>0.42809999999999998</c:v>
                </c:pt>
                <c:pt idx="19">
                  <c:v>0.16270000000000001</c:v>
                </c:pt>
                <c:pt idx="20">
                  <c:v>6.8500000000000005E-2</c:v>
                </c:pt>
                <c:pt idx="21">
                  <c:v>4.6100000000000002E-2</c:v>
                </c:pt>
                <c:pt idx="22">
                  <c:v>4.1399999999999999E-2</c:v>
                </c:pt>
                <c:pt idx="23">
                  <c:v>2.9499999999999998E-2</c:v>
                </c:pt>
                <c:pt idx="24">
                  <c:v>1.4999999999999999E-2</c:v>
                </c:pt>
                <c:pt idx="25">
                  <c:v>1.17E-2</c:v>
                </c:pt>
                <c:pt idx="26">
                  <c:v>1.46E-2</c:v>
                </c:pt>
                <c:pt idx="27">
                  <c:v>1.7000000000000001E-2</c:v>
                </c:pt>
                <c:pt idx="28">
                  <c:v>0.1227</c:v>
                </c:pt>
                <c:pt idx="29">
                  <c:v>0.55710000000000004</c:v>
                </c:pt>
                <c:pt idx="30">
                  <c:v>1.9953000000000001</c:v>
                </c:pt>
                <c:pt idx="31">
                  <c:v>2.9759000000000002</c:v>
                </c:pt>
                <c:pt idx="32">
                  <c:v>3.0110999999999999</c:v>
                </c:pt>
                <c:pt idx="33">
                  <c:v>2.3149000000000002</c:v>
                </c:pt>
                <c:pt idx="34">
                  <c:v>1.3549</c:v>
                </c:pt>
                <c:pt idx="35">
                  <c:v>0.52629999999999999</c:v>
                </c:pt>
                <c:pt idx="36">
                  <c:v>0.1799</c:v>
                </c:pt>
                <c:pt idx="37">
                  <c:v>7.3599999999999999E-2</c:v>
                </c:pt>
                <c:pt idx="38">
                  <c:v>3.1899999999999998E-2</c:v>
                </c:pt>
                <c:pt idx="39">
                  <c:v>1.9099999999999999E-2</c:v>
                </c:pt>
                <c:pt idx="40">
                  <c:v>1.7000000000000001E-2</c:v>
                </c:pt>
                <c:pt idx="41">
                  <c:v>1.7399999999999999E-2</c:v>
                </c:pt>
                <c:pt idx="42">
                  <c:v>4.99E-2</c:v>
                </c:pt>
                <c:pt idx="43">
                  <c:v>0.1008</c:v>
                </c:pt>
                <c:pt idx="44">
                  <c:v>9.4700000000000006E-2</c:v>
                </c:pt>
                <c:pt idx="45">
                  <c:v>5.7099999999999998E-2</c:v>
                </c:pt>
                <c:pt idx="46">
                  <c:v>2.1299999999999999E-2</c:v>
                </c:pt>
                <c:pt idx="47">
                  <c:v>7.1000000000000004E-3</c:v>
                </c:pt>
                <c:pt idx="48">
                  <c:v>7.9000000000000008E-3</c:v>
                </c:pt>
                <c:pt idx="49">
                  <c:v>4.1999999999999997E-3</c:v>
                </c:pt>
                <c:pt idx="50">
                  <c:v>3.5999999999999999E-3</c:v>
                </c:pt>
                <c:pt idx="51">
                  <c:v>3.0999999999999999E-3</c:v>
                </c:pt>
                <c:pt idx="52">
                  <c:v>3.7000000000000002E-3</c:v>
                </c:pt>
                <c:pt idx="53">
                  <c:v>8.0999999999999996E-3</c:v>
                </c:pt>
                <c:pt idx="54">
                  <c:v>8.8999999999999999E-3</c:v>
                </c:pt>
                <c:pt idx="55">
                  <c:v>4.4000000000000003E-3</c:v>
                </c:pt>
                <c:pt idx="56">
                  <c:v>5.4999999999999997E-3</c:v>
                </c:pt>
                <c:pt idx="57">
                  <c:v>6.6600000000000006E-2</c:v>
                </c:pt>
                <c:pt idx="58">
                  <c:v>0.37180000000000002</c:v>
                </c:pt>
                <c:pt idx="59">
                  <c:v>0.97289999999999999</c:v>
                </c:pt>
                <c:pt idx="60">
                  <c:v>0.82630000000000003</c:v>
                </c:pt>
                <c:pt idx="61">
                  <c:v>0.29670000000000002</c:v>
                </c:pt>
                <c:pt idx="62">
                  <c:v>7.4800000000000005E-2</c:v>
                </c:pt>
                <c:pt idx="63">
                  <c:v>2.4500000000000001E-2</c:v>
                </c:pt>
                <c:pt idx="64">
                  <c:v>1.55E-2</c:v>
                </c:pt>
                <c:pt idx="65">
                  <c:v>1.38E-2</c:v>
                </c:pt>
                <c:pt idx="66">
                  <c:v>1.21E-2</c:v>
                </c:pt>
                <c:pt idx="67">
                  <c:v>1.43E-2</c:v>
                </c:pt>
                <c:pt idx="68">
                  <c:v>1.7999999999999999E-2</c:v>
                </c:pt>
                <c:pt idx="69">
                  <c:v>0.29959999999999998</c:v>
                </c:pt>
                <c:pt idx="70">
                  <c:v>1.4313</c:v>
                </c:pt>
                <c:pt idx="71">
                  <c:v>3.5499000000000001</c:v>
                </c:pt>
                <c:pt idx="72">
                  <c:v>1.4095</c:v>
                </c:pt>
                <c:pt idx="73">
                  <c:v>0.43030000000000002</c:v>
                </c:pt>
                <c:pt idx="74">
                  <c:v>0.1195</c:v>
                </c:pt>
                <c:pt idx="75">
                  <c:v>0.13389999999999999</c:v>
                </c:pt>
                <c:pt idx="76">
                  <c:v>0.46439999999999998</c:v>
                </c:pt>
                <c:pt idx="77">
                  <c:v>1.1416999999999999</c:v>
                </c:pt>
                <c:pt idx="78">
                  <c:v>1.0165</c:v>
                </c:pt>
                <c:pt idx="79">
                  <c:v>0.89439999999999997</c:v>
                </c:pt>
                <c:pt idx="80">
                  <c:v>0.82089999999999996</c:v>
                </c:pt>
                <c:pt idx="81">
                  <c:v>0.62670000000000003</c:v>
                </c:pt>
                <c:pt idx="82">
                  <c:v>0.35809999999999997</c:v>
                </c:pt>
                <c:pt idx="83">
                  <c:v>0.2102</c:v>
                </c:pt>
                <c:pt idx="84">
                  <c:v>0.1152</c:v>
                </c:pt>
                <c:pt idx="85">
                  <c:v>6.0199999999999997E-2</c:v>
                </c:pt>
                <c:pt idx="86">
                  <c:v>3.04E-2</c:v>
                </c:pt>
                <c:pt idx="87">
                  <c:v>1.49E-2</c:v>
                </c:pt>
                <c:pt idx="88">
                  <c:v>8.0000000000000002E-3</c:v>
                </c:pt>
                <c:pt idx="89">
                  <c:v>7.7999999999999996E-3</c:v>
                </c:pt>
                <c:pt idx="90">
                  <c:v>5.3E-3</c:v>
                </c:pt>
                <c:pt idx="91">
                  <c:v>4.1999999999999997E-3</c:v>
                </c:pt>
                <c:pt idx="92">
                  <c:v>4.0000000000000001E-3</c:v>
                </c:pt>
                <c:pt idx="93">
                  <c:v>4.7999999999999996E-3</c:v>
                </c:pt>
                <c:pt idx="94">
                  <c:v>6.3E-3</c:v>
                </c:pt>
                <c:pt idx="95">
                  <c:v>7.0000000000000001E-3</c:v>
                </c:pt>
                <c:pt idx="96">
                  <c:v>7.0000000000000001E-3</c:v>
                </c:pt>
                <c:pt idx="97">
                  <c:v>3.2000000000000002E-3</c:v>
                </c:pt>
                <c:pt idx="98">
                  <c:v>2E-3</c:v>
                </c:pt>
                <c:pt idx="99">
                  <c:v>2.3999999999999998E-3</c:v>
                </c:pt>
                <c:pt idx="100">
                  <c:v>3.0000000000000001E-3</c:v>
                </c:pt>
                <c:pt idx="101">
                  <c:v>7.4000000000000003E-3</c:v>
                </c:pt>
                <c:pt idx="102">
                  <c:v>5.57E-2</c:v>
                </c:pt>
                <c:pt idx="103">
                  <c:v>0.27929999999999999</c:v>
                </c:pt>
                <c:pt idx="104">
                  <c:v>0.45610000000000001</c:v>
                </c:pt>
                <c:pt idx="105">
                  <c:v>0.37509999999999999</c:v>
                </c:pt>
                <c:pt idx="106">
                  <c:v>0.13550000000000001</c:v>
                </c:pt>
                <c:pt idx="107">
                  <c:v>3.3300000000000003E-2</c:v>
                </c:pt>
                <c:pt idx="108">
                  <c:v>1.3299999999999999E-2</c:v>
                </c:pt>
                <c:pt idx="109">
                  <c:v>1.03E-2</c:v>
                </c:pt>
                <c:pt idx="110">
                  <c:v>2.3699999999999999E-2</c:v>
                </c:pt>
                <c:pt idx="111">
                  <c:v>5.4199999999999998E-2</c:v>
                </c:pt>
                <c:pt idx="112">
                  <c:v>7.1199999999999999E-2</c:v>
                </c:pt>
                <c:pt idx="113">
                  <c:v>3.2300000000000002E-2</c:v>
                </c:pt>
                <c:pt idx="114">
                  <c:v>8.6999999999999994E-3</c:v>
                </c:pt>
                <c:pt idx="115">
                  <c:v>4.4999999999999997E-3</c:v>
                </c:pt>
                <c:pt idx="116">
                  <c:v>4.5999999999999999E-3</c:v>
                </c:pt>
                <c:pt idx="117">
                  <c:v>5.4000000000000003E-3</c:v>
                </c:pt>
                <c:pt idx="118">
                  <c:v>6.7000000000000002E-3</c:v>
                </c:pt>
                <c:pt idx="119">
                  <c:v>9.74E-2</c:v>
                </c:pt>
                <c:pt idx="120">
                  <c:v>1.137</c:v>
                </c:pt>
                <c:pt idx="121">
                  <c:v>0.8014</c:v>
                </c:pt>
                <c:pt idx="122">
                  <c:v>0.34870000000000001</c:v>
                </c:pt>
                <c:pt idx="123">
                  <c:v>0.2394</c:v>
                </c:pt>
                <c:pt idx="124">
                  <c:v>0.72729999999999995</c:v>
                </c:pt>
                <c:pt idx="125">
                  <c:v>1.8013999999999999</c:v>
                </c:pt>
                <c:pt idx="126">
                  <c:v>2.3452000000000002</c:v>
                </c:pt>
                <c:pt idx="127">
                  <c:v>2.1194999999999999</c:v>
                </c:pt>
                <c:pt idx="128">
                  <c:v>1.6672</c:v>
                </c:pt>
                <c:pt idx="129">
                  <c:v>1.0953999999999999</c:v>
                </c:pt>
                <c:pt idx="130">
                  <c:v>0.51970000000000005</c:v>
                </c:pt>
                <c:pt idx="131">
                  <c:v>0.1263</c:v>
                </c:pt>
                <c:pt idx="132">
                  <c:v>4.3200000000000002E-2</c:v>
                </c:pt>
                <c:pt idx="133">
                  <c:v>2.06E-2</c:v>
                </c:pt>
                <c:pt idx="134">
                  <c:v>1.4800000000000001E-2</c:v>
                </c:pt>
                <c:pt idx="135">
                  <c:v>9.0700000000000003E-2</c:v>
                </c:pt>
                <c:pt idx="136">
                  <c:v>0.37559999999999999</c:v>
                </c:pt>
                <c:pt idx="137">
                  <c:v>0.94369999999999998</c:v>
                </c:pt>
                <c:pt idx="138">
                  <c:v>0.86329999999999996</c:v>
                </c:pt>
                <c:pt idx="139">
                  <c:v>0.51129999999999998</c:v>
                </c:pt>
                <c:pt idx="140">
                  <c:v>0.21049999999999999</c:v>
                </c:pt>
                <c:pt idx="141">
                  <c:v>5.62E-2</c:v>
                </c:pt>
                <c:pt idx="142">
                  <c:v>2.1299999999999999E-2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2.1299999999999999E-2</c:v>
                </c:pt>
                <c:pt idx="1">
                  <c:v>3.1600000000000003E-2</c:v>
                </c:pt>
                <c:pt idx="2">
                  <c:v>6.4000000000000001E-2</c:v>
                </c:pt>
                <c:pt idx="3">
                  <c:v>3.1800000000000002E-2</c:v>
                </c:pt>
                <c:pt idx="4">
                  <c:v>1.0999999999999999E-2</c:v>
                </c:pt>
                <c:pt idx="5">
                  <c:v>7.4999999999999997E-3</c:v>
                </c:pt>
                <c:pt idx="6">
                  <c:v>1.0500000000000001E-2</c:v>
                </c:pt>
                <c:pt idx="7">
                  <c:v>9.1000000000000004E-3</c:v>
                </c:pt>
                <c:pt idx="8">
                  <c:v>1.0800000000000001E-2</c:v>
                </c:pt>
                <c:pt idx="9">
                  <c:v>2.1499999999999998E-2</c:v>
                </c:pt>
                <c:pt idx="10">
                  <c:v>1.3227</c:v>
                </c:pt>
                <c:pt idx="11">
                  <c:v>1.9228000000000001</c:v>
                </c:pt>
                <c:pt idx="12">
                  <c:v>1.2119</c:v>
                </c:pt>
                <c:pt idx="13">
                  <c:v>0.33929999999999999</c:v>
                </c:pt>
                <c:pt idx="14">
                  <c:v>0.77939999999999998</c:v>
                </c:pt>
                <c:pt idx="15">
                  <c:v>1.3734999999999999</c:v>
                </c:pt>
                <c:pt idx="16">
                  <c:v>1.0492999999999999</c:v>
                </c:pt>
                <c:pt idx="17">
                  <c:v>0.65710000000000002</c:v>
                </c:pt>
                <c:pt idx="18">
                  <c:v>0.53979999999999995</c:v>
                </c:pt>
                <c:pt idx="19">
                  <c:v>0.3579</c:v>
                </c:pt>
                <c:pt idx="20">
                  <c:v>0.12670000000000001</c:v>
                </c:pt>
                <c:pt idx="21">
                  <c:v>4.3900000000000002E-2</c:v>
                </c:pt>
                <c:pt idx="22">
                  <c:v>1.5800000000000002E-2</c:v>
                </c:pt>
                <c:pt idx="23">
                  <c:v>8.0000000000000002E-3</c:v>
                </c:pt>
                <c:pt idx="24">
                  <c:v>5.1999999999999998E-3</c:v>
                </c:pt>
                <c:pt idx="25">
                  <c:v>6.1000000000000004E-3</c:v>
                </c:pt>
                <c:pt idx="26">
                  <c:v>6.8999999999999999E-3</c:v>
                </c:pt>
                <c:pt idx="27">
                  <c:v>5.4999999999999997E-3</c:v>
                </c:pt>
                <c:pt idx="28">
                  <c:v>1.8599999999999998E-2</c:v>
                </c:pt>
                <c:pt idx="29">
                  <c:v>0.34870000000000001</c:v>
                </c:pt>
                <c:pt idx="30">
                  <c:v>1.0720000000000001</c:v>
                </c:pt>
                <c:pt idx="31">
                  <c:v>2.0099999999999998</c:v>
                </c:pt>
                <c:pt idx="32">
                  <c:v>2.2126999999999999</c:v>
                </c:pt>
                <c:pt idx="33">
                  <c:v>1.2882</c:v>
                </c:pt>
                <c:pt idx="34">
                  <c:v>0.58409999999999995</c:v>
                </c:pt>
                <c:pt idx="35">
                  <c:v>0.2447</c:v>
                </c:pt>
                <c:pt idx="36">
                  <c:v>0.13</c:v>
                </c:pt>
                <c:pt idx="37">
                  <c:v>4.41E-2</c:v>
                </c:pt>
                <c:pt idx="38">
                  <c:v>2.2800000000000001E-2</c:v>
                </c:pt>
                <c:pt idx="39">
                  <c:v>6.4000000000000003E-3</c:v>
                </c:pt>
                <c:pt idx="40">
                  <c:v>9.1000000000000004E-3</c:v>
                </c:pt>
                <c:pt idx="41">
                  <c:v>1.6799999999999999E-2</c:v>
                </c:pt>
                <c:pt idx="42">
                  <c:v>0.1016</c:v>
                </c:pt>
                <c:pt idx="43">
                  <c:v>0.4027</c:v>
                </c:pt>
                <c:pt idx="44">
                  <c:v>0.72599999999999998</c:v>
                </c:pt>
                <c:pt idx="45">
                  <c:v>0.49209999999999998</c:v>
                </c:pt>
                <c:pt idx="46">
                  <c:v>0.23080000000000001</c:v>
                </c:pt>
                <c:pt idx="47">
                  <c:v>7.9100000000000004E-2</c:v>
                </c:pt>
                <c:pt idx="48">
                  <c:v>2.3599999999999999E-2</c:v>
                </c:pt>
                <c:pt idx="49">
                  <c:v>8.9999999999999993E-3</c:v>
                </c:pt>
                <c:pt idx="50">
                  <c:v>8.9999999999999993E-3</c:v>
                </c:pt>
                <c:pt idx="51">
                  <c:v>7.4999999999999997E-3</c:v>
                </c:pt>
                <c:pt idx="52">
                  <c:v>6.4000000000000003E-3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6.0000000000000001E-3</c:v>
                </c:pt>
                <c:pt idx="58">
                  <c:v>6.0000000000000001E-3</c:v>
                </c:pt>
                <c:pt idx="59">
                  <c:v>6.4000000000000003E-3</c:v>
                </c:pt>
                <c:pt idx="60">
                  <c:v>7.0000000000000001E-3</c:v>
                </c:pt>
                <c:pt idx="61">
                  <c:v>7.0000000000000001E-3</c:v>
                </c:pt>
                <c:pt idx="62">
                  <c:v>7.0000000000000001E-3</c:v>
                </c:pt>
                <c:pt idx="63">
                  <c:v>7.7000000000000002E-3</c:v>
                </c:pt>
                <c:pt idx="64">
                  <c:v>1.38E-2</c:v>
                </c:pt>
                <c:pt idx="65">
                  <c:v>1.72E-2</c:v>
                </c:pt>
                <c:pt idx="66">
                  <c:v>5.8500000000000003E-2</c:v>
                </c:pt>
                <c:pt idx="67">
                  <c:v>0.37469999999999998</c:v>
                </c:pt>
                <c:pt idx="68">
                  <c:v>3.0373999999999999</c:v>
                </c:pt>
                <c:pt idx="69">
                  <c:v>4.0354999999999999</c:v>
                </c:pt>
                <c:pt idx="70">
                  <c:v>3.5350999999999999</c:v>
                </c:pt>
                <c:pt idx="71">
                  <c:v>2.2336</c:v>
                </c:pt>
                <c:pt idx="72">
                  <c:v>0.96599999999999997</c:v>
                </c:pt>
                <c:pt idx="73">
                  <c:v>0.30309999999999998</c:v>
                </c:pt>
                <c:pt idx="74">
                  <c:v>0.122</c:v>
                </c:pt>
                <c:pt idx="75">
                  <c:v>5.0700000000000002E-2</c:v>
                </c:pt>
                <c:pt idx="76">
                  <c:v>2.6200000000000001E-2</c:v>
                </c:pt>
                <c:pt idx="77">
                  <c:v>1.7600000000000001E-2</c:v>
                </c:pt>
                <c:pt idx="78">
                  <c:v>1.38E-2</c:v>
                </c:pt>
                <c:pt idx="79">
                  <c:v>1.2699999999999999E-2</c:v>
                </c:pt>
                <c:pt idx="80">
                  <c:v>8.6E-3</c:v>
                </c:pt>
                <c:pt idx="81">
                  <c:v>5.7999999999999996E-3</c:v>
                </c:pt>
                <c:pt idx="82">
                  <c:v>3.8E-3</c:v>
                </c:pt>
                <c:pt idx="83">
                  <c:v>3.8E-3</c:v>
                </c:pt>
                <c:pt idx="84">
                  <c:v>4.7999999999999996E-3</c:v>
                </c:pt>
                <c:pt idx="85">
                  <c:v>3.8999999999999998E-3</c:v>
                </c:pt>
                <c:pt idx="86">
                  <c:v>3.0999999999999999E-3</c:v>
                </c:pt>
                <c:pt idx="87">
                  <c:v>4.4999999999999997E-3</c:v>
                </c:pt>
                <c:pt idx="88">
                  <c:v>3.8E-3</c:v>
                </c:pt>
                <c:pt idx="89">
                  <c:v>3.3999999999999998E-3</c:v>
                </c:pt>
                <c:pt idx="90">
                  <c:v>4.0000000000000001E-3</c:v>
                </c:pt>
                <c:pt idx="91">
                  <c:v>4.0000000000000001E-3</c:v>
                </c:pt>
                <c:pt idx="92">
                  <c:v>4.0000000000000001E-3</c:v>
                </c:pt>
                <c:pt idx="93">
                  <c:v>1.29E-2</c:v>
                </c:pt>
                <c:pt idx="94">
                  <c:v>1.6E-2</c:v>
                </c:pt>
                <c:pt idx="95">
                  <c:v>1.1900000000000001E-2</c:v>
                </c:pt>
                <c:pt idx="96">
                  <c:v>5.7999999999999996E-3</c:v>
                </c:pt>
                <c:pt idx="97">
                  <c:v>5.1000000000000004E-3</c:v>
                </c:pt>
                <c:pt idx="98">
                  <c:v>5.8999999999999999E-3</c:v>
                </c:pt>
                <c:pt idx="99">
                  <c:v>4.4999999999999997E-3</c:v>
                </c:pt>
                <c:pt idx="100">
                  <c:v>4.0000000000000001E-3</c:v>
                </c:pt>
                <c:pt idx="101">
                  <c:v>2.01E-2</c:v>
                </c:pt>
                <c:pt idx="102">
                  <c:v>0.16669999999999999</c:v>
                </c:pt>
                <c:pt idx="103">
                  <c:v>0.55679999999999996</c:v>
                </c:pt>
                <c:pt idx="104">
                  <c:v>0.39100000000000001</c:v>
                </c:pt>
                <c:pt idx="105">
                  <c:v>0.1681</c:v>
                </c:pt>
                <c:pt idx="106">
                  <c:v>5.7200000000000001E-2</c:v>
                </c:pt>
                <c:pt idx="107">
                  <c:v>1.9300000000000001E-2</c:v>
                </c:pt>
                <c:pt idx="108">
                  <c:v>8.9999999999999993E-3</c:v>
                </c:pt>
                <c:pt idx="109">
                  <c:v>9.5999999999999992E-3</c:v>
                </c:pt>
                <c:pt idx="110">
                  <c:v>1.9599999999999999E-2</c:v>
                </c:pt>
                <c:pt idx="111">
                  <c:v>8.9599999999999999E-2</c:v>
                </c:pt>
                <c:pt idx="112">
                  <c:v>8.5400000000000004E-2</c:v>
                </c:pt>
                <c:pt idx="113">
                  <c:v>4.6100000000000002E-2</c:v>
                </c:pt>
                <c:pt idx="114">
                  <c:v>1.6199999999999999E-2</c:v>
                </c:pt>
                <c:pt idx="115">
                  <c:v>6.7000000000000002E-3</c:v>
                </c:pt>
                <c:pt idx="116">
                  <c:v>3.3999999999999998E-3</c:v>
                </c:pt>
                <c:pt idx="117">
                  <c:v>6.7000000000000002E-3</c:v>
                </c:pt>
                <c:pt idx="118">
                  <c:v>8.0000000000000002E-3</c:v>
                </c:pt>
                <c:pt idx="119">
                  <c:v>3.9699999999999999E-2</c:v>
                </c:pt>
                <c:pt idx="120">
                  <c:v>7.6899999999999996E-2</c:v>
                </c:pt>
                <c:pt idx="121">
                  <c:v>4.5900000000000003E-2</c:v>
                </c:pt>
                <c:pt idx="122">
                  <c:v>6.2300000000000001E-2</c:v>
                </c:pt>
                <c:pt idx="123">
                  <c:v>1.2442</c:v>
                </c:pt>
                <c:pt idx="124">
                  <c:v>2.2124000000000001</c:v>
                </c:pt>
                <c:pt idx="125">
                  <c:v>2.798</c:v>
                </c:pt>
                <c:pt idx="126">
                  <c:v>2.7744</c:v>
                </c:pt>
                <c:pt idx="127">
                  <c:v>1.8156000000000001</c:v>
                </c:pt>
                <c:pt idx="128">
                  <c:v>0.87980000000000003</c:v>
                </c:pt>
                <c:pt idx="129">
                  <c:v>0.3921</c:v>
                </c:pt>
                <c:pt idx="130">
                  <c:v>0.1593</c:v>
                </c:pt>
                <c:pt idx="131">
                  <c:v>6.1800000000000001E-2</c:v>
                </c:pt>
                <c:pt idx="132">
                  <c:v>0.03</c:v>
                </c:pt>
                <c:pt idx="133">
                  <c:v>1.5800000000000002E-2</c:v>
                </c:pt>
                <c:pt idx="134">
                  <c:v>1.17E-2</c:v>
                </c:pt>
                <c:pt idx="135">
                  <c:v>0.1613</c:v>
                </c:pt>
                <c:pt idx="136">
                  <c:v>0.54210000000000003</c:v>
                </c:pt>
                <c:pt idx="137">
                  <c:v>0.71389999999999998</c:v>
                </c:pt>
                <c:pt idx="138">
                  <c:v>0.5141</c:v>
                </c:pt>
                <c:pt idx="139">
                  <c:v>0.2016</c:v>
                </c:pt>
                <c:pt idx="140">
                  <c:v>7.2300000000000003E-2</c:v>
                </c:pt>
                <c:pt idx="141">
                  <c:v>2.5600000000000001E-2</c:v>
                </c:pt>
                <c:pt idx="142">
                  <c:v>1.6E-2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1.6E-2</c:v>
                </c:pt>
                <c:pt idx="1">
                  <c:v>1.3599999999999999E-2</c:v>
                </c:pt>
                <c:pt idx="2">
                  <c:v>9.4999999999999998E-3</c:v>
                </c:pt>
                <c:pt idx="3">
                  <c:v>7.7999999999999996E-3</c:v>
                </c:pt>
                <c:pt idx="4">
                  <c:v>5.3E-3</c:v>
                </c:pt>
                <c:pt idx="5">
                  <c:v>8.5000000000000006E-3</c:v>
                </c:pt>
                <c:pt idx="6">
                  <c:v>8.8999999999999999E-3</c:v>
                </c:pt>
                <c:pt idx="7">
                  <c:v>7.5600000000000001E-2</c:v>
                </c:pt>
                <c:pt idx="8">
                  <c:v>1.2546999999999999</c:v>
                </c:pt>
                <c:pt idx="9">
                  <c:v>4.6459999999999999</c:v>
                </c:pt>
                <c:pt idx="10">
                  <c:v>3.552</c:v>
                </c:pt>
                <c:pt idx="11">
                  <c:v>1.8613</c:v>
                </c:pt>
                <c:pt idx="12">
                  <c:v>0.74780000000000002</c:v>
                </c:pt>
                <c:pt idx="13">
                  <c:v>0.4148</c:v>
                </c:pt>
                <c:pt idx="14">
                  <c:v>0.63029999999999997</c:v>
                </c:pt>
                <c:pt idx="15">
                  <c:v>0.91459999999999997</c:v>
                </c:pt>
                <c:pt idx="16">
                  <c:v>0.64929999999999999</c:v>
                </c:pt>
                <c:pt idx="17">
                  <c:v>0.29880000000000001</c:v>
                </c:pt>
                <c:pt idx="18">
                  <c:v>0.10929999999999999</c:v>
                </c:pt>
                <c:pt idx="19">
                  <c:v>3.7699999999999997E-2</c:v>
                </c:pt>
                <c:pt idx="20">
                  <c:v>1.78E-2</c:v>
                </c:pt>
                <c:pt idx="21">
                  <c:v>0.01</c:v>
                </c:pt>
                <c:pt idx="22">
                  <c:v>9.1000000000000004E-3</c:v>
                </c:pt>
                <c:pt idx="23">
                  <c:v>7.6E-3</c:v>
                </c:pt>
                <c:pt idx="24">
                  <c:v>6.4999999999999997E-3</c:v>
                </c:pt>
                <c:pt idx="25">
                  <c:v>5.5999999999999999E-3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4.5999999999999999E-2</c:v>
                </c:pt>
                <c:pt idx="30">
                  <c:v>0.83950000000000002</c:v>
                </c:pt>
                <c:pt idx="31">
                  <c:v>1.6188</c:v>
                </c:pt>
                <c:pt idx="32">
                  <c:v>1.6357999999999999</c:v>
                </c:pt>
                <c:pt idx="33">
                  <c:v>0.94910000000000005</c:v>
                </c:pt>
                <c:pt idx="34">
                  <c:v>0.45119999999999999</c:v>
                </c:pt>
                <c:pt idx="35">
                  <c:v>0.1782</c:v>
                </c:pt>
                <c:pt idx="36">
                  <c:v>6.5699999999999995E-2</c:v>
                </c:pt>
                <c:pt idx="37">
                  <c:v>2.7099999999999999E-2</c:v>
                </c:pt>
                <c:pt idx="38">
                  <c:v>1.38E-2</c:v>
                </c:pt>
                <c:pt idx="39">
                  <c:v>1.0200000000000001E-2</c:v>
                </c:pt>
                <c:pt idx="40">
                  <c:v>1.35E-2</c:v>
                </c:pt>
                <c:pt idx="41">
                  <c:v>1.1900000000000001E-2</c:v>
                </c:pt>
                <c:pt idx="42">
                  <c:v>9.9000000000000008E-3</c:v>
                </c:pt>
                <c:pt idx="43">
                  <c:v>0.114</c:v>
                </c:pt>
                <c:pt idx="44">
                  <c:v>0.30209999999999998</c:v>
                </c:pt>
                <c:pt idx="45">
                  <c:v>0.3775</c:v>
                </c:pt>
                <c:pt idx="46">
                  <c:v>0.21440000000000001</c:v>
                </c:pt>
                <c:pt idx="47">
                  <c:v>9.8900000000000002E-2</c:v>
                </c:pt>
                <c:pt idx="48">
                  <c:v>3.6900000000000002E-2</c:v>
                </c:pt>
                <c:pt idx="49">
                  <c:v>1.32E-2</c:v>
                </c:pt>
                <c:pt idx="50">
                  <c:v>6.7999999999999996E-3</c:v>
                </c:pt>
                <c:pt idx="51">
                  <c:v>5.8999999999999999E-3</c:v>
                </c:pt>
                <c:pt idx="52">
                  <c:v>3.3999999999999998E-3</c:v>
                </c:pt>
                <c:pt idx="53">
                  <c:v>3.0000000000000001E-3</c:v>
                </c:pt>
                <c:pt idx="54">
                  <c:v>6.7999999999999996E-3</c:v>
                </c:pt>
                <c:pt idx="55">
                  <c:v>9.2700000000000005E-2</c:v>
                </c:pt>
                <c:pt idx="56">
                  <c:v>0.21360000000000001</c:v>
                </c:pt>
                <c:pt idx="57">
                  <c:v>0.19159999999999999</c:v>
                </c:pt>
                <c:pt idx="58">
                  <c:v>7.9500000000000001E-2</c:v>
                </c:pt>
                <c:pt idx="59">
                  <c:v>2.7E-2</c:v>
                </c:pt>
                <c:pt idx="60">
                  <c:v>1.04E-2</c:v>
                </c:pt>
                <c:pt idx="61">
                  <c:v>9.4000000000000004E-3</c:v>
                </c:pt>
                <c:pt idx="62">
                  <c:v>9.2999999999999992E-3</c:v>
                </c:pt>
                <c:pt idx="63">
                  <c:v>7.1000000000000004E-3</c:v>
                </c:pt>
                <c:pt idx="64">
                  <c:v>1.14E-2</c:v>
                </c:pt>
                <c:pt idx="65">
                  <c:v>1.9300000000000001E-2</c:v>
                </c:pt>
                <c:pt idx="66">
                  <c:v>3.5999999999999997E-2</c:v>
                </c:pt>
                <c:pt idx="67">
                  <c:v>3.5999999999999997E-2</c:v>
                </c:pt>
                <c:pt idx="68">
                  <c:v>0.19620000000000001</c:v>
                </c:pt>
                <c:pt idx="69">
                  <c:v>0.97019999999999995</c:v>
                </c:pt>
                <c:pt idx="70">
                  <c:v>3.5775000000000001</c:v>
                </c:pt>
                <c:pt idx="71">
                  <c:v>4.5339999999999998</c:v>
                </c:pt>
                <c:pt idx="72">
                  <c:v>3.9878999999999998</c:v>
                </c:pt>
                <c:pt idx="73">
                  <c:v>2.3546</c:v>
                </c:pt>
                <c:pt idx="74">
                  <c:v>0.70350000000000001</c:v>
                </c:pt>
                <c:pt idx="75">
                  <c:v>0.2024</c:v>
                </c:pt>
                <c:pt idx="76">
                  <c:v>0.1134</c:v>
                </c:pt>
                <c:pt idx="77">
                  <c:v>7.1999999999999995E-2</c:v>
                </c:pt>
                <c:pt idx="78">
                  <c:v>4.58E-2</c:v>
                </c:pt>
                <c:pt idx="79">
                  <c:v>2.7099999999999999E-2</c:v>
                </c:pt>
                <c:pt idx="80">
                  <c:v>1.61E-2</c:v>
                </c:pt>
                <c:pt idx="81">
                  <c:v>1.29E-2</c:v>
                </c:pt>
                <c:pt idx="82">
                  <c:v>1.04E-2</c:v>
                </c:pt>
                <c:pt idx="83">
                  <c:v>7.1000000000000004E-3</c:v>
                </c:pt>
                <c:pt idx="84">
                  <c:v>6.6E-3</c:v>
                </c:pt>
                <c:pt idx="85">
                  <c:v>7.0000000000000001E-3</c:v>
                </c:pt>
                <c:pt idx="86">
                  <c:v>7.0000000000000001E-3</c:v>
                </c:pt>
                <c:pt idx="87">
                  <c:v>7.0000000000000001E-3</c:v>
                </c:pt>
                <c:pt idx="88">
                  <c:v>7.0000000000000001E-3</c:v>
                </c:pt>
                <c:pt idx="89">
                  <c:v>6.3E-3</c:v>
                </c:pt>
                <c:pt idx="90">
                  <c:v>6.0000000000000001E-3</c:v>
                </c:pt>
                <c:pt idx="91">
                  <c:v>6.0000000000000001E-3</c:v>
                </c:pt>
                <c:pt idx="92">
                  <c:v>6.0000000000000001E-3</c:v>
                </c:pt>
                <c:pt idx="93">
                  <c:v>6.0000000000000001E-3</c:v>
                </c:pt>
                <c:pt idx="94">
                  <c:v>6.8999999999999999E-3</c:v>
                </c:pt>
                <c:pt idx="95">
                  <c:v>7.0000000000000001E-3</c:v>
                </c:pt>
                <c:pt idx="96">
                  <c:v>4.4000000000000003E-3</c:v>
                </c:pt>
                <c:pt idx="97">
                  <c:v>2.3999999999999998E-3</c:v>
                </c:pt>
                <c:pt idx="98">
                  <c:v>2.8E-3</c:v>
                </c:pt>
                <c:pt idx="99">
                  <c:v>2E-3</c:v>
                </c:pt>
                <c:pt idx="100">
                  <c:v>2E-3</c:v>
                </c:pt>
                <c:pt idx="101">
                  <c:v>2.7000000000000001E-3</c:v>
                </c:pt>
                <c:pt idx="102">
                  <c:v>0.01</c:v>
                </c:pt>
                <c:pt idx="103">
                  <c:v>0.17469999999999999</c:v>
                </c:pt>
                <c:pt idx="104">
                  <c:v>0.44779999999999998</c:v>
                </c:pt>
                <c:pt idx="105">
                  <c:v>0.51249999999999996</c:v>
                </c:pt>
                <c:pt idx="106">
                  <c:v>0.2457</c:v>
                </c:pt>
                <c:pt idx="107">
                  <c:v>9.6100000000000005E-2</c:v>
                </c:pt>
                <c:pt idx="108">
                  <c:v>3.04E-2</c:v>
                </c:pt>
                <c:pt idx="109">
                  <c:v>1.2200000000000001E-2</c:v>
                </c:pt>
                <c:pt idx="110">
                  <c:v>8.6E-3</c:v>
                </c:pt>
                <c:pt idx="111">
                  <c:v>7.0000000000000001E-3</c:v>
                </c:pt>
                <c:pt idx="112">
                  <c:v>6.1000000000000004E-3</c:v>
                </c:pt>
                <c:pt idx="113">
                  <c:v>1.84E-2</c:v>
                </c:pt>
                <c:pt idx="114">
                  <c:v>0.21379999999999999</c:v>
                </c:pt>
                <c:pt idx="115">
                  <c:v>0.34079999999999999</c:v>
                </c:pt>
                <c:pt idx="116">
                  <c:v>0.24429999999999999</c:v>
                </c:pt>
                <c:pt idx="117">
                  <c:v>7.9299999999999995E-2</c:v>
                </c:pt>
                <c:pt idx="118">
                  <c:v>3.2500000000000001E-2</c:v>
                </c:pt>
                <c:pt idx="119">
                  <c:v>1.55E-2</c:v>
                </c:pt>
                <c:pt idx="120">
                  <c:v>6.4999999999999997E-3</c:v>
                </c:pt>
                <c:pt idx="121">
                  <c:v>4.5999999999999999E-3</c:v>
                </c:pt>
                <c:pt idx="122">
                  <c:v>9.5999999999999992E-3</c:v>
                </c:pt>
                <c:pt idx="123">
                  <c:v>1.37E-2</c:v>
                </c:pt>
                <c:pt idx="124">
                  <c:v>4.2200000000000001E-2</c:v>
                </c:pt>
                <c:pt idx="125">
                  <c:v>3.8399999999999997E-2</c:v>
                </c:pt>
                <c:pt idx="126">
                  <c:v>3.7600000000000001E-2</c:v>
                </c:pt>
                <c:pt idx="127">
                  <c:v>0.1837</c:v>
                </c:pt>
                <c:pt idx="128">
                  <c:v>0.86080000000000001</c:v>
                </c:pt>
                <c:pt idx="129">
                  <c:v>2.7593000000000001</c:v>
                </c:pt>
                <c:pt idx="130">
                  <c:v>2.78</c:v>
                </c:pt>
                <c:pt idx="131">
                  <c:v>2.2357999999999998</c:v>
                </c:pt>
                <c:pt idx="132">
                  <c:v>1.2395</c:v>
                </c:pt>
                <c:pt idx="133">
                  <c:v>0.4254</c:v>
                </c:pt>
                <c:pt idx="134">
                  <c:v>0.11169999999999999</c:v>
                </c:pt>
                <c:pt idx="135">
                  <c:v>4.02E-2</c:v>
                </c:pt>
                <c:pt idx="136">
                  <c:v>2.5700000000000001E-2</c:v>
                </c:pt>
                <c:pt idx="137">
                  <c:v>0.1918</c:v>
                </c:pt>
                <c:pt idx="138">
                  <c:v>0.38729999999999998</c:v>
                </c:pt>
                <c:pt idx="139">
                  <c:v>0.4672</c:v>
                </c:pt>
                <c:pt idx="140">
                  <c:v>0.40500000000000003</c:v>
                </c:pt>
                <c:pt idx="141">
                  <c:v>0.37180000000000002</c:v>
                </c:pt>
                <c:pt idx="142">
                  <c:v>0.14349999999999999</c:v>
                </c:pt>
                <c:pt idx="143">
                  <c:v>5.1499999999999997E-2</c:v>
                </c:pt>
                <c:pt idx="144">
                  <c:v>1.17E-2</c:v>
                </c:pt>
                <c:pt idx="145">
                  <c:v>7.3000000000000001E-3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14848"/>
        <c:axId val="179616768"/>
      </c:scatterChart>
      <c:valAx>
        <c:axId val="1796148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616768"/>
        <c:crosses val="autoZero"/>
        <c:crossBetween val="midCat"/>
      </c:valAx>
      <c:valAx>
        <c:axId val="17961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614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222</c:v>
                </c:pt>
                <c:pt idx="1">
                  <c:v>244.5</c:v>
                </c:pt>
                <c:pt idx="2">
                  <c:v>258.89999999999998</c:v>
                </c:pt>
                <c:pt idx="3">
                  <c:v>282.89999999999998</c:v>
                </c:pt>
                <c:pt idx="4">
                  <c:v>314.3</c:v>
                </c:pt>
                <c:pt idx="5">
                  <c:v>347.8</c:v>
                </c:pt>
                <c:pt idx="6">
                  <c:v>445.8</c:v>
                </c:pt>
                <c:pt idx="7">
                  <c:v>550.5</c:v>
                </c:pt>
                <c:pt idx="8">
                  <c:v>590.9</c:v>
                </c:pt>
                <c:pt idx="9">
                  <c:v>665.9</c:v>
                </c:pt>
                <c:pt idx="10">
                  <c:v>790.4</c:v>
                </c:pt>
                <c:pt idx="11">
                  <c:v>819.3</c:v>
                </c:pt>
                <c:pt idx="12">
                  <c:v>798.8</c:v>
                </c:pt>
                <c:pt idx="13">
                  <c:v>686.9</c:v>
                </c:pt>
                <c:pt idx="14">
                  <c:v>617.6</c:v>
                </c:pt>
                <c:pt idx="15">
                  <c:v>545.29999999999995</c:v>
                </c:pt>
                <c:pt idx="16">
                  <c:v>414.2</c:v>
                </c:pt>
                <c:pt idx="17">
                  <c:v>300.39999999999998</c:v>
                </c:pt>
                <c:pt idx="18">
                  <c:v>215.9</c:v>
                </c:pt>
                <c:pt idx="19">
                  <c:v>175.8</c:v>
                </c:pt>
                <c:pt idx="20">
                  <c:v>138.6</c:v>
                </c:pt>
                <c:pt idx="21">
                  <c:v>149.30000000000001</c:v>
                </c:pt>
                <c:pt idx="22">
                  <c:v>161.5</c:v>
                </c:pt>
                <c:pt idx="23">
                  <c:v>156.5</c:v>
                </c:pt>
                <c:pt idx="24">
                  <c:v>146.30000000000001</c:v>
                </c:pt>
                <c:pt idx="25">
                  <c:v>128.30000000000001</c:v>
                </c:pt>
                <c:pt idx="26">
                  <c:v>102.9</c:v>
                </c:pt>
                <c:pt idx="27">
                  <c:v>82.9</c:v>
                </c:pt>
                <c:pt idx="28">
                  <c:v>70.7</c:v>
                </c:pt>
                <c:pt idx="29">
                  <c:v>61.5</c:v>
                </c:pt>
                <c:pt idx="30">
                  <c:v>54.4</c:v>
                </c:pt>
                <c:pt idx="31">
                  <c:v>49.4</c:v>
                </c:pt>
                <c:pt idx="32">
                  <c:v>46.9</c:v>
                </c:pt>
                <c:pt idx="33">
                  <c:v>46.5</c:v>
                </c:pt>
                <c:pt idx="34">
                  <c:v>46.5</c:v>
                </c:pt>
                <c:pt idx="35">
                  <c:v>48.6</c:v>
                </c:pt>
                <c:pt idx="36">
                  <c:v>51.4</c:v>
                </c:pt>
                <c:pt idx="37">
                  <c:v>58.1</c:v>
                </c:pt>
                <c:pt idx="38">
                  <c:v>81.2</c:v>
                </c:pt>
                <c:pt idx="39">
                  <c:v>100.6</c:v>
                </c:pt>
                <c:pt idx="40">
                  <c:v>111</c:v>
                </c:pt>
                <c:pt idx="41">
                  <c:v>154.4</c:v>
                </c:pt>
                <c:pt idx="42">
                  <c:v>226.5</c:v>
                </c:pt>
                <c:pt idx="43">
                  <c:v>272.3</c:v>
                </c:pt>
                <c:pt idx="44">
                  <c:v>250.7</c:v>
                </c:pt>
                <c:pt idx="45">
                  <c:v>229.5</c:v>
                </c:pt>
                <c:pt idx="46">
                  <c:v>215.6</c:v>
                </c:pt>
                <c:pt idx="47">
                  <c:v>201.7</c:v>
                </c:pt>
                <c:pt idx="48">
                  <c:v>201</c:v>
                </c:pt>
                <c:pt idx="49">
                  <c:v>232.3</c:v>
                </c:pt>
                <c:pt idx="50">
                  <c:v>263.39999999999998</c:v>
                </c:pt>
                <c:pt idx="51">
                  <c:v>277</c:v>
                </c:pt>
                <c:pt idx="52">
                  <c:v>289.10000000000002</c:v>
                </c:pt>
                <c:pt idx="53">
                  <c:v>302.5</c:v>
                </c:pt>
                <c:pt idx="54">
                  <c:v>392.5</c:v>
                </c:pt>
                <c:pt idx="55">
                  <c:v>676.5</c:v>
                </c:pt>
                <c:pt idx="56">
                  <c:v>936.3</c:v>
                </c:pt>
                <c:pt idx="57">
                  <c:v>1018.7</c:v>
                </c:pt>
                <c:pt idx="58">
                  <c:v>1089.5999999999999</c:v>
                </c:pt>
                <c:pt idx="59">
                  <c:v>1024.3</c:v>
                </c:pt>
                <c:pt idx="60">
                  <c:v>836.3</c:v>
                </c:pt>
                <c:pt idx="61">
                  <c:v>699.1</c:v>
                </c:pt>
                <c:pt idx="62">
                  <c:v>697.2</c:v>
                </c:pt>
                <c:pt idx="63">
                  <c:v>701.9</c:v>
                </c:pt>
                <c:pt idx="64">
                  <c:v>743.4</c:v>
                </c:pt>
                <c:pt idx="65">
                  <c:v>796</c:v>
                </c:pt>
                <c:pt idx="66">
                  <c:v>856.7</c:v>
                </c:pt>
                <c:pt idx="67">
                  <c:v>919</c:v>
                </c:pt>
                <c:pt idx="68">
                  <c:v>953.5</c:v>
                </c:pt>
                <c:pt idx="69">
                  <c:v>917.2</c:v>
                </c:pt>
                <c:pt idx="70">
                  <c:v>891.3</c:v>
                </c:pt>
                <c:pt idx="71">
                  <c:v>935.3</c:v>
                </c:pt>
                <c:pt idx="72">
                  <c:v>886.5</c:v>
                </c:pt>
                <c:pt idx="73">
                  <c:v>782</c:v>
                </c:pt>
                <c:pt idx="74">
                  <c:v>693.9</c:v>
                </c:pt>
                <c:pt idx="75">
                  <c:v>643.79999999999995</c:v>
                </c:pt>
                <c:pt idx="76">
                  <c:v>589.1</c:v>
                </c:pt>
                <c:pt idx="77">
                  <c:v>461.8</c:v>
                </c:pt>
                <c:pt idx="78">
                  <c:v>333</c:v>
                </c:pt>
                <c:pt idx="79">
                  <c:v>222.1</c:v>
                </c:pt>
                <c:pt idx="80">
                  <c:v>169.2</c:v>
                </c:pt>
                <c:pt idx="81">
                  <c:v>119.5</c:v>
                </c:pt>
                <c:pt idx="82">
                  <c:v>98.2</c:v>
                </c:pt>
                <c:pt idx="83">
                  <c:v>83.4</c:v>
                </c:pt>
                <c:pt idx="84">
                  <c:v>71.599999999999994</c:v>
                </c:pt>
                <c:pt idx="85">
                  <c:v>61.5</c:v>
                </c:pt>
                <c:pt idx="86">
                  <c:v>53.9</c:v>
                </c:pt>
                <c:pt idx="87">
                  <c:v>49.6</c:v>
                </c:pt>
                <c:pt idx="88">
                  <c:v>47.2</c:v>
                </c:pt>
                <c:pt idx="89">
                  <c:v>45.7</c:v>
                </c:pt>
                <c:pt idx="90">
                  <c:v>45.9</c:v>
                </c:pt>
                <c:pt idx="91">
                  <c:v>53</c:v>
                </c:pt>
                <c:pt idx="92">
                  <c:v>58.4</c:v>
                </c:pt>
                <c:pt idx="93">
                  <c:v>58.4</c:v>
                </c:pt>
                <c:pt idx="94">
                  <c:v>55</c:v>
                </c:pt>
                <c:pt idx="95">
                  <c:v>52.3</c:v>
                </c:pt>
                <c:pt idx="96">
                  <c:v>50.5</c:v>
                </c:pt>
                <c:pt idx="97">
                  <c:v>48.5</c:v>
                </c:pt>
                <c:pt idx="98">
                  <c:v>48.1</c:v>
                </c:pt>
                <c:pt idx="99">
                  <c:v>58.3</c:v>
                </c:pt>
                <c:pt idx="100">
                  <c:v>73.900000000000006</c:v>
                </c:pt>
                <c:pt idx="101">
                  <c:v>84.3</c:v>
                </c:pt>
                <c:pt idx="102">
                  <c:v>92.5</c:v>
                </c:pt>
                <c:pt idx="103">
                  <c:v>95.1</c:v>
                </c:pt>
                <c:pt idx="104">
                  <c:v>92.4</c:v>
                </c:pt>
                <c:pt idx="105">
                  <c:v>85.6</c:v>
                </c:pt>
                <c:pt idx="106">
                  <c:v>80.400000000000006</c:v>
                </c:pt>
                <c:pt idx="107">
                  <c:v>76.2</c:v>
                </c:pt>
                <c:pt idx="108">
                  <c:v>87.4</c:v>
                </c:pt>
                <c:pt idx="109">
                  <c:v>122.9</c:v>
                </c:pt>
                <c:pt idx="110">
                  <c:v>166.1</c:v>
                </c:pt>
                <c:pt idx="111">
                  <c:v>176.1</c:v>
                </c:pt>
                <c:pt idx="112">
                  <c:v>169.1</c:v>
                </c:pt>
                <c:pt idx="113">
                  <c:v>156.9</c:v>
                </c:pt>
                <c:pt idx="114">
                  <c:v>179.7</c:v>
                </c:pt>
                <c:pt idx="115">
                  <c:v>291</c:v>
                </c:pt>
                <c:pt idx="116">
                  <c:v>425.5</c:v>
                </c:pt>
                <c:pt idx="117">
                  <c:v>535.9</c:v>
                </c:pt>
                <c:pt idx="118">
                  <c:v>608.1</c:v>
                </c:pt>
                <c:pt idx="119">
                  <c:v>660.5</c:v>
                </c:pt>
                <c:pt idx="120">
                  <c:v>740.3</c:v>
                </c:pt>
                <c:pt idx="121">
                  <c:v>763.6</c:v>
                </c:pt>
                <c:pt idx="122">
                  <c:v>623</c:v>
                </c:pt>
                <c:pt idx="123">
                  <c:v>499.9</c:v>
                </c:pt>
                <c:pt idx="124">
                  <c:v>454.2</c:v>
                </c:pt>
                <c:pt idx="125">
                  <c:v>404</c:v>
                </c:pt>
                <c:pt idx="126">
                  <c:v>315.2</c:v>
                </c:pt>
                <c:pt idx="127">
                  <c:v>220.8</c:v>
                </c:pt>
                <c:pt idx="128">
                  <c:v>174.5</c:v>
                </c:pt>
                <c:pt idx="129">
                  <c:v>130.30000000000001</c:v>
                </c:pt>
                <c:pt idx="130">
                  <c:v>110</c:v>
                </c:pt>
                <c:pt idx="131">
                  <c:v>100</c:v>
                </c:pt>
                <c:pt idx="132">
                  <c:v>117.4</c:v>
                </c:pt>
                <c:pt idx="133">
                  <c:v>136</c:v>
                </c:pt>
                <c:pt idx="134">
                  <c:v>144.69999999999999</c:v>
                </c:pt>
                <c:pt idx="135">
                  <c:v>163.4</c:v>
                </c:pt>
                <c:pt idx="136">
                  <c:v>187.1</c:v>
                </c:pt>
                <c:pt idx="137">
                  <c:v>200.5</c:v>
                </c:pt>
                <c:pt idx="138">
                  <c:v>187.3</c:v>
                </c:pt>
                <c:pt idx="139">
                  <c:v>164.1</c:v>
                </c:pt>
                <c:pt idx="140">
                  <c:v>152.30000000000001</c:v>
                </c:pt>
                <c:pt idx="141">
                  <c:v>151.6</c:v>
                </c:pt>
                <c:pt idx="142">
                  <c:v>168.2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168.2</c:v>
                </c:pt>
                <c:pt idx="1">
                  <c:v>186.6</c:v>
                </c:pt>
                <c:pt idx="2">
                  <c:v>230.2</c:v>
                </c:pt>
                <c:pt idx="3">
                  <c:v>271.5</c:v>
                </c:pt>
                <c:pt idx="4">
                  <c:v>306.5</c:v>
                </c:pt>
                <c:pt idx="5">
                  <c:v>351.6</c:v>
                </c:pt>
                <c:pt idx="6">
                  <c:v>404.2</c:v>
                </c:pt>
                <c:pt idx="7">
                  <c:v>488.9</c:v>
                </c:pt>
                <c:pt idx="8">
                  <c:v>620.4</c:v>
                </c:pt>
                <c:pt idx="9">
                  <c:v>725.9</c:v>
                </c:pt>
                <c:pt idx="10">
                  <c:v>814.5</c:v>
                </c:pt>
                <c:pt idx="11">
                  <c:v>785.7</c:v>
                </c:pt>
                <c:pt idx="12">
                  <c:v>734.7</c:v>
                </c:pt>
                <c:pt idx="13">
                  <c:v>664.9</c:v>
                </c:pt>
                <c:pt idx="14">
                  <c:v>631.5</c:v>
                </c:pt>
                <c:pt idx="15">
                  <c:v>583.70000000000005</c:v>
                </c:pt>
                <c:pt idx="16">
                  <c:v>482.3</c:v>
                </c:pt>
                <c:pt idx="17">
                  <c:v>379.7</c:v>
                </c:pt>
                <c:pt idx="18">
                  <c:v>298.5</c:v>
                </c:pt>
                <c:pt idx="19">
                  <c:v>242.4</c:v>
                </c:pt>
                <c:pt idx="20">
                  <c:v>200.7</c:v>
                </c:pt>
                <c:pt idx="21">
                  <c:v>164.6</c:v>
                </c:pt>
                <c:pt idx="22">
                  <c:v>131.9</c:v>
                </c:pt>
                <c:pt idx="23">
                  <c:v>114</c:v>
                </c:pt>
                <c:pt idx="24">
                  <c:v>97.2</c:v>
                </c:pt>
                <c:pt idx="25">
                  <c:v>82.2</c:v>
                </c:pt>
                <c:pt idx="26">
                  <c:v>73.2</c:v>
                </c:pt>
                <c:pt idx="27">
                  <c:v>70.3</c:v>
                </c:pt>
                <c:pt idx="28">
                  <c:v>68.5</c:v>
                </c:pt>
                <c:pt idx="29">
                  <c:v>66.400000000000006</c:v>
                </c:pt>
                <c:pt idx="30">
                  <c:v>65.5</c:v>
                </c:pt>
                <c:pt idx="31">
                  <c:v>62.1</c:v>
                </c:pt>
                <c:pt idx="32">
                  <c:v>58</c:v>
                </c:pt>
                <c:pt idx="33">
                  <c:v>56</c:v>
                </c:pt>
                <c:pt idx="34">
                  <c:v>54.4</c:v>
                </c:pt>
                <c:pt idx="35">
                  <c:v>54</c:v>
                </c:pt>
                <c:pt idx="36">
                  <c:v>54</c:v>
                </c:pt>
                <c:pt idx="37">
                  <c:v>57.1</c:v>
                </c:pt>
                <c:pt idx="38">
                  <c:v>92.2</c:v>
                </c:pt>
                <c:pt idx="39">
                  <c:v>149.69999999999999</c:v>
                </c:pt>
                <c:pt idx="40">
                  <c:v>166.5</c:v>
                </c:pt>
                <c:pt idx="41">
                  <c:v>153</c:v>
                </c:pt>
                <c:pt idx="42">
                  <c:v>158.30000000000001</c:v>
                </c:pt>
                <c:pt idx="43">
                  <c:v>198.7</c:v>
                </c:pt>
                <c:pt idx="44">
                  <c:v>222.2</c:v>
                </c:pt>
                <c:pt idx="45">
                  <c:v>193.4</c:v>
                </c:pt>
                <c:pt idx="46">
                  <c:v>155.5</c:v>
                </c:pt>
                <c:pt idx="47">
                  <c:v>137.69999999999999</c:v>
                </c:pt>
                <c:pt idx="48">
                  <c:v>134.5</c:v>
                </c:pt>
                <c:pt idx="49">
                  <c:v>149.69999999999999</c:v>
                </c:pt>
                <c:pt idx="50">
                  <c:v>176.9</c:v>
                </c:pt>
                <c:pt idx="51">
                  <c:v>209.6</c:v>
                </c:pt>
                <c:pt idx="52">
                  <c:v>244.8</c:v>
                </c:pt>
                <c:pt idx="53">
                  <c:v>276.39999999999998</c:v>
                </c:pt>
                <c:pt idx="54">
                  <c:v>394.7</c:v>
                </c:pt>
                <c:pt idx="55">
                  <c:v>548.6</c:v>
                </c:pt>
                <c:pt idx="56">
                  <c:v>757.1</c:v>
                </c:pt>
                <c:pt idx="57">
                  <c:v>880.7</c:v>
                </c:pt>
                <c:pt idx="58">
                  <c:v>947.5</c:v>
                </c:pt>
                <c:pt idx="59">
                  <c:v>1013.8</c:v>
                </c:pt>
                <c:pt idx="60">
                  <c:v>1056.0999999999999</c:v>
                </c:pt>
                <c:pt idx="61">
                  <c:v>1073.9000000000001</c:v>
                </c:pt>
                <c:pt idx="62">
                  <c:v>1075.9000000000001</c:v>
                </c:pt>
                <c:pt idx="63">
                  <c:v>1059</c:v>
                </c:pt>
                <c:pt idx="64">
                  <c:v>1057.5999999999999</c:v>
                </c:pt>
                <c:pt idx="65">
                  <c:v>1083.7</c:v>
                </c:pt>
                <c:pt idx="66">
                  <c:v>1094.7</c:v>
                </c:pt>
                <c:pt idx="67">
                  <c:v>1016.9</c:v>
                </c:pt>
                <c:pt idx="68">
                  <c:v>975.5</c:v>
                </c:pt>
                <c:pt idx="69">
                  <c:v>865.3</c:v>
                </c:pt>
                <c:pt idx="70">
                  <c:v>718.7</c:v>
                </c:pt>
                <c:pt idx="71">
                  <c:v>628</c:v>
                </c:pt>
                <c:pt idx="72">
                  <c:v>560.20000000000005</c:v>
                </c:pt>
                <c:pt idx="73">
                  <c:v>476.7</c:v>
                </c:pt>
                <c:pt idx="74">
                  <c:v>452.6</c:v>
                </c:pt>
                <c:pt idx="75">
                  <c:v>508.6</c:v>
                </c:pt>
                <c:pt idx="76">
                  <c:v>507.9</c:v>
                </c:pt>
                <c:pt idx="77">
                  <c:v>425.2</c:v>
                </c:pt>
                <c:pt idx="78">
                  <c:v>345.7</c:v>
                </c:pt>
                <c:pt idx="79">
                  <c:v>299.60000000000002</c:v>
                </c:pt>
                <c:pt idx="80">
                  <c:v>258.3</c:v>
                </c:pt>
                <c:pt idx="81">
                  <c:v>227.1</c:v>
                </c:pt>
                <c:pt idx="82">
                  <c:v>201.8</c:v>
                </c:pt>
                <c:pt idx="83">
                  <c:v>176.8</c:v>
                </c:pt>
                <c:pt idx="84">
                  <c:v>151.5</c:v>
                </c:pt>
                <c:pt idx="85">
                  <c:v>136.5</c:v>
                </c:pt>
                <c:pt idx="86">
                  <c:v>123.1</c:v>
                </c:pt>
                <c:pt idx="87">
                  <c:v>109</c:v>
                </c:pt>
                <c:pt idx="88">
                  <c:v>102.7</c:v>
                </c:pt>
                <c:pt idx="89">
                  <c:v>99.9</c:v>
                </c:pt>
                <c:pt idx="90">
                  <c:v>91.2</c:v>
                </c:pt>
                <c:pt idx="91">
                  <c:v>82.8</c:v>
                </c:pt>
                <c:pt idx="92">
                  <c:v>85.8</c:v>
                </c:pt>
                <c:pt idx="93">
                  <c:v>101.5</c:v>
                </c:pt>
                <c:pt idx="94">
                  <c:v>127.7</c:v>
                </c:pt>
                <c:pt idx="95">
                  <c:v>133.69999999999999</c:v>
                </c:pt>
                <c:pt idx="96">
                  <c:v>124.8</c:v>
                </c:pt>
                <c:pt idx="97">
                  <c:v>120.5</c:v>
                </c:pt>
                <c:pt idx="98">
                  <c:v>130.1</c:v>
                </c:pt>
                <c:pt idx="99">
                  <c:v>138.69999999999999</c:v>
                </c:pt>
                <c:pt idx="100">
                  <c:v>141.80000000000001</c:v>
                </c:pt>
                <c:pt idx="101">
                  <c:v>137.1</c:v>
                </c:pt>
                <c:pt idx="102">
                  <c:v>146.80000000000001</c:v>
                </c:pt>
                <c:pt idx="103">
                  <c:v>159.69999999999999</c:v>
                </c:pt>
                <c:pt idx="104">
                  <c:v>153.19999999999999</c:v>
                </c:pt>
                <c:pt idx="105">
                  <c:v>132.19999999999999</c:v>
                </c:pt>
                <c:pt idx="106">
                  <c:v>119</c:v>
                </c:pt>
                <c:pt idx="107">
                  <c:v>127.6</c:v>
                </c:pt>
                <c:pt idx="108">
                  <c:v>167.3</c:v>
                </c:pt>
                <c:pt idx="109">
                  <c:v>204.4</c:v>
                </c:pt>
                <c:pt idx="110">
                  <c:v>217.6</c:v>
                </c:pt>
                <c:pt idx="111">
                  <c:v>217.1</c:v>
                </c:pt>
                <c:pt idx="112">
                  <c:v>217.3</c:v>
                </c:pt>
                <c:pt idx="113">
                  <c:v>205.8</c:v>
                </c:pt>
                <c:pt idx="114">
                  <c:v>206.5</c:v>
                </c:pt>
                <c:pt idx="115">
                  <c:v>311.10000000000002</c:v>
                </c:pt>
                <c:pt idx="116">
                  <c:v>458.5</c:v>
                </c:pt>
                <c:pt idx="117">
                  <c:v>592</c:v>
                </c:pt>
                <c:pt idx="118">
                  <c:v>605.9</c:v>
                </c:pt>
                <c:pt idx="119">
                  <c:v>636.4</c:v>
                </c:pt>
                <c:pt idx="120">
                  <c:v>693.8</c:v>
                </c:pt>
                <c:pt idx="121">
                  <c:v>722.3</c:v>
                </c:pt>
                <c:pt idx="122">
                  <c:v>621.70000000000005</c:v>
                </c:pt>
                <c:pt idx="123">
                  <c:v>487.7</c:v>
                </c:pt>
                <c:pt idx="124">
                  <c:v>408.9</c:v>
                </c:pt>
                <c:pt idx="125">
                  <c:v>314.8</c:v>
                </c:pt>
                <c:pt idx="126">
                  <c:v>224.1</c:v>
                </c:pt>
                <c:pt idx="127">
                  <c:v>168.9</c:v>
                </c:pt>
                <c:pt idx="128">
                  <c:v>127</c:v>
                </c:pt>
                <c:pt idx="129">
                  <c:v>96.1</c:v>
                </c:pt>
                <c:pt idx="130">
                  <c:v>83.6</c:v>
                </c:pt>
                <c:pt idx="131">
                  <c:v>74.3</c:v>
                </c:pt>
                <c:pt idx="132">
                  <c:v>69.099999999999994</c:v>
                </c:pt>
                <c:pt idx="133">
                  <c:v>85.9</c:v>
                </c:pt>
                <c:pt idx="134">
                  <c:v>114</c:v>
                </c:pt>
                <c:pt idx="135">
                  <c:v>141</c:v>
                </c:pt>
                <c:pt idx="136">
                  <c:v>168.9</c:v>
                </c:pt>
                <c:pt idx="137">
                  <c:v>170.7</c:v>
                </c:pt>
                <c:pt idx="138">
                  <c:v>151</c:v>
                </c:pt>
                <c:pt idx="139">
                  <c:v>133.80000000000001</c:v>
                </c:pt>
                <c:pt idx="140">
                  <c:v>126</c:v>
                </c:pt>
                <c:pt idx="141">
                  <c:v>124.5</c:v>
                </c:pt>
                <c:pt idx="142">
                  <c:v>139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139</c:v>
                </c:pt>
                <c:pt idx="1">
                  <c:v>186.9</c:v>
                </c:pt>
                <c:pt idx="2">
                  <c:v>254.3</c:v>
                </c:pt>
                <c:pt idx="3">
                  <c:v>350.7</c:v>
                </c:pt>
                <c:pt idx="4">
                  <c:v>480.5</c:v>
                </c:pt>
                <c:pt idx="5">
                  <c:v>604.70000000000005</c:v>
                </c:pt>
                <c:pt idx="6">
                  <c:v>638.29999999999995</c:v>
                </c:pt>
                <c:pt idx="7">
                  <c:v>683.1</c:v>
                </c:pt>
                <c:pt idx="8">
                  <c:v>759.9</c:v>
                </c:pt>
                <c:pt idx="9">
                  <c:v>794</c:v>
                </c:pt>
                <c:pt idx="10">
                  <c:v>665</c:v>
                </c:pt>
                <c:pt idx="11">
                  <c:v>538.70000000000005</c:v>
                </c:pt>
                <c:pt idx="12">
                  <c:v>435.4</c:v>
                </c:pt>
                <c:pt idx="13">
                  <c:v>336.9</c:v>
                </c:pt>
                <c:pt idx="14">
                  <c:v>301.3</c:v>
                </c:pt>
                <c:pt idx="15">
                  <c:v>262.8</c:v>
                </c:pt>
                <c:pt idx="16">
                  <c:v>216.3</c:v>
                </c:pt>
                <c:pt idx="17">
                  <c:v>179</c:v>
                </c:pt>
                <c:pt idx="18">
                  <c:v>142.30000000000001</c:v>
                </c:pt>
                <c:pt idx="19">
                  <c:v>118.5</c:v>
                </c:pt>
                <c:pt idx="20">
                  <c:v>100.1</c:v>
                </c:pt>
                <c:pt idx="21">
                  <c:v>90.3</c:v>
                </c:pt>
                <c:pt idx="22">
                  <c:v>84.4</c:v>
                </c:pt>
                <c:pt idx="23">
                  <c:v>81.099999999999994</c:v>
                </c:pt>
                <c:pt idx="24">
                  <c:v>79.099999999999994</c:v>
                </c:pt>
                <c:pt idx="25">
                  <c:v>78.400000000000006</c:v>
                </c:pt>
                <c:pt idx="26">
                  <c:v>78.3</c:v>
                </c:pt>
                <c:pt idx="27">
                  <c:v>77.2</c:v>
                </c:pt>
                <c:pt idx="28">
                  <c:v>71.400000000000006</c:v>
                </c:pt>
                <c:pt idx="29">
                  <c:v>68.3</c:v>
                </c:pt>
                <c:pt idx="30">
                  <c:v>68.2</c:v>
                </c:pt>
                <c:pt idx="31">
                  <c:v>66.3</c:v>
                </c:pt>
                <c:pt idx="32">
                  <c:v>60.9</c:v>
                </c:pt>
                <c:pt idx="33">
                  <c:v>55</c:v>
                </c:pt>
                <c:pt idx="34">
                  <c:v>52.5</c:v>
                </c:pt>
                <c:pt idx="35">
                  <c:v>51.9</c:v>
                </c:pt>
                <c:pt idx="36">
                  <c:v>55.8</c:v>
                </c:pt>
                <c:pt idx="37">
                  <c:v>69.5</c:v>
                </c:pt>
                <c:pt idx="38">
                  <c:v>93.6</c:v>
                </c:pt>
                <c:pt idx="39">
                  <c:v>130.4</c:v>
                </c:pt>
                <c:pt idx="40">
                  <c:v>141.69999999999999</c:v>
                </c:pt>
                <c:pt idx="41">
                  <c:v>138.5</c:v>
                </c:pt>
                <c:pt idx="42">
                  <c:v>150.9</c:v>
                </c:pt>
                <c:pt idx="43">
                  <c:v>182.2</c:v>
                </c:pt>
                <c:pt idx="44">
                  <c:v>214.6</c:v>
                </c:pt>
                <c:pt idx="45">
                  <c:v>214.5</c:v>
                </c:pt>
                <c:pt idx="46">
                  <c:v>187.5</c:v>
                </c:pt>
                <c:pt idx="47">
                  <c:v>158.9</c:v>
                </c:pt>
                <c:pt idx="48">
                  <c:v>144.1</c:v>
                </c:pt>
                <c:pt idx="49">
                  <c:v>138.19999999999999</c:v>
                </c:pt>
                <c:pt idx="50">
                  <c:v>153.69999999999999</c:v>
                </c:pt>
                <c:pt idx="51">
                  <c:v>184.7</c:v>
                </c:pt>
                <c:pt idx="52">
                  <c:v>213.7</c:v>
                </c:pt>
                <c:pt idx="53">
                  <c:v>241.3</c:v>
                </c:pt>
                <c:pt idx="54">
                  <c:v>266.10000000000002</c:v>
                </c:pt>
                <c:pt idx="55">
                  <c:v>289.89999999999998</c:v>
                </c:pt>
                <c:pt idx="56">
                  <c:v>313.3</c:v>
                </c:pt>
                <c:pt idx="57">
                  <c:v>309.39999999999998</c:v>
                </c:pt>
                <c:pt idx="58">
                  <c:v>275.2</c:v>
                </c:pt>
                <c:pt idx="59">
                  <c:v>284.89999999999998</c:v>
                </c:pt>
                <c:pt idx="60">
                  <c:v>347.9</c:v>
                </c:pt>
                <c:pt idx="61">
                  <c:v>421.2</c:v>
                </c:pt>
                <c:pt idx="62">
                  <c:v>487.5</c:v>
                </c:pt>
                <c:pt idx="63">
                  <c:v>551.4</c:v>
                </c:pt>
                <c:pt idx="64">
                  <c:v>654.6</c:v>
                </c:pt>
                <c:pt idx="65">
                  <c:v>775.9</c:v>
                </c:pt>
                <c:pt idx="66">
                  <c:v>825.8</c:v>
                </c:pt>
                <c:pt idx="67">
                  <c:v>839.2</c:v>
                </c:pt>
                <c:pt idx="68">
                  <c:v>789.6</c:v>
                </c:pt>
                <c:pt idx="69">
                  <c:v>773.2</c:v>
                </c:pt>
                <c:pt idx="70">
                  <c:v>832</c:v>
                </c:pt>
                <c:pt idx="71">
                  <c:v>823.2</c:v>
                </c:pt>
                <c:pt idx="72">
                  <c:v>722.4</c:v>
                </c:pt>
                <c:pt idx="73">
                  <c:v>645.20000000000005</c:v>
                </c:pt>
                <c:pt idx="74">
                  <c:v>567.6</c:v>
                </c:pt>
                <c:pt idx="75">
                  <c:v>482.9</c:v>
                </c:pt>
                <c:pt idx="76">
                  <c:v>419.8</c:v>
                </c:pt>
                <c:pt idx="77">
                  <c:v>416.2</c:v>
                </c:pt>
                <c:pt idx="78">
                  <c:v>550.6</c:v>
                </c:pt>
                <c:pt idx="79">
                  <c:v>632.79999999999995</c:v>
                </c:pt>
                <c:pt idx="80">
                  <c:v>541.1</c:v>
                </c:pt>
                <c:pt idx="81">
                  <c:v>380.2</c:v>
                </c:pt>
                <c:pt idx="82">
                  <c:v>282.10000000000002</c:v>
                </c:pt>
                <c:pt idx="83">
                  <c:v>235</c:v>
                </c:pt>
                <c:pt idx="84">
                  <c:v>206.8</c:v>
                </c:pt>
                <c:pt idx="85">
                  <c:v>182.9</c:v>
                </c:pt>
                <c:pt idx="86">
                  <c:v>161.6</c:v>
                </c:pt>
                <c:pt idx="87">
                  <c:v>141.9</c:v>
                </c:pt>
                <c:pt idx="88">
                  <c:v>121.4</c:v>
                </c:pt>
                <c:pt idx="89">
                  <c:v>102.9</c:v>
                </c:pt>
                <c:pt idx="90">
                  <c:v>91.7</c:v>
                </c:pt>
                <c:pt idx="91">
                  <c:v>85.9</c:v>
                </c:pt>
                <c:pt idx="92">
                  <c:v>84.9</c:v>
                </c:pt>
                <c:pt idx="93">
                  <c:v>86.2</c:v>
                </c:pt>
                <c:pt idx="94">
                  <c:v>80.8</c:v>
                </c:pt>
                <c:pt idx="95">
                  <c:v>70.400000000000006</c:v>
                </c:pt>
                <c:pt idx="96">
                  <c:v>63.9</c:v>
                </c:pt>
                <c:pt idx="97">
                  <c:v>60.7</c:v>
                </c:pt>
                <c:pt idx="98">
                  <c:v>62.7</c:v>
                </c:pt>
                <c:pt idx="99">
                  <c:v>75.900000000000006</c:v>
                </c:pt>
                <c:pt idx="100">
                  <c:v>90.2</c:v>
                </c:pt>
                <c:pt idx="101">
                  <c:v>99</c:v>
                </c:pt>
                <c:pt idx="102">
                  <c:v>105.9</c:v>
                </c:pt>
                <c:pt idx="103">
                  <c:v>116.5</c:v>
                </c:pt>
                <c:pt idx="104">
                  <c:v>128.6</c:v>
                </c:pt>
                <c:pt idx="105">
                  <c:v>127.3</c:v>
                </c:pt>
                <c:pt idx="106">
                  <c:v>115.1</c:v>
                </c:pt>
                <c:pt idx="107">
                  <c:v>103.4</c:v>
                </c:pt>
                <c:pt idx="108">
                  <c:v>103.6</c:v>
                </c:pt>
                <c:pt idx="109">
                  <c:v>121.1</c:v>
                </c:pt>
                <c:pt idx="110">
                  <c:v>144.6</c:v>
                </c:pt>
                <c:pt idx="111">
                  <c:v>167.4</c:v>
                </c:pt>
                <c:pt idx="112">
                  <c:v>188.4</c:v>
                </c:pt>
                <c:pt idx="113">
                  <c:v>207.2</c:v>
                </c:pt>
                <c:pt idx="114">
                  <c:v>226.5</c:v>
                </c:pt>
                <c:pt idx="115">
                  <c:v>244.8</c:v>
                </c:pt>
                <c:pt idx="116">
                  <c:v>233.1</c:v>
                </c:pt>
                <c:pt idx="117">
                  <c:v>210.3</c:v>
                </c:pt>
                <c:pt idx="118">
                  <c:v>211.5</c:v>
                </c:pt>
                <c:pt idx="119">
                  <c:v>310.10000000000002</c:v>
                </c:pt>
                <c:pt idx="120">
                  <c:v>470</c:v>
                </c:pt>
                <c:pt idx="121">
                  <c:v>620.4</c:v>
                </c:pt>
                <c:pt idx="122">
                  <c:v>649.20000000000005</c:v>
                </c:pt>
                <c:pt idx="123">
                  <c:v>651.29999999999995</c:v>
                </c:pt>
                <c:pt idx="124">
                  <c:v>687.8</c:v>
                </c:pt>
                <c:pt idx="125">
                  <c:v>700.1</c:v>
                </c:pt>
                <c:pt idx="126">
                  <c:v>611.5</c:v>
                </c:pt>
                <c:pt idx="127">
                  <c:v>495</c:v>
                </c:pt>
                <c:pt idx="128">
                  <c:v>440</c:v>
                </c:pt>
                <c:pt idx="129">
                  <c:v>369.2</c:v>
                </c:pt>
                <c:pt idx="130">
                  <c:v>264.3</c:v>
                </c:pt>
                <c:pt idx="131">
                  <c:v>190.6</c:v>
                </c:pt>
                <c:pt idx="132">
                  <c:v>151.69999999999999</c:v>
                </c:pt>
                <c:pt idx="133">
                  <c:v>116.4</c:v>
                </c:pt>
                <c:pt idx="134">
                  <c:v>156</c:v>
                </c:pt>
                <c:pt idx="135">
                  <c:v>198.9</c:v>
                </c:pt>
                <c:pt idx="136">
                  <c:v>216.5</c:v>
                </c:pt>
                <c:pt idx="137">
                  <c:v>218.9</c:v>
                </c:pt>
                <c:pt idx="138">
                  <c:v>225.5</c:v>
                </c:pt>
                <c:pt idx="139">
                  <c:v>214</c:v>
                </c:pt>
                <c:pt idx="140">
                  <c:v>192.9</c:v>
                </c:pt>
                <c:pt idx="141">
                  <c:v>172.4</c:v>
                </c:pt>
                <c:pt idx="142">
                  <c:v>153.4</c:v>
                </c:pt>
                <c:pt idx="143">
                  <c:v>143</c:v>
                </c:pt>
                <c:pt idx="144">
                  <c:v>140.30000000000001</c:v>
                </c:pt>
                <c:pt idx="145">
                  <c:v>144.5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71040"/>
        <c:axId val="179672960"/>
      </c:scatterChart>
      <c:valAx>
        <c:axId val="1796710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672960"/>
        <c:crosses val="autoZero"/>
        <c:crossBetween val="midCat"/>
      </c:valAx>
      <c:valAx>
        <c:axId val="17967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671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59.2</c:v>
                </c:pt>
                <c:pt idx="1">
                  <c:v>63</c:v>
                </c:pt>
                <c:pt idx="2">
                  <c:v>61.2</c:v>
                </c:pt>
                <c:pt idx="3">
                  <c:v>65.900000000000006</c:v>
                </c:pt>
                <c:pt idx="4">
                  <c:v>66.3</c:v>
                </c:pt>
                <c:pt idx="5">
                  <c:v>62.2</c:v>
                </c:pt>
                <c:pt idx="6">
                  <c:v>62</c:v>
                </c:pt>
                <c:pt idx="7">
                  <c:v>53.8</c:v>
                </c:pt>
                <c:pt idx="8">
                  <c:v>44.4</c:v>
                </c:pt>
                <c:pt idx="9">
                  <c:v>40.299999999999997</c:v>
                </c:pt>
                <c:pt idx="10">
                  <c:v>38</c:v>
                </c:pt>
                <c:pt idx="11">
                  <c:v>320.60000000000002</c:v>
                </c:pt>
                <c:pt idx="12">
                  <c:v>808.3</c:v>
                </c:pt>
                <c:pt idx="13">
                  <c:v>644.29999999999995</c:v>
                </c:pt>
                <c:pt idx="14">
                  <c:v>462.4</c:v>
                </c:pt>
                <c:pt idx="15">
                  <c:v>410.5</c:v>
                </c:pt>
                <c:pt idx="16">
                  <c:v>417.1</c:v>
                </c:pt>
                <c:pt idx="17">
                  <c:v>375.8</c:v>
                </c:pt>
                <c:pt idx="18">
                  <c:v>271.10000000000002</c:v>
                </c:pt>
                <c:pt idx="19">
                  <c:v>177.6</c:v>
                </c:pt>
                <c:pt idx="20">
                  <c:v>135.4</c:v>
                </c:pt>
                <c:pt idx="21">
                  <c:v>103.9</c:v>
                </c:pt>
                <c:pt idx="22">
                  <c:v>82.8</c:v>
                </c:pt>
                <c:pt idx="23">
                  <c:v>62.8</c:v>
                </c:pt>
                <c:pt idx="24">
                  <c:v>54.3</c:v>
                </c:pt>
                <c:pt idx="25">
                  <c:v>45.9</c:v>
                </c:pt>
                <c:pt idx="26">
                  <c:v>42.1</c:v>
                </c:pt>
                <c:pt idx="27">
                  <c:v>49.8</c:v>
                </c:pt>
                <c:pt idx="28">
                  <c:v>55</c:v>
                </c:pt>
                <c:pt idx="29">
                  <c:v>60.6</c:v>
                </c:pt>
                <c:pt idx="30">
                  <c:v>92.6</c:v>
                </c:pt>
                <c:pt idx="31">
                  <c:v>185.6</c:v>
                </c:pt>
                <c:pt idx="32">
                  <c:v>294.5</c:v>
                </c:pt>
                <c:pt idx="33">
                  <c:v>353</c:v>
                </c:pt>
                <c:pt idx="34">
                  <c:v>336.8</c:v>
                </c:pt>
                <c:pt idx="35">
                  <c:v>275.2</c:v>
                </c:pt>
                <c:pt idx="36">
                  <c:v>172.1</c:v>
                </c:pt>
                <c:pt idx="37">
                  <c:v>123.9</c:v>
                </c:pt>
                <c:pt idx="38">
                  <c:v>93.7</c:v>
                </c:pt>
                <c:pt idx="39">
                  <c:v>102.1</c:v>
                </c:pt>
                <c:pt idx="40">
                  <c:v>108.2</c:v>
                </c:pt>
                <c:pt idx="41">
                  <c:v>83.2</c:v>
                </c:pt>
                <c:pt idx="42">
                  <c:v>69.599999999999994</c:v>
                </c:pt>
                <c:pt idx="43">
                  <c:v>59.4</c:v>
                </c:pt>
                <c:pt idx="44">
                  <c:v>53</c:v>
                </c:pt>
                <c:pt idx="45">
                  <c:v>59.5</c:v>
                </c:pt>
                <c:pt idx="46">
                  <c:v>57.4</c:v>
                </c:pt>
                <c:pt idx="47">
                  <c:v>48.3</c:v>
                </c:pt>
                <c:pt idx="48">
                  <c:v>56.8</c:v>
                </c:pt>
                <c:pt idx="49">
                  <c:v>59</c:v>
                </c:pt>
                <c:pt idx="50">
                  <c:v>62.8</c:v>
                </c:pt>
                <c:pt idx="51">
                  <c:v>61.8</c:v>
                </c:pt>
                <c:pt idx="52">
                  <c:v>50.5</c:v>
                </c:pt>
                <c:pt idx="53">
                  <c:v>58.6</c:v>
                </c:pt>
                <c:pt idx="54">
                  <c:v>66.8</c:v>
                </c:pt>
                <c:pt idx="55">
                  <c:v>73.7</c:v>
                </c:pt>
                <c:pt idx="56">
                  <c:v>69.7</c:v>
                </c:pt>
                <c:pt idx="57">
                  <c:v>56.5</c:v>
                </c:pt>
                <c:pt idx="58">
                  <c:v>71.3</c:v>
                </c:pt>
                <c:pt idx="59">
                  <c:v>111.6</c:v>
                </c:pt>
                <c:pt idx="60">
                  <c:v>199.6</c:v>
                </c:pt>
                <c:pt idx="61">
                  <c:v>187.7</c:v>
                </c:pt>
                <c:pt idx="62">
                  <c:v>106</c:v>
                </c:pt>
                <c:pt idx="63">
                  <c:v>63.1</c:v>
                </c:pt>
                <c:pt idx="64">
                  <c:v>46.1</c:v>
                </c:pt>
                <c:pt idx="65">
                  <c:v>36.5</c:v>
                </c:pt>
                <c:pt idx="66">
                  <c:v>50.9</c:v>
                </c:pt>
                <c:pt idx="67">
                  <c:v>56.2</c:v>
                </c:pt>
                <c:pt idx="68">
                  <c:v>55.1</c:v>
                </c:pt>
                <c:pt idx="69">
                  <c:v>57.1</c:v>
                </c:pt>
                <c:pt idx="70">
                  <c:v>83.5</c:v>
                </c:pt>
                <c:pt idx="71">
                  <c:v>975.2</c:v>
                </c:pt>
                <c:pt idx="72">
                  <c:v>1142.4000000000001</c:v>
                </c:pt>
                <c:pt idx="73">
                  <c:v>680.4</c:v>
                </c:pt>
                <c:pt idx="74">
                  <c:v>317.39999999999998</c:v>
                </c:pt>
                <c:pt idx="75">
                  <c:v>161.69999999999999</c:v>
                </c:pt>
                <c:pt idx="76">
                  <c:v>96.6</c:v>
                </c:pt>
                <c:pt idx="77">
                  <c:v>98.7</c:v>
                </c:pt>
                <c:pt idx="78">
                  <c:v>171.2</c:v>
                </c:pt>
                <c:pt idx="79">
                  <c:v>249.7</c:v>
                </c:pt>
                <c:pt idx="80">
                  <c:v>254</c:v>
                </c:pt>
                <c:pt idx="81">
                  <c:v>273.7</c:v>
                </c:pt>
                <c:pt idx="82">
                  <c:v>263.39999999999998</c:v>
                </c:pt>
                <c:pt idx="83">
                  <c:v>186.5</c:v>
                </c:pt>
                <c:pt idx="84">
                  <c:v>149.5</c:v>
                </c:pt>
                <c:pt idx="85">
                  <c:v>143.6</c:v>
                </c:pt>
                <c:pt idx="86">
                  <c:v>124.3</c:v>
                </c:pt>
                <c:pt idx="87">
                  <c:v>105.4</c:v>
                </c:pt>
                <c:pt idx="88">
                  <c:v>73.7</c:v>
                </c:pt>
                <c:pt idx="89">
                  <c:v>74.900000000000006</c:v>
                </c:pt>
                <c:pt idx="90">
                  <c:v>84.9</c:v>
                </c:pt>
                <c:pt idx="91">
                  <c:v>74.2</c:v>
                </c:pt>
                <c:pt idx="92">
                  <c:v>56.9</c:v>
                </c:pt>
                <c:pt idx="93">
                  <c:v>40.299999999999997</c:v>
                </c:pt>
                <c:pt idx="94">
                  <c:v>30.5</c:v>
                </c:pt>
                <c:pt idx="95">
                  <c:v>30.9</c:v>
                </c:pt>
                <c:pt idx="96">
                  <c:v>22.4</c:v>
                </c:pt>
                <c:pt idx="97">
                  <c:v>26.8</c:v>
                </c:pt>
                <c:pt idx="98">
                  <c:v>43.1</c:v>
                </c:pt>
                <c:pt idx="99">
                  <c:v>56.5</c:v>
                </c:pt>
                <c:pt idx="100">
                  <c:v>81.099999999999994</c:v>
                </c:pt>
                <c:pt idx="101">
                  <c:v>80.599999999999994</c:v>
                </c:pt>
                <c:pt idx="102">
                  <c:v>59</c:v>
                </c:pt>
                <c:pt idx="103">
                  <c:v>45.7</c:v>
                </c:pt>
                <c:pt idx="104">
                  <c:v>42.9</c:v>
                </c:pt>
                <c:pt idx="105">
                  <c:v>54.6</c:v>
                </c:pt>
                <c:pt idx="106">
                  <c:v>50.1</c:v>
                </c:pt>
                <c:pt idx="107">
                  <c:v>44.2</c:v>
                </c:pt>
                <c:pt idx="108">
                  <c:v>50.8</c:v>
                </c:pt>
                <c:pt idx="109">
                  <c:v>51.2</c:v>
                </c:pt>
                <c:pt idx="110">
                  <c:v>45.5</c:v>
                </c:pt>
                <c:pt idx="111">
                  <c:v>41</c:v>
                </c:pt>
                <c:pt idx="112">
                  <c:v>34.200000000000003</c:v>
                </c:pt>
                <c:pt idx="113">
                  <c:v>42.5</c:v>
                </c:pt>
                <c:pt idx="114">
                  <c:v>47.1</c:v>
                </c:pt>
                <c:pt idx="115">
                  <c:v>42.2</c:v>
                </c:pt>
                <c:pt idx="116">
                  <c:v>39.4</c:v>
                </c:pt>
                <c:pt idx="117">
                  <c:v>32.4</c:v>
                </c:pt>
                <c:pt idx="118">
                  <c:v>30.1</c:v>
                </c:pt>
                <c:pt idx="119">
                  <c:v>27.3</c:v>
                </c:pt>
                <c:pt idx="120">
                  <c:v>63</c:v>
                </c:pt>
                <c:pt idx="121">
                  <c:v>704</c:v>
                </c:pt>
                <c:pt idx="122">
                  <c:v>818.7</c:v>
                </c:pt>
                <c:pt idx="123">
                  <c:v>471.3</c:v>
                </c:pt>
                <c:pt idx="124">
                  <c:v>233.5</c:v>
                </c:pt>
                <c:pt idx="125">
                  <c:v>149.69999999999999</c:v>
                </c:pt>
                <c:pt idx="126">
                  <c:v>181</c:v>
                </c:pt>
                <c:pt idx="127">
                  <c:v>239.8</c:v>
                </c:pt>
                <c:pt idx="128">
                  <c:v>283.10000000000002</c:v>
                </c:pt>
                <c:pt idx="129">
                  <c:v>294.39999999999998</c:v>
                </c:pt>
                <c:pt idx="130">
                  <c:v>318.7</c:v>
                </c:pt>
                <c:pt idx="131">
                  <c:v>248.7</c:v>
                </c:pt>
                <c:pt idx="132">
                  <c:v>153.80000000000001</c:v>
                </c:pt>
                <c:pt idx="133">
                  <c:v>114.4</c:v>
                </c:pt>
                <c:pt idx="134">
                  <c:v>92</c:v>
                </c:pt>
                <c:pt idx="135">
                  <c:v>64.3</c:v>
                </c:pt>
                <c:pt idx="136">
                  <c:v>61</c:v>
                </c:pt>
                <c:pt idx="137">
                  <c:v>77.400000000000006</c:v>
                </c:pt>
                <c:pt idx="138">
                  <c:v>103.1</c:v>
                </c:pt>
                <c:pt idx="139">
                  <c:v>120.4</c:v>
                </c:pt>
                <c:pt idx="140">
                  <c:v>102.7</c:v>
                </c:pt>
                <c:pt idx="141">
                  <c:v>76.7</c:v>
                </c:pt>
                <c:pt idx="142">
                  <c:v>69.2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69.2</c:v>
                </c:pt>
                <c:pt idx="1">
                  <c:v>64.2</c:v>
                </c:pt>
                <c:pt idx="2">
                  <c:v>62.2</c:v>
                </c:pt>
                <c:pt idx="3">
                  <c:v>52.7</c:v>
                </c:pt>
                <c:pt idx="4">
                  <c:v>40.5</c:v>
                </c:pt>
                <c:pt idx="5">
                  <c:v>43</c:v>
                </c:pt>
                <c:pt idx="6">
                  <c:v>38.6</c:v>
                </c:pt>
                <c:pt idx="7">
                  <c:v>36.1</c:v>
                </c:pt>
                <c:pt idx="8">
                  <c:v>33.9</c:v>
                </c:pt>
                <c:pt idx="9">
                  <c:v>36.799999999999997</c:v>
                </c:pt>
                <c:pt idx="10">
                  <c:v>61.3</c:v>
                </c:pt>
                <c:pt idx="11">
                  <c:v>737.8</c:v>
                </c:pt>
                <c:pt idx="12">
                  <c:v>1332.4</c:v>
                </c:pt>
                <c:pt idx="13">
                  <c:v>888.6</c:v>
                </c:pt>
                <c:pt idx="14">
                  <c:v>438</c:v>
                </c:pt>
                <c:pt idx="15">
                  <c:v>235.2</c:v>
                </c:pt>
                <c:pt idx="16">
                  <c:v>206.7</c:v>
                </c:pt>
                <c:pt idx="17">
                  <c:v>218.4</c:v>
                </c:pt>
                <c:pt idx="18">
                  <c:v>187.4</c:v>
                </c:pt>
                <c:pt idx="19">
                  <c:v>216.2</c:v>
                </c:pt>
                <c:pt idx="20">
                  <c:v>208.6</c:v>
                </c:pt>
                <c:pt idx="21">
                  <c:v>158.1</c:v>
                </c:pt>
                <c:pt idx="22">
                  <c:v>112.6</c:v>
                </c:pt>
                <c:pt idx="23">
                  <c:v>78.900000000000006</c:v>
                </c:pt>
                <c:pt idx="24">
                  <c:v>52.3</c:v>
                </c:pt>
                <c:pt idx="25">
                  <c:v>50</c:v>
                </c:pt>
                <c:pt idx="26">
                  <c:v>69</c:v>
                </c:pt>
                <c:pt idx="27">
                  <c:v>57.6</c:v>
                </c:pt>
                <c:pt idx="28">
                  <c:v>45.4</c:v>
                </c:pt>
                <c:pt idx="29">
                  <c:v>39.4</c:v>
                </c:pt>
                <c:pt idx="30">
                  <c:v>41.9</c:v>
                </c:pt>
                <c:pt idx="31">
                  <c:v>101.5</c:v>
                </c:pt>
                <c:pt idx="32">
                  <c:v>183.7</c:v>
                </c:pt>
                <c:pt idx="33">
                  <c:v>235.1</c:v>
                </c:pt>
                <c:pt idx="34">
                  <c:v>214.8</c:v>
                </c:pt>
                <c:pt idx="35">
                  <c:v>158.69999999999999</c:v>
                </c:pt>
                <c:pt idx="36">
                  <c:v>123.8</c:v>
                </c:pt>
                <c:pt idx="37">
                  <c:v>89</c:v>
                </c:pt>
                <c:pt idx="38">
                  <c:v>70.8</c:v>
                </c:pt>
                <c:pt idx="39">
                  <c:v>58.5</c:v>
                </c:pt>
                <c:pt idx="40">
                  <c:v>56.7</c:v>
                </c:pt>
                <c:pt idx="41">
                  <c:v>65.3</c:v>
                </c:pt>
                <c:pt idx="42">
                  <c:v>65.2</c:v>
                </c:pt>
                <c:pt idx="43">
                  <c:v>54.4</c:v>
                </c:pt>
                <c:pt idx="44">
                  <c:v>68.400000000000006</c:v>
                </c:pt>
                <c:pt idx="45">
                  <c:v>89.7</c:v>
                </c:pt>
                <c:pt idx="46">
                  <c:v>91.3</c:v>
                </c:pt>
                <c:pt idx="47">
                  <c:v>81.7</c:v>
                </c:pt>
                <c:pt idx="48">
                  <c:v>61.7</c:v>
                </c:pt>
                <c:pt idx="49">
                  <c:v>56.9</c:v>
                </c:pt>
                <c:pt idx="50">
                  <c:v>56.5</c:v>
                </c:pt>
                <c:pt idx="51">
                  <c:v>55.2</c:v>
                </c:pt>
                <c:pt idx="52">
                  <c:v>59.6</c:v>
                </c:pt>
                <c:pt idx="53">
                  <c:v>54.4</c:v>
                </c:pt>
                <c:pt idx="54">
                  <c:v>62.2</c:v>
                </c:pt>
                <c:pt idx="55">
                  <c:v>65.2</c:v>
                </c:pt>
                <c:pt idx="56">
                  <c:v>54.5</c:v>
                </c:pt>
                <c:pt idx="57">
                  <c:v>48.4</c:v>
                </c:pt>
                <c:pt idx="58">
                  <c:v>38.6</c:v>
                </c:pt>
                <c:pt idx="59">
                  <c:v>33.200000000000003</c:v>
                </c:pt>
                <c:pt idx="60">
                  <c:v>37.1</c:v>
                </c:pt>
                <c:pt idx="61">
                  <c:v>34.1</c:v>
                </c:pt>
                <c:pt idx="62">
                  <c:v>37.6</c:v>
                </c:pt>
                <c:pt idx="63">
                  <c:v>35.6</c:v>
                </c:pt>
                <c:pt idx="64">
                  <c:v>33.799999999999997</c:v>
                </c:pt>
                <c:pt idx="65">
                  <c:v>55.3</c:v>
                </c:pt>
                <c:pt idx="66">
                  <c:v>54.4</c:v>
                </c:pt>
                <c:pt idx="67">
                  <c:v>54.9</c:v>
                </c:pt>
                <c:pt idx="68">
                  <c:v>119.7</c:v>
                </c:pt>
                <c:pt idx="69">
                  <c:v>290.8</c:v>
                </c:pt>
                <c:pt idx="70">
                  <c:v>365</c:v>
                </c:pt>
                <c:pt idx="71">
                  <c:v>338.9</c:v>
                </c:pt>
                <c:pt idx="72">
                  <c:v>253.7</c:v>
                </c:pt>
                <c:pt idx="73">
                  <c:v>161.69999999999999</c:v>
                </c:pt>
                <c:pt idx="74">
                  <c:v>110</c:v>
                </c:pt>
                <c:pt idx="75">
                  <c:v>72.900000000000006</c:v>
                </c:pt>
                <c:pt idx="76">
                  <c:v>55.8</c:v>
                </c:pt>
                <c:pt idx="77">
                  <c:v>52.1</c:v>
                </c:pt>
                <c:pt idx="78">
                  <c:v>56.8</c:v>
                </c:pt>
                <c:pt idx="79">
                  <c:v>60.1</c:v>
                </c:pt>
                <c:pt idx="80">
                  <c:v>64.8</c:v>
                </c:pt>
                <c:pt idx="81">
                  <c:v>68.2</c:v>
                </c:pt>
                <c:pt idx="82">
                  <c:v>52</c:v>
                </c:pt>
                <c:pt idx="83">
                  <c:v>40.200000000000003</c:v>
                </c:pt>
                <c:pt idx="84">
                  <c:v>40.200000000000003</c:v>
                </c:pt>
                <c:pt idx="85">
                  <c:v>35.6</c:v>
                </c:pt>
                <c:pt idx="86">
                  <c:v>33.200000000000003</c:v>
                </c:pt>
                <c:pt idx="87">
                  <c:v>41.2</c:v>
                </c:pt>
                <c:pt idx="88">
                  <c:v>48</c:v>
                </c:pt>
                <c:pt idx="89">
                  <c:v>38.6</c:v>
                </c:pt>
                <c:pt idx="90">
                  <c:v>30.2</c:v>
                </c:pt>
                <c:pt idx="91">
                  <c:v>42.2</c:v>
                </c:pt>
                <c:pt idx="92">
                  <c:v>41.4</c:v>
                </c:pt>
                <c:pt idx="93">
                  <c:v>36.1</c:v>
                </c:pt>
                <c:pt idx="94">
                  <c:v>37.299999999999997</c:v>
                </c:pt>
                <c:pt idx="95">
                  <c:v>30.2</c:v>
                </c:pt>
                <c:pt idx="96">
                  <c:v>44.7</c:v>
                </c:pt>
                <c:pt idx="97">
                  <c:v>65.3</c:v>
                </c:pt>
                <c:pt idx="98">
                  <c:v>75.8</c:v>
                </c:pt>
                <c:pt idx="99">
                  <c:v>78.2</c:v>
                </c:pt>
                <c:pt idx="100">
                  <c:v>52.4</c:v>
                </c:pt>
                <c:pt idx="101">
                  <c:v>43.1</c:v>
                </c:pt>
                <c:pt idx="102">
                  <c:v>41.3</c:v>
                </c:pt>
                <c:pt idx="103">
                  <c:v>41</c:v>
                </c:pt>
                <c:pt idx="104">
                  <c:v>45</c:v>
                </c:pt>
                <c:pt idx="105">
                  <c:v>44.3</c:v>
                </c:pt>
                <c:pt idx="106">
                  <c:v>46</c:v>
                </c:pt>
                <c:pt idx="107">
                  <c:v>55.3</c:v>
                </c:pt>
                <c:pt idx="108">
                  <c:v>57</c:v>
                </c:pt>
                <c:pt idx="109">
                  <c:v>58.1</c:v>
                </c:pt>
                <c:pt idx="110">
                  <c:v>47.7</c:v>
                </c:pt>
                <c:pt idx="111">
                  <c:v>45.2</c:v>
                </c:pt>
                <c:pt idx="112">
                  <c:v>50.9</c:v>
                </c:pt>
                <c:pt idx="113">
                  <c:v>50.2</c:v>
                </c:pt>
                <c:pt idx="114">
                  <c:v>54.6</c:v>
                </c:pt>
                <c:pt idx="115">
                  <c:v>57.2</c:v>
                </c:pt>
                <c:pt idx="116">
                  <c:v>45.5</c:v>
                </c:pt>
                <c:pt idx="117">
                  <c:v>46.9</c:v>
                </c:pt>
                <c:pt idx="118">
                  <c:v>39.5</c:v>
                </c:pt>
                <c:pt idx="119">
                  <c:v>35.1</c:v>
                </c:pt>
                <c:pt idx="120">
                  <c:v>45.6</c:v>
                </c:pt>
                <c:pt idx="121">
                  <c:v>117.1</c:v>
                </c:pt>
                <c:pt idx="122">
                  <c:v>120.7</c:v>
                </c:pt>
                <c:pt idx="123">
                  <c:v>87.3</c:v>
                </c:pt>
                <c:pt idx="124">
                  <c:v>76.3</c:v>
                </c:pt>
                <c:pt idx="125">
                  <c:v>117.8</c:v>
                </c:pt>
                <c:pt idx="126">
                  <c:v>188.4</c:v>
                </c:pt>
                <c:pt idx="127">
                  <c:v>246.5</c:v>
                </c:pt>
                <c:pt idx="128">
                  <c:v>247.2</c:v>
                </c:pt>
                <c:pt idx="129">
                  <c:v>193.3</c:v>
                </c:pt>
                <c:pt idx="130">
                  <c:v>132.6</c:v>
                </c:pt>
                <c:pt idx="131">
                  <c:v>116.6</c:v>
                </c:pt>
                <c:pt idx="132">
                  <c:v>96.2</c:v>
                </c:pt>
                <c:pt idx="133">
                  <c:v>84.3</c:v>
                </c:pt>
                <c:pt idx="134">
                  <c:v>72.599999999999994</c:v>
                </c:pt>
                <c:pt idx="135">
                  <c:v>60.9</c:v>
                </c:pt>
                <c:pt idx="136">
                  <c:v>56.2</c:v>
                </c:pt>
                <c:pt idx="137">
                  <c:v>69.3</c:v>
                </c:pt>
                <c:pt idx="138">
                  <c:v>93.3</c:v>
                </c:pt>
                <c:pt idx="139">
                  <c:v>88.6</c:v>
                </c:pt>
                <c:pt idx="140">
                  <c:v>73.5</c:v>
                </c:pt>
                <c:pt idx="141">
                  <c:v>64.5</c:v>
                </c:pt>
                <c:pt idx="142">
                  <c:v>55.6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55.6</c:v>
                </c:pt>
                <c:pt idx="1">
                  <c:v>59.6</c:v>
                </c:pt>
                <c:pt idx="2">
                  <c:v>51.7</c:v>
                </c:pt>
                <c:pt idx="3">
                  <c:v>44.3</c:v>
                </c:pt>
                <c:pt idx="4">
                  <c:v>43.2</c:v>
                </c:pt>
                <c:pt idx="5">
                  <c:v>33.799999999999997</c:v>
                </c:pt>
                <c:pt idx="6">
                  <c:v>30.9</c:v>
                </c:pt>
                <c:pt idx="7">
                  <c:v>29.3</c:v>
                </c:pt>
                <c:pt idx="8">
                  <c:v>37.1</c:v>
                </c:pt>
                <c:pt idx="9">
                  <c:v>422.7</c:v>
                </c:pt>
                <c:pt idx="10">
                  <c:v>1110.3</c:v>
                </c:pt>
                <c:pt idx="11">
                  <c:v>828.7</c:v>
                </c:pt>
                <c:pt idx="12">
                  <c:v>489.1</c:v>
                </c:pt>
                <c:pt idx="13">
                  <c:v>251.4</c:v>
                </c:pt>
                <c:pt idx="14">
                  <c:v>143.1</c:v>
                </c:pt>
                <c:pt idx="15">
                  <c:v>126.6</c:v>
                </c:pt>
                <c:pt idx="16">
                  <c:v>173.6</c:v>
                </c:pt>
                <c:pt idx="17">
                  <c:v>228.9</c:v>
                </c:pt>
                <c:pt idx="18">
                  <c:v>156.19999999999999</c:v>
                </c:pt>
                <c:pt idx="19">
                  <c:v>111.5</c:v>
                </c:pt>
                <c:pt idx="20">
                  <c:v>101.8</c:v>
                </c:pt>
                <c:pt idx="21">
                  <c:v>95.2</c:v>
                </c:pt>
                <c:pt idx="22">
                  <c:v>97.8</c:v>
                </c:pt>
                <c:pt idx="23">
                  <c:v>94.5</c:v>
                </c:pt>
                <c:pt idx="24">
                  <c:v>92.1</c:v>
                </c:pt>
                <c:pt idx="25">
                  <c:v>97.5</c:v>
                </c:pt>
                <c:pt idx="26">
                  <c:v>79.099999999999994</c:v>
                </c:pt>
                <c:pt idx="27">
                  <c:v>54.9</c:v>
                </c:pt>
                <c:pt idx="28">
                  <c:v>45.4</c:v>
                </c:pt>
                <c:pt idx="29">
                  <c:v>38.4</c:v>
                </c:pt>
                <c:pt idx="30">
                  <c:v>38.799999999999997</c:v>
                </c:pt>
                <c:pt idx="31">
                  <c:v>64.900000000000006</c:v>
                </c:pt>
                <c:pt idx="32">
                  <c:v>128.80000000000001</c:v>
                </c:pt>
                <c:pt idx="33">
                  <c:v>178.8</c:v>
                </c:pt>
                <c:pt idx="34">
                  <c:v>177.6</c:v>
                </c:pt>
                <c:pt idx="35">
                  <c:v>145.6</c:v>
                </c:pt>
                <c:pt idx="36">
                  <c:v>108.6</c:v>
                </c:pt>
                <c:pt idx="37">
                  <c:v>78.400000000000006</c:v>
                </c:pt>
                <c:pt idx="38">
                  <c:v>70.3</c:v>
                </c:pt>
                <c:pt idx="39">
                  <c:v>76.099999999999994</c:v>
                </c:pt>
                <c:pt idx="40">
                  <c:v>93.5</c:v>
                </c:pt>
                <c:pt idx="41">
                  <c:v>91.6</c:v>
                </c:pt>
                <c:pt idx="42">
                  <c:v>68.8</c:v>
                </c:pt>
                <c:pt idx="43">
                  <c:v>61.1</c:v>
                </c:pt>
                <c:pt idx="44">
                  <c:v>55.4</c:v>
                </c:pt>
                <c:pt idx="45">
                  <c:v>50.2</c:v>
                </c:pt>
                <c:pt idx="46">
                  <c:v>54</c:v>
                </c:pt>
                <c:pt idx="47">
                  <c:v>50.2</c:v>
                </c:pt>
                <c:pt idx="48">
                  <c:v>46.2</c:v>
                </c:pt>
                <c:pt idx="49">
                  <c:v>46.1</c:v>
                </c:pt>
                <c:pt idx="50">
                  <c:v>49</c:v>
                </c:pt>
                <c:pt idx="51">
                  <c:v>57.9</c:v>
                </c:pt>
                <c:pt idx="52">
                  <c:v>58.2</c:v>
                </c:pt>
                <c:pt idx="53">
                  <c:v>59.3</c:v>
                </c:pt>
                <c:pt idx="54">
                  <c:v>64</c:v>
                </c:pt>
                <c:pt idx="55">
                  <c:v>63.2</c:v>
                </c:pt>
                <c:pt idx="56">
                  <c:v>65.099999999999994</c:v>
                </c:pt>
                <c:pt idx="57">
                  <c:v>63.2</c:v>
                </c:pt>
                <c:pt idx="58">
                  <c:v>66</c:v>
                </c:pt>
                <c:pt idx="59">
                  <c:v>57.6</c:v>
                </c:pt>
                <c:pt idx="60">
                  <c:v>42.1</c:v>
                </c:pt>
                <c:pt idx="61">
                  <c:v>37</c:v>
                </c:pt>
                <c:pt idx="62">
                  <c:v>33.200000000000003</c:v>
                </c:pt>
                <c:pt idx="63">
                  <c:v>30.2</c:v>
                </c:pt>
                <c:pt idx="64">
                  <c:v>41.2</c:v>
                </c:pt>
                <c:pt idx="65">
                  <c:v>50.9</c:v>
                </c:pt>
                <c:pt idx="66">
                  <c:v>56.5</c:v>
                </c:pt>
                <c:pt idx="67">
                  <c:v>61.4</c:v>
                </c:pt>
                <c:pt idx="68">
                  <c:v>50.4</c:v>
                </c:pt>
                <c:pt idx="69">
                  <c:v>51.8</c:v>
                </c:pt>
                <c:pt idx="70">
                  <c:v>218.1</c:v>
                </c:pt>
                <c:pt idx="71">
                  <c:v>498.7</c:v>
                </c:pt>
                <c:pt idx="72">
                  <c:v>542.5</c:v>
                </c:pt>
                <c:pt idx="73">
                  <c:v>434.6</c:v>
                </c:pt>
                <c:pt idx="74">
                  <c:v>278.5</c:v>
                </c:pt>
                <c:pt idx="75">
                  <c:v>164.5</c:v>
                </c:pt>
                <c:pt idx="76">
                  <c:v>98.1</c:v>
                </c:pt>
                <c:pt idx="77">
                  <c:v>66.7</c:v>
                </c:pt>
                <c:pt idx="78">
                  <c:v>49.8</c:v>
                </c:pt>
                <c:pt idx="79">
                  <c:v>39.5</c:v>
                </c:pt>
                <c:pt idx="80">
                  <c:v>44.8</c:v>
                </c:pt>
                <c:pt idx="81">
                  <c:v>51.8</c:v>
                </c:pt>
                <c:pt idx="82">
                  <c:v>65.599999999999994</c:v>
                </c:pt>
                <c:pt idx="83">
                  <c:v>78.7</c:v>
                </c:pt>
                <c:pt idx="84">
                  <c:v>91</c:v>
                </c:pt>
                <c:pt idx="85">
                  <c:v>77.099999999999994</c:v>
                </c:pt>
                <c:pt idx="86">
                  <c:v>50.3</c:v>
                </c:pt>
                <c:pt idx="87">
                  <c:v>36.299999999999997</c:v>
                </c:pt>
                <c:pt idx="88">
                  <c:v>36.1</c:v>
                </c:pt>
                <c:pt idx="89">
                  <c:v>36.200000000000003</c:v>
                </c:pt>
                <c:pt idx="90">
                  <c:v>45.4</c:v>
                </c:pt>
                <c:pt idx="91">
                  <c:v>65.3</c:v>
                </c:pt>
                <c:pt idx="92">
                  <c:v>68.099999999999994</c:v>
                </c:pt>
                <c:pt idx="93">
                  <c:v>52.6</c:v>
                </c:pt>
                <c:pt idx="94">
                  <c:v>35.200000000000003</c:v>
                </c:pt>
                <c:pt idx="95">
                  <c:v>30.1</c:v>
                </c:pt>
                <c:pt idx="96">
                  <c:v>28.3</c:v>
                </c:pt>
                <c:pt idx="97">
                  <c:v>44.9</c:v>
                </c:pt>
                <c:pt idx="98">
                  <c:v>73.400000000000006</c:v>
                </c:pt>
                <c:pt idx="99">
                  <c:v>83.9</c:v>
                </c:pt>
                <c:pt idx="100">
                  <c:v>99.5</c:v>
                </c:pt>
                <c:pt idx="101">
                  <c:v>106.2</c:v>
                </c:pt>
                <c:pt idx="102">
                  <c:v>105.3</c:v>
                </c:pt>
                <c:pt idx="103">
                  <c:v>91.8</c:v>
                </c:pt>
                <c:pt idx="104">
                  <c:v>66.2</c:v>
                </c:pt>
                <c:pt idx="105">
                  <c:v>59.2</c:v>
                </c:pt>
                <c:pt idx="106">
                  <c:v>58.3</c:v>
                </c:pt>
                <c:pt idx="107">
                  <c:v>51.2</c:v>
                </c:pt>
                <c:pt idx="108">
                  <c:v>56.6</c:v>
                </c:pt>
                <c:pt idx="109">
                  <c:v>66.900000000000006</c:v>
                </c:pt>
                <c:pt idx="110">
                  <c:v>69.900000000000006</c:v>
                </c:pt>
                <c:pt idx="111">
                  <c:v>77.8</c:v>
                </c:pt>
                <c:pt idx="112">
                  <c:v>81</c:v>
                </c:pt>
                <c:pt idx="113">
                  <c:v>83.1</c:v>
                </c:pt>
                <c:pt idx="114">
                  <c:v>78.5</c:v>
                </c:pt>
                <c:pt idx="115">
                  <c:v>66.3</c:v>
                </c:pt>
                <c:pt idx="116">
                  <c:v>66</c:v>
                </c:pt>
                <c:pt idx="117">
                  <c:v>65.3</c:v>
                </c:pt>
                <c:pt idx="118">
                  <c:v>68.599999999999994</c:v>
                </c:pt>
                <c:pt idx="119">
                  <c:v>73.900000000000006</c:v>
                </c:pt>
                <c:pt idx="120">
                  <c:v>70.5</c:v>
                </c:pt>
                <c:pt idx="121">
                  <c:v>59.5</c:v>
                </c:pt>
                <c:pt idx="122">
                  <c:v>51.5</c:v>
                </c:pt>
                <c:pt idx="123">
                  <c:v>42.5</c:v>
                </c:pt>
                <c:pt idx="124">
                  <c:v>61.1</c:v>
                </c:pt>
                <c:pt idx="125">
                  <c:v>104.5</c:v>
                </c:pt>
                <c:pt idx="126">
                  <c:v>90.8</c:v>
                </c:pt>
                <c:pt idx="127">
                  <c:v>67</c:v>
                </c:pt>
                <c:pt idx="128">
                  <c:v>45</c:v>
                </c:pt>
                <c:pt idx="129">
                  <c:v>73.5</c:v>
                </c:pt>
                <c:pt idx="130">
                  <c:v>151.5</c:v>
                </c:pt>
                <c:pt idx="131">
                  <c:v>213.8</c:v>
                </c:pt>
                <c:pt idx="132">
                  <c:v>283.8</c:v>
                </c:pt>
                <c:pt idx="133">
                  <c:v>258.8</c:v>
                </c:pt>
                <c:pt idx="134">
                  <c:v>165</c:v>
                </c:pt>
                <c:pt idx="135">
                  <c:v>110.9</c:v>
                </c:pt>
                <c:pt idx="136">
                  <c:v>94.5</c:v>
                </c:pt>
                <c:pt idx="137">
                  <c:v>84.6</c:v>
                </c:pt>
                <c:pt idx="138">
                  <c:v>69.3</c:v>
                </c:pt>
                <c:pt idx="139">
                  <c:v>69.900000000000006</c:v>
                </c:pt>
                <c:pt idx="140">
                  <c:v>78.8</c:v>
                </c:pt>
                <c:pt idx="141">
                  <c:v>83.8</c:v>
                </c:pt>
                <c:pt idx="142">
                  <c:v>80.3</c:v>
                </c:pt>
                <c:pt idx="143">
                  <c:v>68.099999999999994</c:v>
                </c:pt>
                <c:pt idx="144">
                  <c:v>62.2</c:v>
                </c:pt>
                <c:pt idx="145">
                  <c:v>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08608"/>
        <c:axId val="179910528"/>
      </c:scatterChart>
      <c:valAx>
        <c:axId val="17990860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910528"/>
        <c:crossesAt val="-10"/>
        <c:crossBetween val="midCat"/>
      </c:valAx>
      <c:valAx>
        <c:axId val="17991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908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O691" activePane="bottomRight" state="frozen"/>
      <selection pane="topRight" activeCell="C1" sqref="C1"/>
      <selection pane="bottomLeft" activeCell="A4" sqref="A4"/>
      <selection pane="bottomRight" activeCell="A574" sqref="A574:BU719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43167</v>
      </c>
      <c r="B4" s="34">
        <v>1.2452546296296295E-2</v>
      </c>
      <c r="C4" s="34">
        <v>10.259</v>
      </c>
      <c r="D4" s="34">
        <v>0.5141</v>
      </c>
      <c r="E4" s="34">
        <v>5140.7137130000001</v>
      </c>
      <c r="F4" s="34">
        <v>42.1</v>
      </c>
      <c r="G4" s="34">
        <v>2.6</v>
      </c>
      <c r="H4" s="34">
        <v>11517.5</v>
      </c>
      <c r="I4" s="34"/>
      <c r="J4" s="34">
        <v>5.79</v>
      </c>
      <c r="K4" s="34">
        <v>0.88959999999999995</v>
      </c>
      <c r="L4" s="34">
        <v>9.1264000000000003</v>
      </c>
      <c r="M4" s="34">
        <v>0.45729999999999998</v>
      </c>
      <c r="N4" s="34">
        <v>37.421100000000003</v>
      </c>
      <c r="O4" s="34">
        <v>2.3130000000000002</v>
      </c>
      <c r="P4" s="34">
        <v>39.700000000000003</v>
      </c>
      <c r="Q4" s="34">
        <v>31.545300000000001</v>
      </c>
      <c r="R4" s="34">
        <v>1.9498</v>
      </c>
      <c r="S4" s="34">
        <v>33.5</v>
      </c>
      <c r="T4" s="34">
        <v>11517.5</v>
      </c>
      <c r="U4" s="34"/>
      <c r="V4" s="34"/>
      <c r="W4" s="34">
        <v>0</v>
      </c>
      <c r="X4" s="34">
        <v>5.1544999999999996</v>
      </c>
      <c r="Y4" s="34">
        <v>13.3</v>
      </c>
      <c r="Z4" s="34">
        <v>849</v>
      </c>
      <c r="AA4" s="34">
        <v>859</v>
      </c>
      <c r="AB4" s="34">
        <v>878</v>
      </c>
      <c r="AC4" s="34">
        <v>97</v>
      </c>
      <c r="AD4" s="34">
        <v>35.369999999999997</v>
      </c>
      <c r="AE4" s="34">
        <v>0.81</v>
      </c>
      <c r="AF4" s="34">
        <v>978</v>
      </c>
      <c r="AG4" s="34">
        <v>4</v>
      </c>
      <c r="AH4" s="34">
        <v>101</v>
      </c>
      <c r="AI4" s="34">
        <v>41</v>
      </c>
      <c r="AJ4" s="34">
        <v>191</v>
      </c>
      <c r="AK4" s="34">
        <v>169</v>
      </c>
      <c r="AL4" s="34">
        <v>4.0999999999999996</v>
      </c>
      <c r="AM4" s="34">
        <v>176</v>
      </c>
      <c r="AN4" s="34" t="s">
        <v>155</v>
      </c>
      <c r="AO4" s="34">
        <v>2</v>
      </c>
      <c r="AP4" s="34">
        <v>0.88827546296296289</v>
      </c>
      <c r="AQ4" s="34">
        <v>47.158582000000003</v>
      </c>
      <c r="AR4" s="34">
        <v>-88.489677999999998</v>
      </c>
      <c r="AS4" s="34">
        <v>314.5</v>
      </c>
      <c r="AT4" s="34">
        <v>0</v>
      </c>
      <c r="AU4" s="34">
        <v>12</v>
      </c>
      <c r="AV4" s="34">
        <v>8</v>
      </c>
      <c r="AW4" s="34" t="s">
        <v>199</v>
      </c>
      <c r="AX4" s="34">
        <v>1.4</v>
      </c>
      <c r="AY4" s="34">
        <v>1.9</v>
      </c>
      <c r="AZ4" s="34">
        <v>2.2999999999999998</v>
      </c>
      <c r="BA4" s="34">
        <v>13.404</v>
      </c>
      <c r="BB4" s="34">
        <v>16.55</v>
      </c>
      <c r="BC4" s="34">
        <v>1.23</v>
      </c>
      <c r="BD4" s="34">
        <v>12.409000000000001</v>
      </c>
      <c r="BE4" s="34">
        <v>2472.1979999999999</v>
      </c>
      <c r="BF4" s="34">
        <v>78.846000000000004</v>
      </c>
      <c r="BG4" s="34">
        <v>1.0620000000000001</v>
      </c>
      <c r="BH4" s="34">
        <v>6.6000000000000003E-2</v>
      </c>
      <c r="BI4" s="34">
        <v>1.127</v>
      </c>
      <c r="BJ4" s="34">
        <v>0.89500000000000002</v>
      </c>
      <c r="BK4" s="34">
        <v>5.5E-2</v>
      </c>
      <c r="BL4" s="34">
        <v>0.95</v>
      </c>
      <c r="BM4" s="34">
        <v>107.6622</v>
      </c>
      <c r="BN4" s="34"/>
      <c r="BO4" s="34"/>
      <c r="BP4" s="34"/>
      <c r="BQ4" s="34">
        <v>1015.234</v>
      </c>
      <c r="BR4" s="34">
        <v>8.1000000000000003E-2</v>
      </c>
      <c r="BS4" s="34">
        <v>-5</v>
      </c>
      <c r="BT4" s="34">
        <v>8.9999999999999993E-3</v>
      </c>
      <c r="BU4" s="34">
        <v>1.979438</v>
      </c>
      <c r="BV4" s="34">
        <v>0</v>
      </c>
      <c r="BW4" s="34" t="s">
        <v>155</v>
      </c>
      <c r="BX4" s="34">
        <v>0.84299999999999997</v>
      </c>
    </row>
    <row r="5" spans="1:76" x14ac:dyDescent="0.25">
      <c r="A5" s="35">
        <v>43167</v>
      </c>
      <c r="B5" s="34">
        <v>1.246412037037037E-2</v>
      </c>
      <c r="C5" s="34">
        <v>10.343</v>
      </c>
      <c r="D5" s="34">
        <v>0.50349999999999995</v>
      </c>
      <c r="E5" s="34">
        <v>5034.720601</v>
      </c>
      <c r="F5" s="34">
        <v>41</v>
      </c>
      <c r="G5" s="34">
        <v>2.6</v>
      </c>
      <c r="H5" s="34">
        <v>11517.5</v>
      </c>
      <c r="I5" s="34"/>
      <c r="J5" s="34">
        <v>5.9</v>
      </c>
      <c r="K5" s="34">
        <v>0.88900000000000001</v>
      </c>
      <c r="L5" s="34">
        <v>9.1946999999999992</v>
      </c>
      <c r="M5" s="34">
        <v>0.4476</v>
      </c>
      <c r="N5" s="34">
        <v>36.486699999999999</v>
      </c>
      <c r="O5" s="34">
        <v>2.3113999999999999</v>
      </c>
      <c r="P5" s="34">
        <v>38.799999999999997</v>
      </c>
      <c r="Q5" s="34">
        <v>30.7577</v>
      </c>
      <c r="R5" s="34">
        <v>1.9484999999999999</v>
      </c>
      <c r="S5" s="34">
        <v>32.700000000000003</v>
      </c>
      <c r="T5" s="34">
        <v>11517.5</v>
      </c>
      <c r="U5" s="34"/>
      <c r="V5" s="34"/>
      <c r="W5" s="34">
        <v>0</v>
      </c>
      <c r="X5" s="34">
        <v>5.2451999999999996</v>
      </c>
      <c r="Y5" s="34">
        <v>13.2</v>
      </c>
      <c r="Z5" s="34">
        <v>849</v>
      </c>
      <c r="AA5" s="34">
        <v>859</v>
      </c>
      <c r="AB5" s="34">
        <v>878</v>
      </c>
      <c r="AC5" s="34">
        <v>97</v>
      </c>
      <c r="AD5" s="34">
        <v>35.369999999999997</v>
      </c>
      <c r="AE5" s="34">
        <v>0.81</v>
      </c>
      <c r="AF5" s="34">
        <v>978</v>
      </c>
      <c r="AG5" s="34">
        <v>4</v>
      </c>
      <c r="AH5" s="34">
        <v>101</v>
      </c>
      <c r="AI5" s="34">
        <v>41</v>
      </c>
      <c r="AJ5" s="34">
        <v>191</v>
      </c>
      <c r="AK5" s="34">
        <v>169</v>
      </c>
      <c r="AL5" s="34">
        <v>4.0999999999999996</v>
      </c>
      <c r="AM5" s="34">
        <v>176</v>
      </c>
      <c r="AN5" s="34" t="s">
        <v>155</v>
      </c>
      <c r="AO5" s="34">
        <v>2</v>
      </c>
      <c r="AP5" s="34">
        <v>0.88827546296296289</v>
      </c>
      <c r="AQ5" s="34">
        <v>47.158582000000003</v>
      </c>
      <c r="AR5" s="34">
        <v>-88.489677999999998</v>
      </c>
      <c r="AS5" s="34">
        <v>314.5</v>
      </c>
      <c r="AT5" s="34">
        <v>0</v>
      </c>
      <c r="AU5" s="34">
        <v>12</v>
      </c>
      <c r="AV5" s="34">
        <v>8</v>
      </c>
      <c r="AW5" s="34" t="s">
        <v>199</v>
      </c>
      <c r="AX5" s="34">
        <v>1.4</v>
      </c>
      <c r="AY5" s="34">
        <v>1.9</v>
      </c>
      <c r="AZ5" s="34">
        <v>2.2999999999999998</v>
      </c>
      <c r="BA5" s="34">
        <v>13.404</v>
      </c>
      <c r="BB5" s="34">
        <v>16.46</v>
      </c>
      <c r="BC5" s="34">
        <v>1.23</v>
      </c>
      <c r="BD5" s="34">
        <v>12.484999999999999</v>
      </c>
      <c r="BE5" s="34">
        <v>2477.134</v>
      </c>
      <c r="BF5" s="34">
        <v>76.748999999999995</v>
      </c>
      <c r="BG5" s="34">
        <v>1.0289999999999999</v>
      </c>
      <c r="BH5" s="34">
        <v>6.5000000000000002E-2</v>
      </c>
      <c r="BI5" s="34">
        <v>1.095</v>
      </c>
      <c r="BJ5" s="34">
        <v>0.86799999999999999</v>
      </c>
      <c r="BK5" s="34">
        <v>5.5E-2</v>
      </c>
      <c r="BL5" s="34">
        <v>0.92300000000000004</v>
      </c>
      <c r="BM5" s="34">
        <v>107.0762</v>
      </c>
      <c r="BN5" s="34"/>
      <c r="BO5" s="34"/>
      <c r="BP5" s="34"/>
      <c r="BQ5" s="34">
        <v>1027.472</v>
      </c>
      <c r="BR5" s="34">
        <v>7.2639999999999996E-2</v>
      </c>
      <c r="BS5" s="34">
        <v>-5</v>
      </c>
      <c r="BT5" s="34">
        <v>8.9999999999999993E-3</v>
      </c>
      <c r="BU5" s="34">
        <v>1.775147</v>
      </c>
      <c r="BV5" s="34">
        <v>0</v>
      </c>
      <c r="BW5" s="34" t="s">
        <v>155</v>
      </c>
      <c r="BX5" s="34">
        <v>0.84299999999999997</v>
      </c>
    </row>
    <row r="6" spans="1:76" x14ac:dyDescent="0.25">
      <c r="A6" s="35">
        <v>43167</v>
      </c>
      <c r="B6" s="34">
        <v>1.2475694444444444E-2</v>
      </c>
      <c r="C6" s="34">
        <v>10.548999999999999</v>
      </c>
      <c r="D6" s="34">
        <v>0.46460000000000001</v>
      </c>
      <c r="E6" s="34">
        <v>4646.4574380000004</v>
      </c>
      <c r="F6" s="34">
        <v>40.4</v>
      </c>
      <c r="G6" s="34">
        <v>2.6</v>
      </c>
      <c r="H6" s="34">
        <v>10808.7</v>
      </c>
      <c r="I6" s="34"/>
      <c r="J6" s="34">
        <v>6</v>
      </c>
      <c r="K6" s="34">
        <v>0.88839999999999997</v>
      </c>
      <c r="L6" s="34">
        <v>9.3712</v>
      </c>
      <c r="M6" s="34">
        <v>0.4128</v>
      </c>
      <c r="N6" s="34">
        <v>35.873399999999997</v>
      </c>
      <c r="O6" s="34">
        <v>2.3096999999999999</v>
      </c>
      <c r="P6" s="34">
        <v>38.200000000000003</v>
      </c>
      <c r="Q6" s="34">
        <v>30.2407</v>
      </c>
      <c r="R6" s="34">
        <v>1.9471000000000001</v>
      </c>
      <c r="S6" s="34">
        <v>32.200000000000003</v>
      </c>
      <c r="T6" s="34">
        <v>10808.663200000001</v>
      </c>
      <c r="U6" s="34"/>
      <c r="V6" s="34"/>
      <c r="W6" s="34">
        <v>0</v>
      </c>
      <c r="X6" s="34">
        <v>5.3300999999999998</v>
      </c>
      <c r="Y6" s="34">
        <v>13.2</v>
      </c>
      <c r="Z6" s="34">
        <v>849</v>
      </c>
      <c r="AA6" s="34">
        <v>859</v>
      </c>
      <c r="AB6" s="34">
        <v>878</v>
      </c>
      <c r="AC6" s="34">
        <v>97</v>
      </c>
      <c r="AD6" s="34">
        <v>35.369999999999997</v>
      </c>
      <c r="AE6" s="34">
        <v>0.81</v>
      </c>
      <c r="AF6" s="34">
        <v>978</v>
      </c>
      <c r="AG6" s="34">
        <v>4</v>
      </c>
      <c r="AH6" s="34">
        <v>101</v>
      </c>
      <c r="AI6" s="34">
        <v>41</v>
      </c>
      <c r="AJ6" s="34">
        <v>190.1</v>
      </c>
      <c r="AK6" s="34">
        <v>169</v>
      </c>
      <c r="AL6" s="34">
        <v>4.0999999999999996</v>
      </c>
      <c r="AM6" s="34">
        <v>176</v>
      </c>
      <c r="AN6" s="34" t="s">
        <v>155</v>
      </c>
      <c r="AO6" s="34">
        <v>2</v>
      </c>
      <c r="AP6" s="34">
        <v>0.88828703703703704</v>
      </c>
      <c r="AQ6" s="34">
        <v>47.158582000000003</v>
      </c>
      <c r="AR6" s="34">
        <v>-88.489677999999998</v>
      </c>
      <c r="AS6" s="34">
        <v>314.5</v>
      </c>
      <c r="AT6" s="34">
        <v>0</v>
      </c>
      <c r="AU6" s="34">
        <v>12</v>
      </c>
      <c r="AV6" s="34">
        <v>8</v>
      </c>
      <c r="AW6" s="34" t="s">
        <v>199</v>
      </c>
      <c r="AX6" s="34">
        <v>1.4</v>
      </c>
      <c r="AY6" s="34">
        <v>1.9</v>
      </c>
      <c r="AZ6" s="34">
        <v>2.2999999999999998</v>
      </c>
      <c r="BA6" s="34">
        <v>13.404</v>
      </c>
      <c r="BB6" s="34">
        <v>16.350000000000001</v>
      </c>
      <c r="BC6" s="34">
        <v>1.22</v>
      </c>
      <c r="BD6" s="34">
        <v>12.567</v>
      </c>
      <c r="BE6" s="34">
        <v>2508.1759999999999</v>
      </c>
      <c r="BF6" s="34">
        <v>70.314999999999998</v>
      </c>
      <c r="BG6" s="34">
        <v>1.0049999999999999</v>
      </c>
      <c r="BH6" s="34">
        <v>6.5000000000000002E-2</v>
      </c>
      <c r="BI6" s="34">
        <v>1.07</v>
      </c>
      <c r="BJ6" s="34">
        <v>0.84799999999999998</v>
      </c>
      <c r="BK6" s="34">
        <v>5.5E-2</v>
      </c>
      <c r="BL6" s="34">
        <v>0.90200000000000002</v>
      </c>
      <c r="BM6" s="34">
        <v>99.828900000000004</v>
      </c>
      <c r="BN6" s="34"/>
      <c r="BO6" s="34"/>
      <c r="BP6" s="34"/>
      <c r="BQ6" s="34">
        <v>1037.288</v>
      </c>
      <c r="BR6" s="34">
        <v>7.5716000000000006E-2</v>
      </c>
      <c r="BS6" s="34">
        <v>-5</v>
      </c>
      <c r="BT6" s="34">
        <v>8.9999999999999993E-3</v>
      </c>
      <c r="BU6" s="34">
        <v>1.8503099999999999</v>
      </c>
      <c r="BV6" s="34">
        <v>0</v>
      </c>
      <c r="BW6" s="34" t="s">
        <v>155</v>
      </c>
      <c r="BX6" s="34">
        <v>0.84299999999999997</v>
      </c>
    </row>
    <row r="7" spans="1:76" x14ac:dyDescent="0.25">
      <c r="A7" s="35">
        <v>43167</v>
      </c>
      <c r="B7" s="36">
        <v>1.2487268518518517E-2</v>
      </c>
      <c r="C7" s="34">
        <v>10.46</v>
      </c>
      <c r="D7" s="34">
        <v>0.4158</v>
      </c>
      <c r="E7" s="34">
        <v>4157.8999999999996</v>
      </c>
      <c r="F7" s="34">
        <v>40.200000000000003</v>
      </c>
      <c r="G7" s="34">
        <v>2.6</v>
      </c>
      <c r="H7" s="34">
        <v>9923.6</v>
      </c>
      <c r="I7" s="34"/>
      <c r="J7" s="34">
        <v>6</v>
      </c>
      <c r="K7" s="34">
        <v>0.89039999999999997</v>
      </c>
      <c r="L7" s="34">
        <v>9.3138000000000005</v>
      </c>
      <c r="M7" s="34">
        <v>0.37019999999999997</v>
      </c>
      <c r="N7" s="34">
        <v>35.759399999999999</v>
      </c>
      <c r="O7" s="34">
        <v>2.3151000000000002</v>
      </c>
      <c r="P7" s="34">
        <v>38.1</v>
      </c>
      <c r="Q7" s="34">
        <v>30.144500000000001</v>
      </c>
      <c r="R7" s="34">
        <v>1.9515</v>
      </c>
      <c r="S7" s="34">
        <v>32.1</v>
      </c>
      <c r="T7" s="34">
        <v>9923.5838000000003</v>
      </c>
      <c r="U7" s="34"/>
      <c r="V7" s="34"/>
      <c r="W7" s="34">
        <v>0</v>
      </c>
      <c r="X7" s="34">
        <v>5.3423999999999996</v>
      </c>
      <c r="Y7" s="34">
        <v>13.3</v>
      </c>
      <c r="Z7" s="34">
        <v>848</v>
      </c>
      <c r="AA7" s="34">
        <v>858</v>
      </c>
      <c r="AB7" s="34">
        <v>878</v>
      </c>
      <c r="AC7" s="34">
        <v>97</v>
      </c>
      <c r="AD7" s="34">
        <v>35.369999999999997</v>
      </c>
      <c r="AE7" s="34">
        <v>0.81</v>
      </c>
      <c r="AF7" s="34">
        <v>978</v>
      </c>
      <c r="AG7" s="34">
        <v>4</v>
      </c>
      <c r="AH7" s="34">
        <v>101</v>
      </c>
      <c r="AI7" s="34">
        <v>41</v>
      </c>
      <c r="AJ7" s="34">
        <v>190</v>
      </c>
      <c r="AK7" s="34">
        <v>169</v>
      </c>
      <c r="AL7" s="34">
        <v>4.0999999999999996</v>
      </c>
      <c r="AM7" s="34">
        <v>176</v>
      </c>
      <c r="AN7" s="34" t="s">
        <v>155</v>
      </c>
      <c r="AO7" s="34">
        <v>2</v>
      </c>
      <c r="AP7" s="37">
        <v>0.88831018518518512</v>
      </c>
      <c r="AQ7" s="34">
        <v>47.158582000000003</v>
      </c>
      <c r="AR7" s="34">
        <v>-88.489677999999998</v>
      </c>
      <c r="AS7" s="34">
        <v>314.39999999999998</v>
      </c>
      <c r="AT7" s="34">
        <v>0</v>
      </c>
      <c r="AU7" s="34">
        <v>12</v>
      </c>
      <c r="AV7" s="34">
        <v>8</v>
      </c>
      <c r="AW7" s="34" t="s">
        <v>199</v>
      </c>
      <c r="AX7" s="34">
        <v>1.4</v>
      </c>
      <c r="AY7" s="34">
        <v>1.9</v>
      </c>
      <c r="AZ7" s="34">
        <v>2.2999999999999998</v>
      </c>
      <c r="BA7" s="34">
        <v>13.404</v>
      </c>
      <c r="BB7" s="34">
        <v>16.68</v>
      </c>
      <c r="BC7" s="34">
        <v>1.24</v>
      </c>
      <c r="BD7" s="34">
        <v>12.308999999999999</v>
      </c>
      <c r="BE7" s="34">
        <v>2536.982</v>
      </c>
      <c r="BF7" s="34">
        <v>64.183999999999997</v>
      </c>
      <c r="BG7" s="34">
        <v>1.02</v>
      </c>
      <c r="BH7" s="34">
        <v>6.6000000000000003E-2</v>
      </c>
      <c r="BI7" s="34">
        <v>1.0860000000000001</v>
      </c>
      <c r="BJ7" s="34">
        <v>0.86</v>
      </c>
      <c r="BK7" s="34">
        <v>5.6000000000000001E-2</v>
      </c>
      <c r="BL7" s="34">
        <v>0.91600000000000004</v>
      </c>
      <c r="BM7" s="34">
        <v>93.278099999999995</v>
      </c>
      <c r="BN7" s="34"/>
      <c r="BO7" s="34"/>
      <c r="BP7" s="34"/>
      <c r="BQ7" s="34">
        <v>1058.0989999999999</v>
      </c>
      <c r="BR7" s="34">
        <v>6.7639000000000005E-2</v>
      </c>
      <c r="BS7" s="34">
        <v>-5</v>
      </c>
      <c r="BT7" s="34">
        <v>8.9999999999999993E-3</v>
      </c>
      <c r="BU7" s="34">
        <v>1.6529290000000001</v>
      </c>
      <c r="BV7" s="34">
        <v>0</v>
      </c>
      <c r="BW7" s="34" t="s">
        <v>155</v>
      </c>
      <c r="BX7" s="34">
        <v>0.84299999999999997</v>
      </c>
    </row>
    <row r="8" spans="1:76" x14ac:dyDescent="0.25">
      <c r="A8" s="35">
        <v>43167</v>
      </c>
      <c r="B8" s="36">
        <v>1.2498842592592594E-2</v>
      </c>
      <c r="C8" s="34">
        <v>10.394</v>
      </c>
      <c r="D8" s="34">
        <v>0.38069999999999998</v>
      </c>
      <c r="E8" s="34">
        <v>3807.2773109999998</v>
      </c>
      <c r="F8" s="34">
        <v>39.9</v>
      </c>
      <c r="G8" s="34">
        <v>2.6</v>
      </c>
      <c r="H8" s="34">
        <v>9900.7999999999993</v>
      </c>
      <c r="I8" s="34"/>
      <c r="J8" s="34">
        <v>6</v>
      </c>
      <c r="K8" s="34">
        <v>0.89129999999999998</v>
      </c>
      <c r="L8" s="34">
        <v>9.2643000000000004</v>
      </c>
      <c r="M8" s="34">
        <v>0.33929999999999999</v>
      </c>
      <c r="N8" s="34">
        <v>35.562800000000003</v>
      </c>
      <c r="O8" s="34">
        <v>2.3174000000000001</v>
      </c>
      <c r="P8" s="34">
        <v>37.9</v>
      </c>
      <c r="Q8" s="34">
        <v>29.9788</v>
      </c>
      <c r="R8" s="34">
        <v>1.9535</v>
      </c>
      <c r="S8" s="34">
        <v>31.9</v>
      </c>
      <c r="T8" s="34">
        <v>9900.8058000000001</v>
      </c>
      <c r="U8" s="34"/>
      <c r="V8" s="34"/>
      <c r="W8" s="34">
        <v>0</v>
      </c>
      <c r="X8" s="34">
        <v>5.3478000000000003</v>
      </c>
      <c r="Y8" s="34">
        <v>13.2</v>
      </c>
      <c r="Z8" s="34">
        <v>849</v>
      </c>
      <c r="AA8" s="34">
        <v>859</v>
      </c>
      <c r="AB8" s="34">
        <v>878</v>
      </c>
      <c r="AC8" s="34">
        <v>97</v>
      </c>
      <c r="AD8" s="34">
        <v>35.369999999999997</v>
      </c>
      <c r="AE8" s="34">
        <v>0.81</v>
      </c>
      <c r="AF8" s="34">
        <v>978</v>
      </c>
      <c r="AG8" s="34">
        <v>4</v>
      </c>
      <c r="AH8" s="34">
        <v>101</v>
      </c>
      <c r="AI8" s="34">
        <v>41</v>
      </c>
      <c r="AJ8" s="34">
        <v>190</v>
      </c>
      <c r="AK8" s="34">
        <v>169</v>
      </c>
      <c r="AL8" s="34">
        <v>4.0999999999999996</v>
      </c>
      <c r="AM8" s="34">
        <v>176</v>
      </c>
      <c r="AN8" s="34" t="s">
        <v>155</v>
      </c>
      <c r="AO8" s="34">
        <v>2</v>
      </c>
      <c r="AP8" s="37">
        <v>0.88832175925925927</v>
      </c>
      <c r="AQ8" s="34">
        <v>47.158582000000003</v>
      </c>
      <c r="AR8" s="34">
        <v>-88.489677999999998</v>
      </c>
      <c r="AS8" s="34">
        <v>314.3</v>
      </c>
      <c r="AT8" s="34">
        <v>0</v>
      </c>
      <c r="AU8" s="34">
        <v>12</v>
      </c>
      <c r="AV8" s="34">
        <v>8</v>
      </c>
      <c r="AW8" s="34" t="s">
        <v>199</v>
      </c>
      <c r="AX8" s="34">
        <v>1.4</v>
      </c>
      <c r="AY8" s="34">
        <v>1.9</v>
      </c>
      <c r="AZ8" s="34">
        <v>2.2999999999999998</v>
      </c>
      <c r="BA8" s="34">
        <v>13.404</v>
      </c>
      <c r="BB8" s="34">
        <v>16.82</v>
      </c>
      <c r="BC8" s="34">
        <v>1.25</v>
      </c>
      <c r="BD8" s="34">
        <v>12.196</v>
      </c>
      <c r="BE8" s="34">
        <v>2543.2640000000001</v>
      </c>
      <c r="BF8" s="34">
        <v>59.290999999999997</v>
      </c>
      <c r="BG8" s="34">
        <v>1.022</v>
      </c>
      <c r="BH8" s="34">
        <v>6.7000000000000004E-2</v>
      </c>
      <c r="BI8" s="34">
        <v>1.089</v>
      </c>
      <c r="BJ8" s="34">
        <v>0.86199999999999999</v>
      </c>
      <c r="BK8" s="34">
        <v>5.6000000000000001E-2</v>
      </c>
      <c r="BL8" s="34">
        <v>0.91800000000000004</v>
      </c>
      <c r="BM8" s="34">
        <v>93.792900000000003</v>
      </c>
      <c r="BN8" s="34"/>
      <c r="BO8" s="34"/>
      <c r="BP8" s="34"/>
      <c r="BQ8" s="34">
        <v>1067.4559999999999</v>
      </c>
      <c r="BR8" s="34">
        <v>7.9076999999999995E-2</v>
      </c>
      <c r="BS8" s="34">
        <v>-5</v>
      </c>
      <c r="BT8" s="34">
        <v>8.9999999999999993E-3</v>
      </c>
      <c r="BU8" s="34">
        <v>1.9324440000000001</v>
      </c>
      <c r="BV8" s="34">
        <v>0</v>
      </c>
      <c r="BW8" s="34" t="s">
        <v>155</v>
      </c>
      <c r="BX8" s="34">
        <v>0.84299999999999997</v>
      </c>
    </row>
    <row r="9" spans="1:76" x14ac:dyDescent="0.25">
      <c r="A9" s="35">
        <v>43167</v>
      </c>
      <c r="B9" s="36">
        <v>1.2510416666666668E-2</v>
      </c>
      <c r="C9" s="34">
        <v>10.262</v>
      </c>
      <c r="D9" s="34">
        <v>0.33529999999999999</v>
      </c>
      <c r="E9" s="34">
        <v>3353.4957979999999</v>
      </c>
      <c r="F9" s="34">
        <v>39.799999999999997</v>
      </c>
      <c r="G9" s="34">
        <v>2.6</v>
      </c>
      <c r="H9" s="34">
        <v>10946.5</v>
      </c>
      <c r="I9" s="34"/>
      <c r="J9" s="34">
        <v>6</v>
      </c>
      <c r="K9" s="34">
        <v>0.89180000000000004</v>
      </c>
      <c r="L9" s="34">
        <v>9.1516999999999999</v>
      </c>
      <c r="M9" s="34">
        <v>0.29909999999999998</v>
      </c>
      <c r="N9" s="34">
        <v>35.458399999999997</v>
      </c>
      <c r="O9" s="34">
        <v>2.3187000000000002</v>
      </c>
      <c r="P9" s="34">
        <v>37.799999999999997</v>
      </c>
      <c r="Q9" s="34">
        <v>29.890799999999999</v>
      </c>
      <c r="R9" s="34">
        <v>1.9545999999999999</v>
      </c>
      <c r="S9" s="34">
        <v>31.8</v>
      </c>
      <c r="T9" s="34">
        <v>10946.501399999999</v>
      </c>
      <c r="U9" s="34"/>
      <c r="V9" s="34"/>
      <c r="W9" s="34">
        <v>0</v>
      </c>
      <c r="X9" s="34">
        <v>5.3507999999999996</v>
      </c>
      <c r="Y9" s="34">
        <v>13.3</v>
      </c>
      <c r="Z9" s="34">
        <v>849</v>
      </c>
      <c r="AA9" s="34">
        <v>859</v>
      </c>
      <c r="AB9" s="34">
        <v>878</v>
      </c>
      <c r="AC9" s="34">
        <v>97</v>
      </c>
      <c r="AD9" s="34">
        <v>35.369999999999997</v>
      </c>
      <c r="AE9" s="34">
        <v>0.81</v>
      </c>
      <c r="AF9" s="34">
        <v>978</v>
      </c>
      <c r="AG9" s="34">
        <v>4</v>
      </c>
      <c r="AH9" s="34">
        <v>101</v>
      </c>
      <c r="AI9" s="34">
        <v>41</v>
      </c>
      <c r="AJ9" s="34">
        <v>190</v>
      </c>
      <c r="AK9" s="34">
        <v>169</v>
      </c>
      <c r="AL9" s="34">
        <v>4.0999999999999996</v>
      </c>
      <c r="AM9" s="34">
        <v>176</v>
      </c>
      <c r="AN9" s="34" t="s">
        <v>155</v>
      </c>
      <c r="AO9" s="34">
        <v>2</v>
      </c>
      <c r="AP9" s="37">
        <v>0.88833333333333331</v>
      </c>
      <c r="AQ9" s="34">
        <v>47.158582000000003</v>
      </c>
      <c r="AR9" s="34">
        <v>-88.489677999999998</v>
      </c>
      <c r="AS9" s="34">
        <v>314.3</v>
      </c>
      <c r="AT9" s="34">
        <v>0</v>
      </c>
      <c r="AU9" s="34">
        <v>12</v>
      </c>
      <c r="AV9" s="34">
        <v>8</v>
      </c>
      <c r="AW9" s="34" t="s">
        <v>199</v>
      </c>
      <c r="AX9" s="34">
        <v>1.4</v>
      </c>
      <c r="AY9" s="34">
        <v>1.9</v>
      </c>
      <c r="AZ9" s="34">
        <v>2.3771</v>
      </c>
      <c r="BA9" s="34">
        <v>13.404</v>
      </c>
      <c r="BB9" s="34">
        <v>16.899999999999999</v>
      </c>
      <c r="BC9" s="34">
        <v>1.26</v>
      </c>
      <c r="BD9" s="34">
        <v>12.134</v>
      </c>
      <c r="BE9" s="34">
        <v>2523.9070000000002</v>
      </c>
      <c r="BF9" s="34">
        <v>52.494</v>
      </c>
      <c r="BG9" s="34">
        <v>1.024</v>
      </c>
      <c r="BH9" s="34">
        <v>6.7000000000000004E-2</v>
      </c>
      <c r="BI9" s="34">
        <v>1.091</v>
      </c>
      <c r="BJ9" s="34">
        <v>0.86299999999999999</v>
      </c>
      <c r="BK9" s="34">
        <v>5.6000000000000001E-2</v>
      </c>
      <c r="BL9" s="34">
        <v>0.92</v>
      </c>
      <c r="BM9" s="34">
        <v>104.1759</v>
      </c>
      <c r="BN9" s="34"/>
      <c r="BO9" s="34"/>
      <c r="BP9" s="34"/>
      <c r="BQ9" s="34">
        <v>1072.96</v>
      </c>
      <c r="BR9" s="34">
        <v>7.4426000000000006E-2</v>
      </c>
      <c r="BS9" s="34">
        <v>-5</v>
      </c>
      <c r="BT9" s="34">
        <v>8.9999999999999993E-3</v>
      </c>
      <c r="BU9" s="34">
        <v>1.8187850000000001</v>
      </c>
      <c r="BV9" s="34">
        <v>0</v>
      </c>
      <c r="BW9" s="34" t="s">
        <v>155</v>
      </c>
      <c r="BX9" s="34">
        <v>0.84299999999999997</v>
      </c>
    </row>
    <row r="10" spans="1:76" x14ac:dyDescent="0.25">
      <c r="A10" s="35">
        <v>43167</v>
      </c>
      <c r="B10" s="36">
        <v>1.2521990740740742E-2</v>
      </c>
      <c r="C10" s="34">
        <v>10.215</v>
      </c>
      <c r="D10" s="34">
        <v>0.31259999999999999</v>
      </c>
      <c r="E10" s="34">
        <v>3126.1538460000002</v>
      </c>
      <c r="F10" s="34">
        <v>39.700000000000003</v>
      </c>
      <c r="G10" s="34">
        <v>2.7</v>
      </c>
      <c r="H10" s="34">
        <v>11285.1</v>
      </c>
      <c r="I10" s="34"/>
      <c r="J10" s="34">
        <v>6</v>
      </c>
      <c r="K10" s="34">
        <v>0.8921</v>
      </c>
      <c r="L10" s="34">
        <v>9.1120999999999999</v>
      </c>
      <c r="M10" s="34">
        <v>0.27889999999999998</v>
      </c>
      <c r="N10" s="34">
        <v>35.380099999999999</v>
      </c>
      <c r="O10" s="34">
        <v>2.4085999999999999</v>
      </c>
      <c r="P10" s="34">
        <v>37.799999999999997</v>
      </c>
      <c r="Q10" s="34">
        <v>29.8248</v>
      </c>
      <c r="R10" s="34">
        <v>2.0304000000000002</v>
      </c>
      <c r="S10" s="34">
        <v>31.9</v>
      </c>
      <c r="T10" s="34">
        <v>11285.1394</v>
      </c>
      <c r="U10" s="34"/>
      <c r="V10" s="34"/>
      <c r="W10" s="34">
        <v>0</v>
      </c>
      <c r="X10" s="34">
        <v>5.3524000000000003</v>
      </c>
      <c r="Y10" s="34">
        <v>13.3</v>
      </c>
      <c r="Z10" s="34">
        <v>849</v>
      </c>
      <c r="AA10" s="34">
        <v>858</v>
      </c>
      <c r="AB10" s="34">
        <v>878</v>
      </c>
      <c r="AC10" s="34">
        <v>97</v>
      </c>
      <c r="AD10" s="34">
        <v>35.369999999999997</v>
      </c>
      <c r="AE10" s="34">
        <v>0.81</v>
      </c>
      <c r="AF10" s="34">
        <v>978</v>
      </c>
      <c r="AG10" s="34">
        <v>4</v>
      </c>
      <c r="AH10" s="34">
        <v>101</v>
      </c>
      <c r="AI10" s="34">
        <v>41</v>
      </c>
      <c r="AJ10" s="34">
        <v>190</v>
      </c>
      <c r="AK10" s="34">
        <v>169</v>
      </c>
      <c r="AL10" s="34">
        <v>4.0999999999999996</v>
      </c>
      <c r="AM10" s="34">
        <v>176</v>
      </c>
      <c r="AN10" s="34" t="s">
        <v>155</v>
      </c>
      <c r="AO10" s="34">
        <v>2</v>
      </c>
      <c r="AP10" s="37">
        <v>0.88834490740740746</v>
      </c>
      <c r="AQ10" s="34">
        <v>47.158582000000003</v>
      </c>
      <c r="AR10" s="34">
        <v>-88.489677999999998</v>
      </c>
      <c r="AS10" s="34">
        <v>314.3</v>
      </c>
      <c r="AT10" s="34">
        <v>0</v>
      </c>
      <c r="AU10" s="34">
        <v>12</v>
      </c>
      <c r="AV10" s="34">
        <v>8</v>
      </c>
      <c r="AW10" s="34" t="s">
        <v>199</v>
      </c>
      <c r="AX10" s="34">
        <v>1.4771000000000001</v>
      </c>
      <c r="AY10" s="34">
        <v>1.9771000000000001</v>
      </c>
      <c r="AZ10" s="34">
        <v>2.4</v>
      </c>
      <c r="BA10" s="34">
        <v>13.404</v>
      </c>
      <c r="BB10" s="34">
        <v>16.95</v>
      </c>
      <c r="BC10" s="34">
        <v>1.26</v>
      </c>
      <c r="BD10" s="34">
        <v>12.099</v>
      </c>
      <c r="BE10" s="34">
        <v>2519.2040000000002</v>
      </c>
      <c r="BF10" s="34">
        <v>49.070999999999998</v>
      </c>
      <c r="BG10" s="34">
        <v>1.024</v>
      </c>
      <c r="BH10" s="34">
        <v>7.0000000000000007E-2</v>
      </c>
      <c r="BI10" s="34">
        <v>1.0940000000000001</v>
      </c>
      <c r="BJ10" s="34">
        <v>0.86299999999999999</v>
      </c>
      <c r="BK10" s="34">
        <v>5.8999999999999997E-2</v>
      </c>
      <c r="BL10" s="34">
        <v>0.92200000000000004</v>
      </c>
      <c r="BM10" s="34">
        <v>107.6643</v>
      </c>
      <c r="BN10" s="34"/>
      <c r="BO10" s="34"/>
      <c r="BP10" s="34"/>
      <c r="BQ10" s="34">
        <v>1075.9449999999999</v>
      </c>
      <c r="BR10" s="34">
        <v>6.6568000000000002E-2</v>
      </c>
      <c r="BS10" s="34">
        <v>-5</v>
      </c>
      <c r="BT10" s="34">
        <v>9.9290000000000003E-3</v>
      </c>
      <c r="BU10" s="34">
        <v>1.6267560000000001</v>
      </c>
      <c r="BV10" s="34">
        <v>0</v>
      </c>
      <c r="BW10" s="34" t="s">
        <v>155</v>
      </c>
      <c r="BX10" s="34">
        <v>0.84299999999999997</v>
      </c>
    </row>
    <row r="11" spans="1:76" x14ac:dyDescent="0.25">
      <c r="A11" s="35">
        <v>43167</v>
      </c>
      <c r="B11" s="36">
        <v>1.2533564814814815E-2</v>
      </c>
      <c r="C11" s="34">
        <v>10.413</v>
      </c>
      <c r="D11" s="34">
        <v>0.30170000000000002</v>
      </c>
      <c r="E11" s="34">
        <v>3016.8666669999998</v>
      </c>
      <c r="F11" s="34">
        <v>39.6</v>
      </c>
      <c r="G11" s="34">
        <v>2.7</v>
      </c>
      <c r="H11" s="34">
        <v>11455.4</v>
      </c>
      <c r="I11" s="34"/>
      <c r="J11" s="34">
        <v>6</v>
      </c>
      <c r="K11" s="34">
        <v>0.89039999999999997</v>
      </c>
      <c r="L11" s="34">
        <v>9.2711000000000006</v>
      </c>
      <c r="M11" s="34">
        <v>0.26860000000000001</v>
      </c>
      <c r="N11" s="34">
        <v>35.258099999999999</v>
      </c>
      <c r="O11" s="34">
        <v>2.4039999999999999</v>
      </c>
      <c r="P11" s="34">
        <v>37.700000000000003</v>
      </c>
      <c r="Q11" s="34">
        <v>29.722000000000001</v>
      </c>
      <c r="R11" s="34">
        <v>2.0265</v>
      </c>
      <c r="S11" s="34">
        <v>31.7</v>
      </c>
      <c r="T11" s="34">
        <v>11455.3699</v>
      </c>
      <c r="U11" s="34"/>
      <c r="V11" s="34"/>
      <c r="W11" s="34">
        <v>0</v>
      </c>
      <c r="X11" s="34">
        <v>5.3421000000000003</v>
      </c>
      <c r="Y11" s="34">
        <v>13.2</v>
      </c>
      <c r="Z11" s="34">
        <v>849</v>
      </c>
      <c r="AA11" s="34">
        <v>859</v>
      </c>
      <c r="AB11" s="34">
        <v>878</v>
      </c>
      <c r="AC11" s="34">
        <v>97</v>
      </c>
      <c r="AD11" s="34">
        <v>35.369999999999997</v>
      </c>
      <c r="AE11" s="34">
        <v>0.81</v>
      </c>
      <c r="AF11" s="34">
        <v>978</v>
      </c>
      <c r="AG11" s="34">
        <v>4</v>
      </c>
      <c r="AH11" s="34">
        <v>101</v>
      </c>
      <c r="AI11" s="34">
        <v>41</v>
      </c>
      <c r="AJ11" s="34">
        <v>190</v>
      </c>
      <c r="AK11" s="34">
        <v>169</v>
      </c>
      <c r="AL11" s="34">
        <v>4.0999999999999996</v>
      </c>
      <c r="AM11" s="34">
        <v>176</v>
      </c>
      <c r="AN11" s="34" t="s">
        <v>155</v>
      </c>
      <c r="AO11" s="34">
        <v>2</v>
      </c>
      <c r="AP11" s="37">
        <v>0.88834490740740746</v>
      </c>
      <c r="AQ11" s="34">
        <v>47.158582000000003</v>
      </c>
      <c r="AR11" s="34">
        <v>-88.489677999999998</v>
      </c>
      <c r="AS11" s="34">
        <v>314.39999999999998</v>
      </c>
      <c r="AT11" s="34">
        <v>0</v>
      </c>
      <c r="AU11" s="34">
        <v>12</v>
      </c>
      <c r="AV11" s="34">
        <v>8</v>
      </c>
      <c r="AW11" s="34" t="s">
        <v>199</v>
      </c>
      <c r="AX11" s="34">
        <v>1.5</v>
      </c>
      <c r="AY11" s="34">
        <v>2</v>
      </c>
      <c r="AZ11" s="34">
        <v>2.4</v>
      </c>
      <c r="BA11" s="34">
        <v>13.404</v>
      </c>
      <c r="BB11" s="34">
        <v>16.670000000000002</v>
      </c>
      <c r="BC11" s="34">
        <v>1.24</v>
      </c>
      <c r="BD11" s="34">
        <v>12.314</v>
      </c>
      <c r="BE11" s="34">
        <v>2523.25</v>
      </c>
      <c r="BF11" s="34">
        <v>46.529000000000003</v>
      </c>
      <c r="BG11" s="34">
        <v>1.0049999999999999</v>
      </c>
      <c r="BH11" s="34">
        <v>6.9000000000000006E-2</v>
      </c>
      <c r="BI11" s="34">
        <v>1.073</v>
      </c>
      <c r="BJ11" s="34">
        <v>0.84699999999999998</v>
      </c>
      <c r="BK11" s="34">
        <v>5.8000000000000003E-2</v>
      </c>
      <c r="BL11" s="34">
        <v>0.90500000000000003</v>
      </c>
      <c r="BM11" s="34">
        <v>107.58750000000001</v>
      </c>
      <c r="BN11" s="34"/>
      <c r="BO11" s="34"/>
      <c r="BP11" s="34"/>
      <c r="BQ11" s="34">
        <v>1057.17</v>
      </c>
      <c r="BR11" s="34">
        <v>6.6000000000000003E-2</v>
      </c>
      <c r="BS11" s="34">
        <v>-5</v>
      </c>
      <c r="BT11" s="34">
        <v>0.01</v>
      </c>
      <c r="BU11" s="34">
        <v>1.6128750000000001</v>
      </c>
      <c r="BV11" s="34">
        <v>0</v>
      </c>
      <c r="BW11" s="34" t="s">
        <v>155</v>
      </c>
      <c r="BX11" s="34">
        <v>0.84299999999999997</v>
      </c>
    </row>
    <row r="12" spans="1:76" x14ac:dyDescent="0.25">
      <c r="A12" s="35">
        <v>43167</v>
      </c>
      <c r="B12" s="36">
        <v>1.254513888888889E-2</v>
      </c>
      <c r="C12" s="34">
        <v>10.733000000000001</v>
      </c>
      <c r="D12" s="34">
        <v>0.30120000000000002</v>
      </c>
      <c r="E12" s="34">
        <v>3011.5879829999999</v>
      </c>
      <c r="F12" s="34">
        <v>39.6</v>
      </c>
      <c r="G12" s="34">
        <v>2.7</v>
      </c>
      <c r="H12" s="34">
        <v>10777.4</v>
      </c>
      <c r="I12" s="34"/>
      <c r="J12" s="34">
        <v>6</v>
      </c>
      <c r="K12" s="34">
        <v>0.88839999999999997</v>
      </c>
      <c r="L12" s="34">
        <v>9.5345999999999993</v>
      </c>
      <c r="M12" s="34">
        <v>0.26750000000000002</v>
      </c>
      <c r="N12" s="34">
        <v>35.179900000000004</v>
      </c>
      <c r="O12" s="34">
        <v>2.3986000000000001</v>
      </c>
      <c r="P12" s="34">
        <v>37.6</v>
      </c>
      <c r="Q12" s="34">
        <v>29.655999999999999</v>
      </c>
      <c r="R12" s="34">
        <v>2.0219999999999998</v>
      </c>
      <c r="S12" s="34">
        <v>31.7</v>
      </c>
      <c r="T12" s="34">
        <v>10777.426299999999</v>
      </c>
      <c r="U12" s="34"/>
      <c r="V12" s="34"/>
      <c r="W12" s="34">
        <v>0</v>
      </c>
      <c r="X12" s="34">
        <v>5.3303000000000003</v>
      </c>
      <c r="Y12" s="34">
        <v>13.3</v>
      </c>
      <c r="Z12" s="34">
        <v>848</v>
      </c>
      <c r="AA12" s="34">
        <v>858</v>
      </c>
      <c r="AB12" s="34">
        <v>878</v>
      </c>
      <c r="AC12" s="34">
        <v>97</v>
      </c>
      <c r="AD12" s="34">
        <v>35.369999999999997</v>
      </c>
      <c r="AE12" s="34">
        <v>0.81</v>
      </c>
      <c r="AF12" s="34">
        <v>978</v>
      </c>
      <c r="AG12" s="34">
        <v>4</v>
      </c>
      <c r="AH12" s="34">
        <v>101</v>
      </c>
      <c r="AI12" s="34">
        <v>41</v>
      </c>
      <c r="AJ12" s="34">
        <v>190</v>
      </c>
      <c r="AK12" s="34">
        <v>169</v>
      </c>
      <c r="AL12" s="34">
        <v>4.0999999999999996</v>
      </c>
      <c r="AM12" s="34">
        <v>176</v>
      </c>
      <c r="AN12" s="34" t="s">
        <v>155</v>
      </c>
      <c r="AO12" s="34">
        <v>2</v>
      </c>
      <c r="AP12" s="37">
        <v>0.88835648148148139</v>
      </c>
      <c r="AQ12" s="34">
        <v>47.158582000000003</v>
      </c>
      <c r="AR12" s="34">
        <v>-88.489677999999998</v>
      </c>
      <c r="AS12" s="34">
        <v>314.60000000000002</v>
      </c>
      <c r="AT12" s="34">
        <v>0</v>
      </c>
      <c r="AU12" s="34">
        <v>12</v>
      </c>
      <c r="AV12" s="34">
        <v>8</v>
      </c>
      <c r="AW12" s="34" t="s">
        <v>199</v>
      </c>
      <c r="AX12" s="34">
        <v>1.5</v>
      </c>
      <c r="AY12" s="34">
        <v>2</v>
      </c>
      <c r="AZ12" s="34">
        <v>2.4</v>
      </c>
      <c r="BA12" s="34">
        <v>13.404</v>
      </c>
      <c r="BB12" s="34">
        <v>16.36</v>
      </c>
      <c r="BC12" s="34">
        <v>1.22</v>
      </c>
      <c r="BD12" s="34">
        <v>12.564</v>
      </c>
      <c r="BE12" s="34">
        <v>2548.3719999999998</v>
      </c>
      <c r="BF12" s="34">
        <v>45.512999999999998</v>
      </c>
      <c r="BG12" s="34">
        <v>0.98499999999999999</v>
      </c>
      <c r="BH12" s="34">
        <v>6.7000000000000004E-2</v>
      </c>
      <c r="BI12" s="34">
        <v>1.052</v>
      </c>
      <c r="BJ12" s="34">
        <v>0.83</v>
      </c>
      <c r="BK12" s="34">
        <v>5.7000000000000002E-2</v>
      </c>
      <c r="BL12" s="34">
        <v>0.88700000000000001</v>
      </c>
      <c r="BM12" s="34">
        <v>99.402799999999999</v>
      </c>
      <c r="BN12" s="34"/>
      <c r="BO12" s="34"/>
      <c r="BP12" s="34"/>
      <c r="BQ12" s="34">
        <v>1035.8820000000001</v>
      </c>
      <c r="BR12" s="34">
        <v>6.6929000000000002E-2</v>
      </c>
      <c r="BS12" s="34">
        <v>-5</v>
      </c>
      <c r="BT12" s="34">
        <v>8.1419999999999999E-3</v>
      </c>
      <c r="BU12" s="34">
        <v>1.635578</v>
      </c>
      <c r="BV12" s="34">
        <v>0</v>
      </c>
      <c r="BW12" s="34" t="s">
        <v>155</v>
      </c>
      <c r="BX12" s="34">
        <v>0.84299999999999997</v>
      </c>
    </row>
    <row r="13" spans="1:76" x14ac:dyDescent="0.25">
      <c r="A13" s="35">
        <v>43167</v>
      </c>
      <c r="B13" s="36">
        <v>1.2556712962962964E-2</v>
      </c>
      <c r="C13" s="34">
        <v>11.015000000000001</v>
      </c>
      <c r="D13" s="34">
        <v>0.31019999999999998</v>
      </c>
      <c r="E13" s="34">
        <v>3101.9550749999999</v>
      </c>
      <c r="F13" s="34">
        <v>39.6</v>
      </c>
      <c r="G13" s="34">
        <v>2.7</v>
      </c>
      <c r="H13" s="34">
        <v>9796.9</v>
      </c>
      <c r="I13" s="34"/>
      <c r="J13" s="34">
        <v>6</v>
      </c>
      <c r="K13" s="34">
        <v>0.88690000000000002</v>
      </c>
      <c r="L13" s="34">
        <v>9.7690999999999999</v>
      </c>
      <c r="M13" s="34">
        <v>0.27510000000000001</v>
      </c>
      <c r="N13" s="34">
        <v>35.120899999999999</v>
      </c>
      <c r="O13" s="34">
        <v>2.3946000000000001</v>
      </c>
      <c r="P13" s="34">
        <v>37.5</v>
      </c>
      <c r="Q13" s="34">
        <v>29.606300000000001</v>
      </c>
      <c r="R13" s="34">
        <v>2.0186000000000002</v>
      </c>
      <c r="S13" s="34">
        <v>31.6</v>
      </c>
      <c r="T13" s="34">
        <v>9796.8662999999997</v>
      </c>
      <c r="U13" s="34"/>
      <c r="V13" s="34"/>
      <c r="W13" s="34">
        <v>0</v>
      </c>
      <c r="X13" s="34">
        <v>5.3213999999999997</v>
      </c>
      <c r="Y13" s="34">
        <v>13.2</v>
      </c>
      <c r="Z13" s="34">
        <v>849</v>
      </c>
      <c r="AA13" s="34">
        <v>858</v>
      </c>
      <c r="AB13" s="34">
        <v>878</v>
      </c>
      <c r="AC13" s="34">
        <v>97</v>
      </c>
      <c r="AD13" s="34">
        <v>35.369999999999997</v>
      </c>
      <c r="AE13" s="34">
        <v>0.81</v>
      </c>
      <c r="AF13" s="34">
        <v>978</v>
      </c>
      <c r="AG13" s="34">
        <v>4</v>
      </c>
      <c r="AH13" s="34">
        <v>101</v>
      </c>
      <c r="AI13" s="34">
        <v>41</v>
      </c>
      <c r="AJ13" s="34">
        <v>190</v>
      </c>
      <c r="AK13" s="34">
        <v>169</v>
      </c>
      <c r="AL13" s="34">
        <v>4</v>
      </c>
      <c r="AM13" s="34">
        <v>176</v>
      </c>
      <c r="AN13" s="34" t="s">
        <v>155</v>
      </c>
      <c r="AO13" s="34">
        <v>2</v>
      </c>
      <c r="AP13" s="37">
        <v>0.88837962962962969</v>
      </c>
      <c r="AQ13" s="34">
        <v>47.158582000000003</v>
      </c>
      <c r="AR13" s="34">
        <v>-88.489677999999998</v>
      </c>
      <c r="AS13" s="34">
        <v>314.60000000000002</v>
      </c>
      <c r="AT13" s="34">
        <v>0</v>
      </c>
      <c r="AU13" s="34">
        <v>12</v>
      </c>
      <c r="AV13" s="34">
        <v>8</v>
      </c>
      <c r="AW13" s="34" t="s">
        <v>199</v>
      </c>
      <c r="AX13" s="34">
        <v>1.5</v>
      </c>
      <c r="AY13" s="34">
        <v>2</v>
      </c>
      <c r="AZ13" s="34">
        <v>2.4</v>
      </c>
      <c r="BA13" s="34">
        <v>13.404</v>
      </c>
      <c r="BB13" s="34">
        <v>16.14</v>
      </c>
      <c r="BC13" s="34">
        <v>1.2</v>
      </c>
      <c r="BD13" s="34">
        <v>12.753</v>
      </c>
      <c r="BE13" s="34">
        <v>2576.8180000000002</v>
      </c>
      <c r="BF13" s="34">
        <v>46.186</v>
      </c>
      <c r="BG13" s="34">
        <v>0.97</v>
      </c>
      <c r="BH13" s="34">
        <v>6.6000000000000003E-2</v>
      </c>
      <c r="BI13" s="34">
        <v>1.036</v>
      </c>
      <c r="BJ13" s="34">
        <v>0.81799999999999995</v>
      </c>
      <c r="BK13" s="34">
        <v>5.6000000000000001E-2</v>
      </c>
      <c r="BL13" s="34">
        <v>0.874</v>
      </c>
      <c r="BM13" s="34">
        <v>89.173699999999997</v>
      </c>
      <c r="BN13" s="34"/>
      <c r="BO13" s="34"/>
      <c r="BP13" s="34"/>
      <c r="BQ13" s="34">
        <v>1020.582</v>
      </c>
      <c r="BR13" s="34">
        <v>7.0716000000000001E-2</v>
      </c>
      <c r="BS13" s="34">
        <v>-5</v>
      </c>
      <c r="BT13" s="34">
        <v>8.9289999999999994E-3</v>
      </c>
      <c r="BU13" s="34">
        <v>1.7281230000000001</v>
      </c>
      <c r="BV13" s="34">
        <v>0</v>
      </c>
      <c r="BW13" s="34" t="s">
        <v>155</v>
      </c>
      <c r="BX13" s="34">
        <v>0.84299999999999997</v>
      </c>
    </row>
    <row r="14" spans="1:76" x14ac:dyDescent="0.25">
      <c r="A14" s="35">
        <v>43167</v>
      </c>
      <c r="B14" s="36">
        <v>1.2568287037037038E-2</v>
      </c>
      <c r="C14" s="34">
        <v>11.231</v>
      </c>
      <c r="D14" s="34">
        <v>0.32100000000000001</v>
      </c>
      <c r="E14" s="34">
        <v>3209.5178719999999</v>
      </c>
      <c r="F14" s="34">
        <v>39.6</v>
      </c>
      <c r="G14" s="34">
        <v>2.7</v>
      </c>
      <c r="H14" s="34">
        <v>8980</v>
      </c>
      <c r="I14" s="34"/>
      <c r="J14" s="34">
        <v>6</v>
      </c>
      <c r="K14" s="34">
        <v>0.88580000000000003</v>
      </c>
      <c r="L14" s="34">
        <v>9.9486000000000008</v>
      </c>
      <c r="M14" s="34">
        <v>0.2843</v>
      </c>
      <c r="N14" s="34">
        <v>35.078299999999999</v>
      </c>
      <c r="O14" s="34">
        <v>2.3917000000000002</v>
      </c>
      <c r="P14" s="34">
        <v>37.5</v>
      </c>
      <c r="Q14" s="34">
        <v>29.570399999999999</v>
      </c>
      <c r="R14" s="34">
        <v>2.0162</v>
      </c>
      <c r="S14" s="34">
        <v>31.6</v>
      </c>
      <c r="T14" s="34">
        <v>8980.0013999999992</v>
      </c>
      <c r="U14" s="34"/>
      <c r="V14" s="34"/>
      <c r="W14" s="34">
        <v>0</v>
      </c>
      <c r="X14" s="34">
        <v>5.3148999999999997</v>
      </c>
      <c r="Y14" s="34">
        <v>13.2</v>
      </c>
      <c r="Z14" s="34">
        <v>849</v>
      </c>
      <c r="AA14" s="34">
        <v>859</v>
      </c>
      <c r="AB14" s="34">
        <v>878</v>
      </c>
      <c r="AC14" s="34">
        <v>97</v>
      </c>
      <c r="AD14" s="34">
        <v>35.369999999999997</v>
      </c>
      <c r="AE14" s="34">
        <v>0.81</v>
      </c>
      <c r="AF14" s="34">
        <v>978</v>
      </c>
      <c r="AG14" s="34">
        <v>4</v>
      </c>
      <c r="AH14" s="34">
        <v>101</v>
      </c>
      <c r="AI14" s="34">
        <v>41</v>
      </c>
      <c r="AJ14" s="34">
        <v>190</v>
      </c>
      <c r="AK14" s="34">
        <v>169</v>
      </c>
      <c r="AL14" s="34">
        <v>4</v>
      </c>
      <c r="AM14" s="34">
        <v>176</v>
      </c>
      <c r="AN14" s="34" t="s">
        <v>155</v>
      </c>
      <c r="AO14" s="34">
        <v>2</v>
      </c>
      <c r="AP14" s="37">
        <v>0.88839120370370372</v>
      </c>
      <c r="AQ14" s="34">
        <v>47.158582000000003</v>
      </c>
      <c r="AR14" s="34">
        <v>-88.489677999999998</v>
      </c>
      <c r="AS14" s="34">
        <v>314.60000000000002</v>
      </c>
      <c r="AT14" s="34">
        <v>0</v>
      </c>
      <c r="AU14" s="34">
        <v>12</v>
      </c>
      <c r="AV14" s="34">
        <v>8</v>
      </c>
      <c r="AW14" s="34" t="s">
        <v>199</v>
      </c>
      <c r="AX14" s="34">
        <v>1.5</v>
      </c>
      <c r="AY14" s="34">
        <v>2</v>
      </c>
      <c r="AZ14" s="34">
        <v>2.4</v>
      </c>
      <c r="BA14" s="34">
        <v>13.404</v>
      </c>
      <c r="BB14" s="34">
        <v>15.98</v>
      </c>
      <c r="BC14" s="34">
        <v>1.19</v>
      </c>
      <c r="BD14" s="34">
        <v>12.89</v>
      </c>
      <c r="BE14" s="34">
        <v>2598.8449999999998</v>
      </c>
      <c r="BF14" s="34">
        <v>47.268999999999998</v>
      </c>
      <c r="BG14" s="34">
        <v>0.96</v>
      </c>
      <c r="BH14" s="34">
        <v>6.5000000000000002E-2</v>
      </c>
      <c r="BI14" s="34">
        <v>1.0249999999999999</v>
      </c>
      <c r="BJ14" s="34">
        <v>0.80900000000000005</v>
      </c>
      <c r="BK14" s="34">
        <v>5.5E-2</v>
      </c>
      <c r="BL14" s="34">
        <v>0.86399999999999999</v>
      </c>
      <c r="BM14" s="34">
        <v>80.950299999999999</v>
      </c>
      <c r="BN14" s="34"/>
      <c r="BO14" s="34"/>
      <c r="BP14" s="34"/>
      <c r="BQ14" s="34">
        <v>1009.514</v>
      </c>
      <c r="BR14" s="34">
        <v>7.2858000000000006E-2</v>
      </c>
      <c r="BS14" s="34">
        <v>-5</v>
      </c>
      <c r="BT14" s="34">
        <v>8.9999999999999993E-3</v>
      </c>
      <c r="BU14" s="34">
        <v>1.7804679999999999</v>
      </c>
      <c r="BV14" s="34">
        <v>0</v>
      </c>
      <c r="BW14" s="34" t="s">
        <v>155</v>
      </c>
      <c r="BX14" s="34">
        <v>0.84299999999999997</v>
      </c>
    </row>
    <row r="15" spans="1:76" x14ac:dyDescent="0.25">
      <c r="A15" s="35">
        <v>43167</v>
      </c>
      <c r="B15" s="36">
        <v>1.2579861111111111E-2</v>
      </c>
      <c r="C15" s="34">
        <v>11.378</v>
      </c>
      <c r="D15" s="34">
        <v>0.2727</v>
      </c>
      <c r="E15" s="34">
        <v>2727.3898589999999</v>
      </c>
      <c r="F15" s="34">
        <v>39.6</v>
      </c>
      <c r="G15" s="34">
        <v>2.7</v>
      </c>
      <c r="H15" s="34">
        <v>8139.4</v>
      </c>
      <c r="I15" s="34"/>
      <c r="J15" s="34">
        <v>5.9</v>
      </c>
      <c r="K15" s="34">
        <v>0.88600000000000001</v>
      </c>
      <c r="L15" s="34">
        <v>10.0807</v>
      </c>
      <c r="M15" s="34">
        <v>0.24160000000000001</v>
      </c>
      <c r="N15" s="34">
        <v>35.084400000000002</v>
      </c>
      <c r="O15" s="34">
        <v>2.3921000000000001</v>
      </c>
      <c r="P15" s="34">
        <v>37.5</v>
      </c>
      <c r="Q15" s="34">
        <v>29.535599999999999</v>
      </c>
      <c r="R15" s="34">
        <v>2.0137999999999998</v>
      </c>
      <c r="S15" s="34">
        <v>31.5</v>
      </c>
      <c r="T15" s="34">
        <v>8139.3694999999998</v>
      </c>
      <c r="U15" s="34"/>
      <c r="V15" s="34"/>
      <c r="W15" s="34">
        <v>0</v>
      </c>
      <c r="X15" s="34">
        <v>5.2271999999999998</v>
      </c>
      <c r="Y15" s="34">
        <v>13.3</v>
      </c>
      <c r="Z15" s="34">
        <v>848</v>
      </c>
      <c r="AA15" s="34">
        <v>858</v>
      </c>
      <c r="AB15" s="34">
        <v>878</v>
      </c>
      <c r="AC15" s="34">
        <v>96.1</v>
      </c>
      <c r="AD15" s="34">
        <v>35.03</v>
      </c>
      <c r="AE15" s="34">
        <v>0.8</v>
      </c>
      <c r="AF15" s="34">
        <v>978</v>
      </c>
      <c r="AG15" s="34">
        <v>4</v>
      </c>
      <c r="AH15" s="34">
        <v>101</v>
      </c>
      <c r="AI15" s="34">
        <v>41</v>
      </c>
      <c r="AJ15" s="34">
        <v>190</v>
      </c>
      <c r="AK15" s="34">
        <v>169</v>
      </c>
      <c r="AL15" s="34">
        <v>4.0999999999999996</v>
      </c>
      <c r="AM15" s="34">
        <v>176</v>
      </c>
      <c r="AN15" s="34" t="s">
        <v>155</v>
      </c>
      <c r="AO15" s="34">
        <v>2</v>
      </c>
      <c r="AP15" s="37">
        <v>0.88839120370370372</v>
      </c>
      <c r="AQ15" s="34">
        <v>47.158582000000003</v>
      </c>
      <c r="AR15" s="34">
        <v>-88.489677999999998</v>
      </c>
      <c r="AS15" s="34">
        <v>314.8</v>
      </c>
      <c r="AT15" s="34">
        <v>0</v>
      </c>
      <c r="AU15" s="34">
        <v>12</v>
      </c>
      <c r="AV15" s="34">
        <v>8</v>
      </c>
      <c r="AW15" s="34" t="s">
        <v>199</v>
      </c>
      <c r="AX15" s="34">
        <v>1.5</v>
      </c>
      <c r="AY15" s="34">
        <v>2</v>
      </c>
      <c r="AZ15" s="34">
        <v>2.4</v>
      </c>
      <c r="BA15" s="34">
        <v>13.404</v>
      </c>
      <c r="BB15" s="34">
        <v>15.98</v>
      </c>
      <c r="BC15" s="34">
        <v>1.19</v>
      </c>
      <c r="BD15" s="34">
        <v>12.871</v>
      </c>
      <c r="BE15" s="34">
        <v>2632.0810000000001</v>
      </c>
      <c r="BF15" s="34">
        <v>40.155999999999999</v>
      </c>
      <c r="BG15" s="34">
        <v>0.95899999999999996</v>
      </c>
      <c r="BH15" s="34">
        <v>6.5000000000000002E-2</v>
      </c>
      <c r="BI15" s="34">
        <v>1.0249999999999999</v>
      </c>
      <c r="BJ15" s="34">
        <v>0.80800000000000005</v>
      </c>
      <c r="BK15" s="34">
        <v>5.5E-2</v>
      </c>
      <c r="BL15" s="34">
        <v>0.86299999999999999</v>
      </c>
      <c r="BM15" s="34">
        <v>73.3369</v>
      </c>
      <c r="BN15" s="34"/>
      <c r="BO15" s="34"/>
      <c r="BP15" s="34"/>
      <c r="BQ15" s="34">
        <v>992.38300000000004</v>
      </c>
      <c r="BR15" s="34">
        <v>8.4148000000000001E-2</v>
      </c>
      <c r="BS15" s="34">
        <v>-5</v>
      </c>
      <c r="BT15" s="34">
        <v>8.9999999999999993E-3</v>
      </c>
      <c r="BU15" s="34">
        <v>2.0563669999999998</v>
      </c>
      <c r="BV15" s="34">
        <v>0</v>
      </c>
      <c r="BW15" s="34" t="s">
        <v>155</v>
      </c>
      <c r="BX15" s="34">
        <v>0.84199999999999997</v>
      </c>
    </row>
    <row r="16" spans="1:76" x14ac:dyDescent="0.25">
      <c r="A16" s="35">
        <v>43167</v>
      </c>
      <c r="B16" s="36">
        <v>1.2591435185185186E-2</v>
      </c>
      <c r="C16" s="34">
        <v>11.465999999999999</v>
      </c>
      <c r="D16" s="34">
        <v>0.2248</v>
      </c>
      <c r="E16" s="34">
        <v>2247.840909</v>
      </c>
      <c r="F16" s="34">
        <v>39.6</v>
      </c>
      <c r="G16" s="34">
        <v>2.7</v>
      </c>
      <c r="H16" s="34">
        <v>7341.5</v>
      </c>
      <c r="I16" s="34"/>
      <c r="J16" s="34">
        <v>5.8</v>
      </c>
      <c r="K16" s="34">
        <v>0.88639999999999997</v>
      </c>
      <c r="L16" s="34">
        <v>10.163</v>
      </c>
      <c r="M16" s="34">
        <v>0.19919999999999999</v>
      </c>
      <c r="N16" s="34">
        <v>35.100299999999997</v>
      </c>
      <c r="O16" s="34">
        <v>2.3932000000000002</v>
      </c>
      <c r="P16" s="34">
        <v>37.5</v>
      </c>
      <c r="Q16" s="34">
        <v>29.585899999999999</v>
      </c>
      <c r="R16" s="34">
        <v>2.0171999999999999</v>
      </c>
      <c r="S16" s="34">
        <v>31.6</v>
      </c>
      <c r="T16" s="34">
        <v>7341.5138999999999</v>
      </c>
      <c r="U16" s="34"/>
      <c r="V16" s="34"/>
      <c r="W16" s="34">
        <v>0</v>
      </c>
      <c r="X16" s="34">
        <v>5.141</v>
      </c>
      <c r="Y16" s="34">
        <v>13.2</v>
      </c>
      <c r="Z16" s="34">
        <v>849</v>
      </c>
      <c r="AA16" s="34">
        <v>859</v>
      </c>
      <c r="AB16" s="34">
        <v>878</v>
      </c>
      <c r="AC16" s="34">
        <v>96.9</v>
      </c>
      <c r="AD16" s="34">
        <v>35.340000000000003</v>
      </c>
      <c r="AE16" s="34">
        <v>0.81</v>
      </c>
      <c r="AF16" s="34">
        <v>978</v>
      </c>
      <c r="AG16" s="34">
        <v>4</v>
      </c>
      <c r="AH16" s="34">
        <v>101</v>
      </c>
      <c r="AI16" s="34">
        <v>41</v>
      </c>
      <c r="AJ16" s="34">
        <v>190</v>
      </c>
      <c r="AK16" s="34">
        <v>169</v>
      </c>
      <c r="AL16" s="34">
        <v>4</v>
      </c>
      <c r="AM16" s="34">
        <v>176</v>
      </c>
      <c r="AN16" s="34" t="s">
        <v>155</v>
      </c>
      <c r="AO16" s="34">
        <v>2</v>
      </c>
      <c r="AP16" s="37">
        <v>0.88840277777777776</v>
      </c>
      <c r="AQ16" s="34">
        <v>47.158582000000003</v>
      </c>
      <c r="AR16" s="34">
        <v>-88.489677999999998</v>
      </c>
      <c r="AS16" s="34">
        <v>314.8</v>
      </c>
      <c r="AT16" s="34">
        <v>0</v>
      </c>
      <c r="AU16" s="34">
        <v>12</v>
      </c>
      <c r="AV16" s="34">
        <v>8</v>
      </c>
      <c r="AW16" s="34" t="s">
        <v>199</v>
      </c>
      <c r="AX16" s="34">
        <v>1.5</v>
      </c>
      <c r="AY16" s="34">
        <v>2</v>
      </c>
      <c r="AZ16" s="34">
        <v>2.4</v>
      </c>
      <c r="BA16" s="34">
        <v>13.404</v>
      </c>
      <c r="BB16" s="34">
        <v>16.059999999999999</v>
      </c>
      <c r="BC16" s="34">
        <v>1.2</v>
      </c>
      <c r="BD16" s="34">
        <v>12.819000000000001</v>
      </c>
      <c r="BE16" s="34">
        <v>2663.143</v>
      </c>
      <c r="BF16" s="34">
        <v>33.229999999999997</v>
      </c>
      <c r="BG16" s="34">
        <v>0.96299999999999997</v>
      </c>
      <c r="BH16" s="34">
        <v>6.6000000000000003E-2</v>
      </c>
      <c r="BI16" s="34">
        <v>1.0289999999999999</v>
      </c>
      <c r="BJ16" s="34">
        <v>0.81200000000000006</v>
      </c>
      <c r="BK16" s="34">
        <v>5.5E-2</v>
      </c>
      <c r="BL16" s="34">
        <v>0.86699999999999999</v>
      </c>
      <c r="BM16" s="34">
        <v>66.386499999999998</v>
      </c>
      <c r="BN16" s="34"/>
      <c r="BO16" s="34"/>
      <c r="BP16" s="34"/>
      <c r="BQ16" s="34">
        <v>979.52300000000002</v>
      </c>
      <c r="BR16" s="34">
        <v>7.0136000000000004E-2</v>
      </c>
      <c r="BS16" s="34">
        <v>-5</v>
      </c>
      <c r="BT16" s="34">
        <v>9.9290000000000003E-3</v>
      </c>
      <c r="BU16" s="34">
        <v>1.7139489999999999</v>
      </c>
      <c r="BV16" s="34">
        <v>0</v>
      </c>
      <c r="BW16" s="34" t="s">
        <v>155</v>
      </c>
      <c r="BX16" s="34">
        <v>0.84299999999999997</v>
      </c>
    </row>
    <row r="17" spans="1:76" x14ac:dyDescent="0.25">
      <c r="A17" s="35">
        <v>43167</v>
      </c>
      <c r="B17" s="36">
        <v>1.2603009259259258E-2</v>
      </c>
      <c r="C17" s="34">
        <v>11.502000000000001</v>
      </c>
      <c r="D17" s="34">
        <v>0.1855</v>
      </c>
      <c r="E17" s="34">
        <v>1854.905336</v>
      </c>
      <c r="F17" s="34">
        <v>39.5</v>
      </c>
      <c r="G17" s="34">
        <v>2.7</v>
      </c>
      <c r="H17" s="34">
        <v>6667.8</v>
      </c>
      <c r="I17" s="34"/>
      <c r="J17" s="34">
        <v>5.7</v>
      </c>
      <c r="K17" s="34">
        <v>0.8871</v>
      </c>
      <c r="L17" s="34">
        <v>10.2037</v>
      </c>
      <c r="M17" s="34">
        <v>0.1646</v>
      </c>
      <c r="N17" s="34">
        <v>35.042299999999997</v>
      </c>
      <c r="O17" s="34">
        <v>2.3953000000000002</v>
      </c>
      <c r="P17" s="34">
        <v>37.4</v>
      </c>
      <c r="Q17" s="34">
        <v>29.5001</v>
      </c>
      <c r="R17" s="34">
        <v>2.0165000000000002</v>
      </c>
      <c r="S17" s="34">
        <v>31.5</v>
      </c>
      <c r="T17" s="34">
        <v>6667.8478999999998</v>
      </c>
      <c r="U17" s="34"/>
      <c r="V17" s="34"/>
      <c r="W17" s="34">
        <v>0</v>
      </c>
      <c r="X17" s="34">
        <v>5.0567000000000002</v>
      </c>
      <c r="Y17" s="34">
        <v>13.3</v>
      </c>
      <c r="Z17" s="34">
        <v>849</v>
      </c>
      <c r="AA17" s="34">
        <v>858</v>
      </c>
      <c r="AB17" s="34">
        <v>878</v>
      </c>
      <c r="AC17" s="34">
        <v>96.1</v>
      </c>
      <c r="AD17" s="34">
        <v>35.03</v>
      </c>
      <c r="AE17" s="34">
        <v>0.8</v>
      </c>
      <c r="AF17" s="34">
        <v>978</v>
      </c>
      <c r="AG17" s="34">
        <v>4</v>
      </c>
      <c r="AH17" s="34">
        <v>101</v>
      </c>
      <c r="AI17" s="34">
        <v>41</v>
      </c>
      <c r="AJ17" s="34">
        <v>190</v>
      </c>
      <c r="AK17" s="34">
        <v>169</v>
      </c>
      <c r="AL17" s="34">
        <v>4</v>
      </c>
      <c r="AM17" s="34">
        <v>176</v>
      </c>
      <c r="AN17" s="34" t="s">
        <v>155</v>
      </c>
      <c r="AO17" s="34">
        <v>2</v>
      </c>
      <c r="AP17" s="37">
        <v>0.8884143518518518</v>
      </c>
      <c r="AQ17" s="34">
        <v>47.158583</v>
      </c>
      <c r="AR17" s="34">
        <v>-88.489677999999998</v>
      </c>
      <c r="AS17" s="34">
        <v>314.8</v>
      </c>
      <c r="AT17" s="34">
        <v>0</v>
      </c>
      <c r="AU17" s="34">
        <v>12</v>
      </c>
      <c r="AV17" s="34">
        <v>8</v>
      </c>
      <c r="AW17" s="34" t="s">
        <v>199</v>
      </c>
      <c r="AX17" s="34">
        <v>1.5</v>
      </c>
      <c r="AY17" s="34">
        <v>2</v>
      </c>
      <c r="AZ17" s="34">
        <v>2.4</v>
      </c>
      <c r="BA17" s="34">
        <v>13.404</v>
      </c>
      <c r="BB17" s="34">
        <v>16.170000000000002</v>
      </c>
      <c r="BC17" s="34">
        <v>1.21</v>
      </c>
      <c r="BD17" s="34">
        <v>12.721</v>
      </c>
      <c r="BE17" s="34">
        <v>2688.73</v>
      </c>
      <c r="BF17" s="34">
        <v>27.597999999999999</v>
      </c>
      <c r="BG17" s="34">
        <v>0.96699999999999997</v>
      </c>
      <c r="BH17" s="34">
        <v>6.6000000000000003E-2</v>
      </c>
      <c r="BI17" s="34">
        <v>1.0329999999999999</v>
      </c>
      <c r="BJ17" s="34">
        <v>0.81399999999999995</v>
      </c>
      <c r="BK17" s="34">
        <v>5.6000000000000001E-2</v>
      </c>
      <c r="BL17" s="34">
        <v>0.87</v>
      </c>
      <c r="BM17" s="34">
        <v>60.631300000000003</v>
      </c>
      <c r="BN17" s="34"/>
      <c r="BO17" s="34"/>
      <c r="BP17" s="34"/>
      <c r="BQ17" s="34">
        <v>968.85400000000004</v>
      </c>
      <c r="BR17" s="34">
        <v>6.9929000000000005E-2</v>
      </c>
      <c r="BS17" s="34">
        <v>-5</v>
      </c>
      <c r="BT17" s="34">
        <v>8.1419999999999999E-3</v>
      </c>
      <c r="BU17" s="34">
        <v>1.70889</v>
      </c>
      <c r="BV17" s="34">
        <v>0</v>
      </c>
      <c r="BW17" s="34" t="s">
        <v>155</v>
      </c>
      <c r="BX17" s="34">
        <v>0.84199999999999997</v>
      </c>
    </row>
    <row r="18" spans="1:76" x14ac:dyDescent="0.25">
      <c r="A18" s="35">
        <v>43167</v>
      </c>
      <c r="B18" s="36">
        <v>1.2614583333333332E-2</v>
      </c>
      <c r="C18" s="34">
        <v>11.510999999999999</v>
      </c>
      <c r="D18" s="34">
        <v>0.16259999999999999</v>
      </c>
      <c r="E18" s="34">
        <v>1626.3613660000001</v>
      </c>
      <c r="F18" s="34">
        <v>39.4</v>
      </c>
      <c r="G18" s="34">
        <v>2.7</v>
      </c>
      <c r="H18" s="34">
        <v>6122.8</v>
      </c>
      <c r="I18" s="34"/>
      <c r="J18" s="34">
        <v>5.5</v>
      </c>
      <c r="K18" s="34">
        <v>0.88780000000000003</v>
      </c>
      <c r="L18" s="34">
        <v>10.219799999999999</v>
      </c>
      <c r="M18" s="34">
        <v>0.1444</v>
      </c>
      <c r="N18" s="34">
        <v>34.979700000000001</v>
      </c>
      <c r="O18" s="34">
        <v>2.3971</v>
      </c>
      <c r="P18" s="34">
        <v>37.4</v>
      </c>
      <c r="Q18" s="34">
        <v>29.444400000000002</v>
      </c>
      <c r="R18" s="34">
        <v>2.0177999999999998</v>
      </c>
      <c r="S18" s="34">
        <v>31.5</v>
      </c>
      <c r="T18" s="34">
        <v>6122.7690000000002</v>
      </c>
      <c r="U18" s="34"/>
      <c r="V18" s="34"/>
      <c r="W18" s="34">
        <v>0</v>
      </c>
      <c r="X18" s="34">
        <v>4.8792</v>
      </c>
      <c r="Y18" s="34">
        <v>13.2</v>
      </c>
      <c r="Z18" s="34">
        <v>849</v>
      </c>
      <c r="AA18" s="34">
        <v>859</v>
      </c>
      <c r="AB18" s="34">
        <v>878</v>
      </c>
      <c r="AC18" s="34">
        <v>96</v>
      </c>
      <c r="AD18" s="34">
        <v>35</v>
      </c>
      <c r="AE18" s="34">
        <v>0.8</v>
      </c>
      <c r="AF18" s="34">
        <v>978</v>
      </c>
      <c r="AG18" s="34">
        <v>4</v>
      </c>
      <c r="AH18" s="34">
        <v>101</v>
      </c>
      <c r="AI18" s="34">
        <v>41</v>
      </c>
      <c r="AJ18" s="34">
        <v>190</v>
      </c>
      <c r="AK18" s="34">
        <v>169</v>
      </c>
      <c r="AL18" s="34">
        <v>4</v>
      </c>
      <c r="AM18" s="34">
        <v>176</v>
      </c>
      <c r="AN18" s="34" t="s">
        <v>155</v>
      </c>
      <c r="AO18" s="34">
        <v>2</v>
      </c>
      <c r="AP18" s="37">
        <v>0.8884375000000001</v>
      </c>
      <c r="AQ18" s="34">
        <v>47.158583</v>
      </c>
      <c r="AR18" s="34">
        <v>-88.489677999999998</v>
      </c>
      <c r="AS18" s="34">
        <v>314.8</v>
      </c>
      <c r="AT18" s="34">
        <v>0</v>
      </c>
      <c r="AU18" s="34">
        <v>12</v>
      </c>
      <c r="AV18" s="34">
        <v>8</v>
      </c>
      <c r="AW18" s="34" t="s">
        <v>199</v>
      </c>
      <c r="AX18" s="34">
        <v>1.5</v>
      </c>
      <c r="AY18" s="34">
        <v>2</v>
      </c>
      <c r="AZ18" s="34">
        <v>2.4</v>
      </c>
      <c r="BA18" s="34">
        <v>13.404</v>
      </c>
      <c r="BB18" s="34">
        <v>16.27</v>
      </c>
      <c r="BC18" s="34">
        <v>1.21</v>
      </c>
      <c r="BD18" s="34">
        <v>12.637</v>
      </c>
      <c r="BE18" s="34">
        <v>2707.3969999999999</v>
      </c>
      <c r="BF18" s="34">
        <v>24.346</v>
      </c>
      <c r="BG18" s="34">
        <v>0.97</v>
      </c>
      <c r="BH18" s="34">
        <v>6.7000000000000004E-2</v>
      </c>
      <c r="BI18" s="34">
        <v>1.0369999999999999</v>
      </c>
      <c r="BJ18" s="34">
        <v>0.81699999999999995</v>
      </c>
      <c r="BK18" s="34">
        <v>5.6000000000000001E-2</v>
      </c>
      <c r="BL18" s="34">
        <v>0.873</v>
      </c>
      <c r="BM18" s="34">
        <v>55.972999999999999</v>
      </c>
      <c r="BN18" s="34"/>
      <c r="BO18" s="34"/>
      <c r="BP18" s="34"/>
      <c r="BQ18" s="34">
        <v>939.84799999999996</v>
      </c>
      <c r="BR18" s="34">
        <v>6.071E-2</v>
      </c>
      <c r="BS18" s="34">
        <v>-5</v>
      </c>
      <c r="BT18" s="34">
        <v>8.9289999999999994E-3</v>
      </c>
      <c r="BU18" s="34">
        <v>1.4836009999999999</v>
      </c>
      <c r="BV18" s="34">
        <v>0</v>
      </c>
      <c r="BW18" s="34" t="s">
        <v>155</v>
      </c>
      <c r="BX18" s="34">
        <v>0.84199999999999997</v>
      </c>
    </row>
    <row r="19" spans="1:76" x14ac:dyDescent="0.25">
      <c r="A19" s="35">
        <v>43167</v>
      </c>
      <c r="B19" s="36">
        <v>1.2626157407407407E-2</v>
      </c>
      <c r="C19" s="34">
        <v>11.583</v>
      </c>
      <c r="D19" s="34">
        <v>0.15260000000000001</v>
      </c>
      <c r="E19" s="34">
        <v>1525.5097089999999</v>
      </c>
      <c r="F19" s="34">
        <v>39.4</v>
      </c>
      <c r="G19" s="34">
        <v>2.7</v>
      </c>
      <c r="H19" s="34">
        <v>6360.1</v>
      </c>
      <c r="I19" s="34"/>
      <c r="J19" s="34">
        <v>5.35</v>
      </c>
      <c r="K19" s="34">
        <v>0.8871</v>
      </c>
      <c r="L19" s="34">
        <v>10.275399999999999</v>
      </c>
      <c r="M19" s="34">
        <v>0.1353</v>
      </c>
      <c r="N19" s="34">
        <v>34.9163</v>
      </c>
      <c r="O19" s="34">
        <v>2.3950999999999998</v>
      </c>
      <c r="P19" s="34">
        <v>37.299999999999997</v>
      </c>
      <c r="Q19" s="34">
        <v>29.390999999999998</v>
      </c>
      <c r="R19" s="34">
        <v>2.0160999999999998</v>
      </c>
      <c r="S19" s="34">
        <v>31.4</v>
      </c>
      <c r="T19" s="34">
        <v>6360.0820999999996</v>
      </c>
      <c r="U19" s="34"/>
      <c r="V19" s="34"/>
      <c r="W19" s="34">
        <v>0</v>
      </c>
      <c r="X19" s="34">
        <v>4.7488000000000001</v>
      </c>
      <c r="Y19" s="34">
        <v>13.2</v>
      </c>
      <c r="Z19" s="34">
        <v>849</v>
      </c>
      <c r="AA19" s="34">
        <v>859</v>
      </c>
      <c r="AB19" s="34">
        <v>878</v>
      </c>
      <c r="AC19" s="34">
        <v>96</v>
      </c>
      <c r="AD19" s="34">
        <v>35</v>
      </c>
      <c r="AE19" s="34">
        <v>0.8</v>
      </c>
      <c r="AF19" s="34">
        <v>978</v>
      </c>
      <c r="AG19" s="34">
        <v>4</v>
      </c>
      <c r="AH19" s="34">
        <v>101</v>
      </c>
      <c r="AI19" s="34">
        <v>41</v>
      </c>
      <c r="AJ19" s="34">
        <v>190</v>
      </c>
      <c r="AK19" s="34">
        <v>169.9</v>
      </c>
      <c r="AL19" s="34">
        <v>4</v>
      </c>
      <c r="AM19" s="34">
        <v>176</v>
      </c>
      <c r="AN19" s="34" t="s">
        <v>155</v>
      </c>
      <c r="AO19" s="34">
        <v>2</v>
      </c>
      <c r="AP19" s="37">
        <v>0.88844907407407403</v>
      </c>
      <c r="AQ19" s="34">
        <v>47.158583</v>
      </c>
      <c r="AR19" s="34">
        <v>-88.489677999999998</v>
      </c>
      <c r="AS19" s="34">
        <v>314.7</v>
      </c>
      <c r="AT19" s="34">
        <v>0</v>
      </c>
      <c r="AU19" s="34">
        <v>12</v>
      </c>
      <c r="AV19" s="34">
        <v>8</v>
      </c>
      <c r="AW19" s="34" t="s">
        <v>199</v>
      </c>
      <c r="AX19" s="34">
        <v>1.5</v>
      </c>
      <c r="AY19" s="34">
        <v>2</v>
      </c>
      <c r="AZ19" s="34">
        <v>2.4</v>
      </c>
      <c r="BA19" s="34">
        <v>13.404</v>
      </c>
      <c r="BB19" s="34">
        <v>16.16</v>
      </c>
      <c r="BC19" s="34">
        <v>1.21</v>
      </c>
      <c r="BD19" s="34">
        <v>12.728999999999999</v>
      </c>
      <c r="BE19" s="34">
        <v>2704.7489999999998</v>
      </c>
      <c r="BF19" s="34">
        <v>22.672000000000001</v>
      </c>
      <c r="BG19" s="34">
        <v>0.96199999999999997</v>
      </c>
      <c r="BH19" s="34">
        <v>6.6000000000000003E-2</v>
      </c>
      <c r="BI19" s="34">
        <v>1.0289999999999999</v>
      </c>
      <c r="BJ19" s="34">
        <v>0.81</v>
      </c>
      <c r="BK19" s="34">
        <v>5.6000000000000001E-2</v>
      </c>
      <c r="BL19" s="34">
        <v>0.86599999999999999</v>
      </c>
      <c r="BM19" s="34">
        <v>57.7714</v>
      </c>
      <c r="BN19" s="34"/>
      <c r="BO19" s="34"/>
      <c r="BP19" s="34"/>
      <c r="BQ19" s="34">
        <v>908.88</v>
      </c>
      <c r="BR19" s="34">
        <v>5.0719E-2</v>
      </c>
      <c r="BS19" s="34">
        <v>-5</v>
      </c>
      <c r="BT19" s="34">
        <v>8.9999999999999993E-3</v>
      </c>
      <c r="BU19" s="34">
        <v>1.239452</v>
      </c>
      <c r="BV19" s="34">
        <v>0</v>
      </c>
      <c r="BW19" s="34" t="s">
        <v>155</v>
      </c>
      <c r="BX19" s="34">
        <v>0.84199999999999997</v>
      </c>
    </row>
    <row r="20" spans="1:76" x14ac:dyDescent="0.25">
      <c r="A20" s="35">
        <v>43167</v>
      </c>
      <c r="B20" s="36">
        <v>1.2637731481481481E-2</v>
      </c>
      <c r="C20" s="34">
        <v>11.715</v>
      </c>
      <c r="D20" s="34">
        <v>0.1356</v>
      </c>
      <c r="E20" s="34">
        <v>1355.606796</v>
      </c>
      <c r="F20" s="34">
        <v>39.299999999999997</v>
      </c>
      <c r="G20" s="34">
        <v>2.7</v>
      </c>
      <c r="H20" s="34">
        <v>6520.7</v>
      </c>
      <c r="I20" s="34"/>
      <c r="J20" s="34">
        <v>5.1100000000000003</v>
      </c>
      <c r="K20" s="34">
        <v>0.88600000000000001</v>
      </c>
      <c r="L20" s="34">
        <v>10.3802</v>
      </c>
      <c r="M20" s="34">
        <v>0.1201</v>
      </c>
      <c r="N20" s="34">
        <v>34.821599999999997</v>
      </c>
      <c r="O20" s="34">
        <v>2.3923000000000001</v>
      </c>
      <c r="P20" s="34">
        <v>37.200000000000003</v>
      </c>
      <c r="Q20" s="34">
        <v>29.311299999999999</v>
      </c>
      <c r="R20" s="34">
        <v>2.0137999999999998</v>
      </c>
      <c r="S20" s="34">
        <v>31.3</v>
      </c>
      <c r="T20" s="34">
        <v>6520.6809000000003</v>
      </c>
      <c r="U20" s="34"/>
      <c r="V20" s="34"/>
      <c r="W20" s="34">
        <v>0</v>
      </c>
      <c r="X20" s="34">
        <v>4.5260999999999996</v>
      </c>
      <c r="Y20" s="34">
        <v>13.3</v>
      </c>
      <c r="Z20" s="34">
        <v>849</v>
      </c>
      <c r="AA20" s="34">
        <v>858</v>
      </c>
      <c r="AB20" s="34">
        <v>878</v>
      </c>
      <c r="AC20" s="34">
        <v>96</v>
      </c>
      <c r="AD20" s="34">
        <v>35</v>
      </c>
      <c r="AE20" s="34">
        <v>0.8</v>
      </c>
      <c r="AF20" s="34">
        <v>978</v>
      </c>
      <c r="AG20" s="34">
        <v>4</v>
      </c>
      <c r="AH20" s="34">
        <v>101</v>
      </c>
      <c r="AI20" s="34">
        <v>41</v>
      </c>
      <c r="AJ20" s="34">
        <v>190</v>
      </c>
      <c r="AK20" s="34">
        <v>170</v>
      </c>
      <c r="AL20" s="34">
        <v>4.0999999999999996</v>
      </c>
      <c r="AM20" s="34">
        <v>176</v>
      </c>
      <c r="AN20" s="34" t="s">
        <v>155</v>
      </c>
      <c r="AO20" s="34">
        <v>2</v>
      </c>
      <c r="AP20" s="37">
        <v>0.88846064814814818</v>
      </c>
      <c r="AQ20" s="34">
        <v>47.158583</v>
      </c>
      <c r="AR20" s="34">
        <v>-88.489677999999998</v>
      </c>
      <c r="AS20" s="34">
        <v>314.7</v>
      </c>
      <c r="AT20" s="34">
        <v>0</v>
      </c>
      <c r="AU20" s="34">
        <v>12</v>
      </c>
      <c r="AV20" s="34">
        <v>8</v>
      </c>
      <c r="AW20" s="34" t="s">
        <v>199</v>
      </c>
      <c r="AX20" s="34">
        <v>1.5</v>
      </c>
      <c r="AY20" s="34">
        <v>2</v>
      </c>
      <c r="AZ20" s="34">
        <v>2.4771000000000001</v>
      </c>
      <c r="BA20" s="34">
        <v>13.404</v>
      </c>
      <c r="BB20" s="34">
        <v>15.99</v>
      </c>
      <c r="BC20" s="34">
        <v>1.19</v>
      </c>
      <c r="BD20" s="34">
        <v>12.861000000000001</v>
      </c>
      <c r="BE20" s="34">
        <v>2706.36</v>
      </c>
      <c r="BF20" s="34">
        <v>19.931999999999999</v>
      </c>
      <c r="BG20" s="34">
        <v>0.95099999999999996</v>
      </c>
      <c r="BH20" s="34">
        <v>6.5000000000000002E-2</v>
      </c>
      <c r="BI20" s="34">
        <v>1.016</v>
      </c>
      <c r="BJ20" s="34">
        <v>0.8</v>
      </c>
      <c r="BK20" s="34">
        <v>5.5E-2</v>
      </c>
      <c r="BL20" s="34">
        <v>0.85499999999999998</v>
      </c>
      <c r="BM20" s="34">
        <v>58.666899999999998</v>
      </c>
      <c r="BN20" s="34"/>
      <c r="BO20" s="34"/>
      <c r="BP20" s="34"/>
      <c r="BQ20" s="34">
        <v>858.01700000000005</v>
      </c>
      <c r="BR20" s="34">
        <v>6.8579000000000001E-2</v>
      </c>
      <c r="BS20" s="34">
        <v>-5</v>
      </c>
      <c r="BT20" s="34">
        <v>8.9999999999999993E-3</v>
      </c>
      <c r="BU20" s="34">
        <v>1.675889</v>
      </c>
      <c r="BV20" s="34">
        <v>0</v>
      </c>
      <c r="BW20" s="34" t="s">
        <v>155</v>
      </c>
      <c r="BX20" s="34">
        <v>0.84199999999999997</v>
      </c>
    </row>
    <row r="21" spans="1:76" x14ac:dyDescent="0.25">
      <c r="A21" s="35">
        <v>43167</v>
      </c>
      <c r="B21" s="36">
        <v>1.2649305555555554E-2</v>
      </c>
      <c r="C21" s="34">
        <v>11.78</v>
      </c>
      <c r="D21" s="34">
        <v>0.1124</v>
      </c>
      <c r="E21" s="34">
        <v>1124.178482</v>
      </c>
      <c r="F21" s="34">
        <v>39.299999999999997</v>
      </c>
      <c r="G21" s="34">
        <v>2.7</v>
      </c>
      <c r="H21" s="34">
        <v>6243.4</v>
      </c>
      <c r="I21" s="34"/>
      <c r="J21" s="34">
        <v>4.95</v>
      </c>
      <c r="K21" s="34">
        <v>0.88600000000000001</v>
      </c>
      <c r="L21" s="34">
        <v>10.4366</v>
      </c>
      <c r="M21" s="34">
        <v>9.9599999999999994E-2</v>
      </c>
      <c r="N21" s="34">
        <v>34.818399999999997</v>
      </c>
      <c r="O21" s="34">
        <v>2.3921000000000001</v>
      </c>
      <c r="P21" s="34">
        <v>37.200000000000003</v>
      </c>
      <c r="Q21" s="34">
        <v>29.308599999999998</v>
      </c>
      <c r="R21" s="34">
        <v>2.0135999999999998</v>
      </c>
      <c r="S21" s="34">
        <v>31.3</v>
      </c>
      <c r="T21" s="34">
        <v>6243.4318999999996</v>
      </c>
      <c r="U21" s="34"/>
      <c r="V21" s="34"/>
      <c r="W21" s="34">
        <v>0</v>
      </c>
      <c r="X21" s="34">
        <v>4.3891999999999998</v>
      </c>
      <c r="Y21" s="34">
        <v>13.2</v>
      </c>
      <c r="Z21" s="34">
        <v>849</v>
      </c>
      <c r="AA21" s="34">
        <v>859</v>
      </c>
      <c r="AB21" s="34">
        <v>878</v>
      </c>
      <c r="AC21" s="34">
        <v>96</v>
      </c>
      <c r="AD21" s="34">
        <v>35</v>
      </c>
      <c r="AE21" s="34">
        <v>0.8</v>
      </c>
      <c r="AF21" s="34">
        <v>978</v>
      </c>
      <c r="AG21" s="34">
        <v>4</v>
      </c>
      <c r="AH21" s="34">
        <v>101</v>
      </c>
      <c r="AI21" s="34">
        <v>41</v>
      </c>
      <c r="AJ21" s="34">
        <v>190</v>
      </c>
      <c r="AK21" s="34">
        <v>170</v>
      </c>
      <c r="AL21" s="34">
        <v>4</v>
      </c>
      <c r="AM21" s="34">
        <v>176</v>
      </c>
      <c r="AN21" s="34" t="s">
        <v>155</v>
      </c>
      <c r="AO21" s="34">
        <v>2</v>
      </c>
      <c r="AP21" s="37">
        <v>0.88847222222222222</v>
      </c>
      <c r="AQ21" s="34">
        <v>47.158583</v>
      </c>
      <c r="AR21" s="34">
        <v>-88.489677999999998</v>
      </c>
      <c r="AS21" s="34">
        <v>314.7</v>
      </c>
      <c r="AT21" s="34">
        <v>0</v>
      </c>
      <c r="AU21" s="34">
        <v>12</v>
      </c>
      <c r="AV21" s="34">
        <v>8</v>
      </c>
      <c r="AW21" s="34" t="s">
        <v>199</v>
      </c>
      <c r="AX21" s="34">
        <v>1.5</v>
      </c>
      <c r="AY21" s="34">
        <v>2</v>
      </c>
      <c r="AZ21" s="34">
        <v>2.5</v>
      </c>
      <c r="BA21" s="34">
        <v>13.404</v>
      </c>
      <c r="BB21" s="34">
        <v>15.99</v>
      </c>
      <c r="BC21" s="34">
        <v>1.19</v>
      </c>
      <c r="BD21" s="34">
        <v>12.871</v>
      </c>
      <c r="BE21" s="34">
        <v>2719.069</v>
      </c>
      <c r="BF21" s="34">
        <v>16.515000000000001</v>
      </c>
      <c r="BG21" s="34">
        <v>0.95</v>
      </c>
      <c r="BH21" s="34">
        <v>6.5000000000000002E-2</v>
      </c>
      <c r="BI21" s="34">
        <v>1.0149999999999999</v>
      </c>
      <c r="BJ21" s="34">
        <v>0.8</v>
      </c>
      <c r="BK21" s="34">
        <v>5.5E-2</v>
      </c>
      <c r="BL21" s="34">
        <v>0.85499999999999998</v>
      </c>
      <c r="BM21" s="34">
        <v>56.131300000000003</v>
      </c>
      <c r="BN21" s="34"/>
      <c r="BO21" s="34"/>
      <c r="BP21" s="34"/>
      <c r="BQ21" s="34">
        <v>831.47199999999998</v>
      </c>
      <c r="BR21" s="34">
        <v>8.5792999999999994E-2</v>
      </c>
      <c r="BS21" s="34">
        <v>-5</v>
      </c>
      <c r="BT21" s="34">
        <v>8.9999999999999993E-3</v>
      </c>
      <c r="BU21" s="34">
        <v>2.0965660000000002</v>
      </c>
      <c r="BV21" s="34">
        <v>0</v>
      </c>
      <c r="BW21" s="34" t="s">
        <v>155</v>
      </c>
      <c r="BX21" s="34">
        <v>0.84199999999999997</v>
      </c>
    </row>
    <row r="22" spans="1:76" x14ac:dyDescent="0.25">
      <c r="A22" s="35">
        <v>43167</v>
      </c>
      <c r="B22" s="36">
        <v>1.2660879629629628E-2</v>
      </c>
      <c r="C22" s="34">
        <v>11.843999999999999</v>
      </c>
      <c r="D22" s="34">
        <v>0.10050000000000001</v>
      </c>
      <c r="E22" s="34">
        <v>1004.860051</v>
      </c>
      <c r="F22" s="34">
        <v>39.299999999999997</v>
      </c>
      <c r="G22" s="34">
        <v>2.7</v>
      </c>
      <c r="H22" s="34">
        <v>5998.3</v>
      </c>
      <c r="I22" s="34"/>
      <c r="J22" s="34">
        <v>4.8</v>
      </c>
      <c r="K22" s="34">
        <v>0.88580000000000003</v>
      </c>
      <c r="L22" s="34">
        <v>10.491300000000001</v>
      </c>
      <c r="M22" s="34">
        <v>8.8999999999999996E-2</v>
      </c>
      <c r="N22" s="34">
        <v>34.811300000000003</v>
      </c>
      <c r="O22" s="34">
        <v>2.3915999999999999</v>
      </c>
      <c r="P22" s="34">
        <v>37.200000000000003</v>
      </c>
      <c r="Q22" s="34">
        <v>29.302700000000002</v>
      </c>
      <c r="R22" s="34">
        <v>2.0131999999999999</v>
      </c>
      <c r="S22" s="34">
        <v>31.3</v>
      </c>
      <c r="T22" s="34">
        <v>5998.3278</v>
      </c>
      <c r="U22" s="34"/>
      <c r="V22" s="34"/>
      <c r="W22" s="34">
        <v>0</v>
      </c>
      <c r="X22" s="34">
        <v>4.2518000000000002</v>
      </c>
      <c r="Y22" s="34">
        <v>13.3</v>
      </c>
      <c r="Z22" s="34">
        <v>849</v>
      </c>
      <c r="AA22" s="34">
        <v>859</v>
      </c>
      <c r="AB22" s="34">
        <v>878</v>
      </c>
      <c r="AC22" s="34">
        <v>96</v>
      </c>
      <c r="AD22" s="34">
        <v>35</v>
      </c>
      <c r="AE22" s="34">
        <v>0.8</v>
      </c>
      <c r="AF22" s="34">
        <v>978</v>
      </c>
      <c r="AG22" s="34">
        <v>4</v>
      </c>
      <c r="AH22" s="34">
        <v>101</v>
      </c>
      <c r="AI22" s="34">
        <v>41</v>
      </c>
      <c r="AJ22" s="34">
        <v>190</v>
      </c>
      <c r="AK22" s="34">
        <v>170</v>
      </c>
      <c r="AL22" s="34">
        <v>4</v>
      </c>
      <c r="AM22" s="34">
        <v>176</v>
      </c>
      <c r="AN22" s="34" t="s">
        <v>155</v>
      </c>
      <c r="AO22" s="34">
        <v>2</v>
      </c>
      <c r="AP22" s="37">
        <v>0.88847222222222222</v>
      </c>
      <c r="AQ22" s="34">
        <v>47.158582000000003</v>
      </c>
      <c r="AR22" s="34">
        <v>-88.489677999999998</v>
      </c>
      <c r="AS22" s="34">
        <v>314.89999999999998</v>
      </c>
      <c r="AT22" s="34">
        <v>0</v>
      </c>
      <c r="AU22" s="34">
        <v>12</v>
      </c>
      <c r="AV22" s="34">
        <v>8</v>
      </c>
      <c r="AW22" s="34" t="s">
        <v>199</v>
      </c>
      <c r="AX22" s="34">
        <v>1.1916</v>
      </c>
      <c r="AY22" s="34">
        <v>1.6145</v>
      </c>
      <c r="AZ22" s="34">
        <v>1.9602999999999999</v>
      </c>
      <c r="BA22" s="34">
        <v>13.404</v>
      </c>
      <c r="BB22" s="34">
        <v>15.96</v>
      </c>
      <c r="BC22" s="34">
        <v>1.19</v>
      </c>
      <c r="BD22" s="34">
        <v>12.894</v>
      </c>
      <c r="BE22" s="34">
        <v>2728.511</v>
      </c>
      <c r="BF22" s="34">
        <v>14.734</v>
      </c>
      <c r="BG22" s="34">
        <v>0.94799999999999995</v>
      </c>
      <c r="BH22" s="34">
        <v>6.5000000000000002E-2</v>
      </c>
      <c r="BI22" s="34">
        <v>1.0129999999999999</v>
      </c>
      <c r="BJ22" s="34">
        <v>0.79800000000000004</v>
      </c>
      <c r="BK22" s="34">
        <v>5.5E-2</v>
      </c>
      <c r="BL22" s="34">
        <v>0.85299999999999998</v>
      </c>
      <c r="BM22" s="34">
        <v>53.833100000000002</v>
      </c>
      <c r="BN22" s="34"/>
      <c r="BO22" s="34"/>
      <c r="BP22" s="34"/>
      <c r="BQ22" s="34">
        <v>804.01599999999996</v>
      </c>
      <c r="BR22" s="34">
        <v>9.8147999999999999E-2</v>
      </c>
      <c r="BS22" s="34">
        <v>-5</v>
      </c>
      <c r="BT22" s="34">
        <v>8.9999999999999993E-3</v>
      </c>
      <c r="BU22" s="34">
        <v>2.3984920000000001</v>
      </c>
      <c r="BV22" s="34">
        <v>0</v>
      </c>
      <c r="BW22" s="34" t="s">
        <v>155</v>
      </c>
      <c r="BX22" s="34">
        <v>0.84199999999999997</v>
      </c>
    </row>
    <row r="23" spans="1:76" x14ac:dyDescent="0.25">
      <c r="A23" s="35">
        <v>43167</v>
      </c>
      <c r="B23" s="36">
        <v>1.2672453703703705E-2</v>
      </c>
      <c r="C23" s="34">
        <v>11.973000000000001</v>
      </c>
      <c r="D23" s="34">
        <v>8.9800000000000005E-2</v>
      </c>
      <c r="E23" s="34">
        <v>897.75960799999996</v>
      </c>
      <c r="F23" s="34">
        <v>39.299999999999997</v>
      </c>
      <c r="G23" s="34">
        <v>2.7</v>
      </c>
      <c r="H23" s="34">
        <v>5725.5</v>
      </c>
      <c r="I23" s="34"/>
      <c r="J23" s="34">
        <v>4.7</v>
      </c>
      <c r="K23" s="34">
        <v>0.8851</v>
      </c>
      <c r="L23" s="34">
        <v>10.598000000000001</v>
      </c>
      <c r="M23" s="34">
        <v>7.9500000000000001E-2</v>
      </c>
      <c r="N23" s="34">
        <v>34.785699999999999</v>
      </c>
      <c r="O23" s="34">
        <v>2.3898999999999999</v>
      </c>
      <c r="P23" s="34">
        <v>37.200000000000003</v>
      </c>
      <c r="Q23" s="34">
        <v>29.281099999999999</v>
      </c>
      <c r="R23" s="34">
        <v>2.0116999999999998</v>
      </c>
      <c r="S23" s="34">
        <v>31.3</v>
      </c>
      <c r="T23" s="34">
        <v>5725.5448999999999</v>
      </c>
      <c r="U23" s="34"/>
      <c r="V23" s="34"/>
      <c r="W23" s="34">
        <v>0</v>
      </c>
      <c r="X23" s="34">
        <v>4.1600999999999999</v>
      </c>
      <c r="Y23" s="34">
        <v>13.3</v>
      </c>
      <c r="Z23" s="34">
        <v>848</v>
      </c>
      <c r="AA23" s="34">
        <v>858</v>
      </c>
      <c r="AB23" s="34">
        <v>878</v>
      </c>
      <c r="AC23" s="34">
        <v>96</v>
      </c>
      <c r="AD23" s="34">
        <v>35</v>
      </c>
      <c r="AE23" s="34">
        <v>0.8</v>
      </c>
      <c r="AF23" s="34">
        <v>978</v>
      </c>
      <c r="AG23" s="34">
        <v>4</v>
      </c>
      <c r="AH23" s="34">
        <v>101</v>
      </c>
      <c r="AI23" s="34">
        <v>41</v>
      </c>
      <c r="AJ23" s="34">
        <v>190</v>
      </c>
      <c r="AK23" s="34">
        <v>170</v>
      </c>
      <c r="AL23" s="34">
        <v>4.0999999999999996</v>
      </c>
      <c r="AM23" s="34">
        <v>176</v>
      </c>
      <c r="AN23" s="34" t="s">
        <v>155</v>
      </c>
      <c r="AO23" s="34">
        <v>2</v>
      </c>
      <c r="AP23" s="37">
        <v>0.8884953703703703</v>
      </c>
      <c r="AQ23" s="34">
        <v>47.158582000000003</v>
      </c>
      <c r="AR23" s="34">
        <v>-88.489677999999998</v>
      </c>
      <c r="AS23" s="34">
        <v>315</v>
      </c>
      <c r="AT23" s="34">
        <v>0</v>
      </c>
      <c r="AU23" s="34">
        <v>12</v>
      </c>
      <c r="AV23" s="34">
        <v>8</v>
      </c>
      <c r="AW23" s="34" t="s">
        <v>199</v>
      </c>
      <c r="AX23" s="34">
        <v>1.1000000000000001</v>
      </c>
      <c r="AY23" s="34">
        <v>1.5</v>
      </c>
      <c r="AZ23" s="34">
        <v>1.8</v>
      </c>
      <c r="BA23" s="34">
        <v>13.404</v>
      </c>
      <c r="BB23" s="34">
        <v>15.86</v>
      </c>
      <c r="BC23" s="34">
        <v>1.18</v>
      </c>
      <c r="BD23" s="34">
        <v>12.977</v>
      </c>
      <c r="BE23" s="34">
        <v>2739.0810000000001</v>
      </c>
      <c r="BF23" s="34">
        <v>13.071999999999999</v>
      </c>
      <c r="BG23" s="34">
        <v>0.94099999999999995</v>
      </c>
      <c r="BH23" s="34">
        <v>6.5000000000000002E-2</v>
      </c>
      <c r="BI23" s="34">
        <v>1.006</v>
      </c>
      <c r="BJ23" s="34">
        <v>0.79300000000000004</v>
      </c>
      <c r="BK23" s="34">
        <v>5.3999999999999999E-2</v>
      </c>
      <c r="BL23" s="34">
        <v>0.84699999999999998</v>
      </c>
      <c r="BM23" s="34">
        <v>51.064799999999998</v>
      </c>
      <c r="BN23" s="34"/>
      <c r="BO23" s="34"/>
      <c r="BP23" s="34"/>
      <c r="BQ23" s="34">
        <v>781.78499999999997</v>
      </c>
      <c r="BR23" s="34">
        <v>8.6923E-2</v>
      </c>
      <c r="BS23" s="34">
        <v>-5</v>
      </c>
      <c r="BT23" s="34">
        <v>8.071E-3</v>
      </c>
      <c r="BU23" s="34">
        <v>2.1241810000000001</v>
      </c>
      <c r="BV23" s="34">
        <v>0</v>
      </c>
      <c r="BW23" s="34" t="s">
        <v>155</v>
      </c>
      <c r="BX23" s="34">
        <v>0.84199999999999997</v>
      </c>
    </row>
    <row r="24" spans="1:76" x14ac:dyDescent="0.25">
      <c r="A24" s="35">
        <v>43167</v>
      </c>
      <c r="B24" s="36">
        <v>1.2684027777777778E-2</v>
      </c>
      <c r="C24" s="34">
        <v>11.99</v>
      </c>
      <c r="D24" s="34">
        <v>7.9799999999999996E-2</v>
      </c>
      <c r="E24" s="34">
        <v>797.97076500000003</v>
      </c>
      <c r="F24" s="34">
        <v>39.4</v>
      </c>
      <c r="G24" s="34">
        <v>2.7</v>
      </c>
      <c r="H24" s="34">
        <v>5282.6</v>
      </c>
      <c r="I24" s="34"/>
      <c r="J24" s="34">
        <v>4.5999999999999996</v>
      </c>
      <c r="K24" s="34">
        <v>0.88549999999999995</v>
      </c>
      <c r="L24" s="34">
        <v>10.6172</v>
      </c>
      <c r="M24" s="34">
        <v>7.0699999999999999E-2</v>
      </c>
      <c r="N24" s="34">
        <v>34.922699999999999</v>
      </c>
      <c r="O24" s="34">
        <v>2.3908</v>
      </c>
      <c r="P24" s="34">
        <v>37.299999999999997</v>
      </c>
      <c r="Q24" s="34">
        <v>29.3964</v>
      </c>
      <c r="R24" s="34">
        <v>2.0125000000000002</v>
      </c>
      <c r="S24" s="34">
        <v>31.4</v>
      </c>
      <c r="T24" s="34">
        <v>5282.5689000000002</v>
      </c>
      <c r="U24" s="34"/>
      <c r="V24" s="34"/>
      <c r="W24" s="34">
        <v>0</v>
      </c>
      <c r="X24" s="34">
        <v>4.0713999999999997</v>
      </c>
      <c r="Y24" s="34">
        <v>13.2</v>
      </c>
      <c r="Z24" s="34">
        <v>849</v>
      </c>
      <c r="AA24" s="34">
        <v>859</v>
      </c>
      <c r="AB24" s="34">
        <v>878</v>
      </c>
      <c r="AC24" s="34">
        <v>96</v>
      </c>
      <c r="AD24" s="34">
        <v>35</v>
      </c>
      <c r="AE24" s="34">
        <v>0.8</v>
      </c>
      <c r="AF24" s="34">
        <v>978</v>
      </c>
      <c r="AG24" s="34">
        <v>4</v>
      </c>
      <c r="AH24" s="34">
        <v>101</v>
      </c>
      <c r="AI24" s="34">
        <v>41</v>
      </c>
      <c r="AJ24" s="34">
        <v>190</v>
      </c>
      <c r="AK24" s="34">
        <v>170</v>
      </c>
      <c r="AL24" s="34">
        <v>4</v>
      </c>
      <c r="AM24" s="34">
        <v>176</v>
      </c>
      <c r="AN24" s="34" t="s">
        <v>155</v>
      </c>
      <c r="AO24" s="34">
        <v>2</v>
      </c>
      <c r="AP24" s="37">
        <v>0.8884953703703703</v>
      </c>
      <c r="AQ24" s="34">
        <v>47.158583</v>
      </c>
      <c r="AR24" s="34">
        <v>-88.489677999999998</v>
      </c>
      <c r="AS24" s="34">
        <v>315.2</v>
      </c>
      <c r="AT24" s="34">
        <v>0</v>
      </c>
      <c r="AU24" s="34">
        <v>12</v>
      </c>
      <c r="AV24" s="34">
        <v>8</v>
      </c>
      <c r="AW24" s="34" t="s">
        <v>199</v>
      </c>
      <c r="AX24" s="34">
        <v>1.1000000000000001</v>
      </c>
      <c r="AY24" s="34">
        <v>1.5</v>
      </c>
      <c r="AZ24" s="34">
        <v>1.8</v>
      </c>
      <c r="BA24" s="34">
        <v>13.404</v>
      </c>
      <c r="BB24" s="34">
        <v>15.92</v>
      </c>
      <c r="BC24" s="34">
        <v>1.19</v>
      </c>
      <c r="BD24" s="34">
        <v>12.933</v>
      </c>
      <c r="BE24" s="34">
        <v>2752.3679999999999</v>
      </c>
      <c r="BF24" s="34">
        <v>11.657999999999999</v>
      </c>
      <c r="BG24" s="34">
        <v>0.94799999999999995</v>
      </c>
      <c r="BH24" s="34">
        <v>6.5000000000000002E-2</v>
      </c>
      <c r="BI24" s="34">
        <v>1.0129999999999999</v>
      </c>
      <c r="BJ24" s="34">
        <v>0.79800000000000004</v>
      </c>
      <c r="BK24" s="34">
        <v>5.5E-2</v>
      </c>
      <c r="BL24" s="34">
        <v>0.85299999999999998</v>
      </c>
      <c r="BM24" s="34">
        <v>47.256700000000002</v>
      </c>
      <c r="BN24" s="34"/>
      <c r="BO24" s="34"/>
      <c r="BP24" s="34"/>
      <c r="BQ24" s="34">
        <v>767.423</v>
      </c>
      <c r="BR24" s="34">
        <v>9.3432000000000001E-2</v>
      </c>
      <c r="BS24" s="34">
        <v>-5</v>
      </c>
      <c r="BT24" s="34">
        <v>8.9289999999999994E-3</v>
      </c>
      <c r="BU24" s="34">
        <v>2.2832439999999998</v>
      </c>
      <c r="BV24" s="34">
        <v>0</v>
      </c>
      <c r="BW24" s="34" t="s">
        <v>155</v>
      </c>
      <c r="BX24" s="34">
        <v>0.84199999999999997</v>
      </c>
    </row>
    <row r="25" spans="1:76" x14ac:dyDescent="0.25">
      <c r="A25" s="35">
        <v>43167</v>
      </c>
      <c r="B25" s="36">
        <v>1.2695601851851852E-2</v>
      </c>
      <c r="C25" s="34">
        <v>12.031000000000001</v>
      </c>
      <c r="D25" s="34">
        <v>7.2999999999999995E-2</v>
      </c>
      <c r="E25" s="34">
        <v>729.59798999999998</v>
      </c>
      <c r="F25" s="34">
        <v>39.5</v>
      </c>
      <c r="G25" s="34">
        <v>2.7</v>
      </c>
      <c r="H25" s="34">
        <v>5037.5</v>
      </c>
      <c r="I25" s="34"/>
      <c r="J25" s="34">
        <v>4.45</v>
      </c>
      <c r="K25" s="34">
        <v>0.88549999999999995</v>
      </c>
      <c r="L25" s="34">
        <v>10.652900000000001</v>
      </c>
      <c r="M25" s="34">
        <v>6.4600000000000005E-2</v>
      </c>
      <c r="N25" s="34">
        <v>34.976599999999998</v>
      </c>
      <c r="O25" s="34">
        <v>2.3908</v>
      </c>
      <c r="P25" s="34">
        <v>37.4</v>
      </c>
      <c r="Q25" s="34">
        <v>29.441800000000001</v>
      </c>
      <c r="R25" s="34">
        <v>2.0125000000000002</v>
      </c>
      <c r="S25" s="34">
        <v>31.5</v>
      </c>
      <c r="T25" s="34">
        <v>5037.4992000000002</v>
      </c>
      <c r="U25" s="34"/>
      <c r="V25" s="34"/>
      <c r="W25" s="34">
        <v>0</v>
      </c>
      <c r="X25" s="34">
        <v>3.9434</v>
      </c>
      <c r="Y25" s="34">
        <v>13.3</v>
      </c>
      <c r="Z25" s="34">
        <v>848</v>
      </c>
      <c r="AA25" s="34">
        <v>858</v>
      </c>
      <c r="AB25" s="34">
        <v>878</v>
      </c>
      <c r="AC25" s="34">
        <v>96</v>
      </c>
      <c r="AD25" s="34">
        <v>35</v>
      </c>
      <c r="AE25" s="34">
        <v>0.8</v>
      </c>
      <c r="AF25" s="34">
        <v>978</v>
      </c>
      <c r="AG25" s="34">
        <v>4</v>
      </c>
      <c r="AH25" s="34">
        <v>101</v>
      </c>
      <c r="AI25" s="34">
        <v>41</v>
      </c>
      <c r="AJ25" s="34">
        <v>190</v>
      </c>
      <c r="AK25" s="34">
        <v>170</v>
      </c>
      <c r="AL25" s="34">
        <v>4.0999999999999996</v>
      </c>
      <c r="AM25" s="34">
        <v>176</v>
      </c>
      <c r="AN25" s="34" t="s">
        <v>155</v>
      </c>
      <c r="AO25" s="34">
        <v>2</v>
      </c>
      <c r="AP25" s="37">
        <v>0.8885185185185186</v>
      </c>
      <c r="AQ25" s="34">
        <v>47.158583</v>
      </c>
      <c r="AR25" s="34">
        <v>-88.489677999999998</v>
      </c>
      <c r="AS25" s="34">
        <v>315.3</v>
      </c>
      <c r="AT25" s="34">
        <v>0</v>
      </c>
      <c r="AU25" s="34">
        <v>12</v>
      </c>
      <c r="AV25" s="34">
        <v>8</v>
      </c>
      <c r="AW25" s="34" t="s">
        <v>199</v>
      </c>
      <c r="AX25" s="34">
        <v>1.1000000000000001</v>
      </c>
      <c r="AY25" s="34">
        <v>1.5</v>
      </c>
      <c r="AZ25" s="34">
        <v>1.8771</v>
      </c>
      <c r="BA25" s="34">
        <v>13.404</v>
      </c>
      <c r="BB25" s="34">
        <v>15.91</v>
      </c>
      <c r="BC25" s="34">
        <v>1.19</v>
      </c>
      <c r="BD25" s="34">
        <v>12.933</v>
      </c>
      <c r="BE25" s="34">
        <v>2760.3539999999998</v>
      </c>
      <c r="BF25" s="34">
        <v>10.654999999999999</v>
      </c>
      <c r="BG25" s="34">
        <v>0.94899999999999995</v>
      </c>
      <c r="BH25" s="34">
        <v>6.5000000000000002E-2</v>
      </c>
      <c r="BI25" s="34">
        <v>1.014</v>
      </c>
      <c r="BJ25" s="34">
        <v>0.79900000000000004</v>
      </c>
      <c r="BK25" s="34">
        <v>5.5E-2</v>
      </c>
      <c r="BL25" s="34">
        <v>0.85399999999999998</v>
      </c>
      <c r="BM25" s="34">
        <v>45.043500000000002</v>
      </c>
      <c r="BN25" s="34"/>
      <c r="BO25" s="34"/>
      <c r="BP25" s="34"/>
      <c r="BQ25" s="34">
        <v>742.95</v>
      </c>
      <c r="BR25" s="34">
        <v>8.8426000000000005E-2</v>
      </c>
      <c r="BS25" s="34">
        <v>-5</v>
      </c>
      <c r="BT25" s="34">
        <v>8.9999999999999993E-3</v>
      </c>
      <c r="BU25" s="34">
        <v>2.1609099999999999</v>
      </c>
      <c r="BV25" s="34">
        <v>0</v>
      </c>
      <c r="BW25" s="34" t="s">
        <v>155</v>
      </c>
      <c r="BX25" s="34">
        <v>0.84199999999999997</v>
      </c>
    </row>
    <row r="26" spans="1:76" x14ac:dyDescent="0.25">
      <c r="A26" s="35">
        <v>43167</v>
      </c>
      <c r="B26" s="36">
        <v>1.2707175925925926E-2</v>
      </c>
      <c r="C26" s="34">
        <v>12.135999999999999</v>
      </c>
      <c r="D26" s="34">
        <v>6.2899999999999998E-2</v>
      </c>
      <c r="E26" s="34">
        <v>629.39899800000001</v>
      </c>
      <c r="F26" s="34">
        <v>39.6</v>
      </c>
      <c r="G26" s="34">
        <v>2.7</v>
      </c>
      <c r="H26" s="34">
        <v>4810.8999999999996</v>
      </c>
      <c r="I26" s="34"/>
      <c r="J26" s="34">
        <v>4.3</v>
      </c>
      <c r="K26" s="34">
        <v>0.88490000000000002</v>
      </c>
      <c r="L26" s="34">
        <v>10.74</v>
      </c>
      <c r="M26" s="34">
        <v>5.57E-2</v>
      </c>
      <c r="N26" s="34">
        <v>35.078600000000002</v>
      </c>
      <c r="O26" s="34">
        <v>2.3893</v>
      </c>
      <c r="P26" s="34">
        <v>37.5</v>
      </c>
      <c r="Q26" s="34">
        <v>29.5276</v>
      </c>
      <c r="R26" s="34">
        <v>2.0112000000000001</v>
      </c>
      <c r="S26" s="34">
        <v>31.5</v>
      </c>
      <c r="T26" s="34">
        <v>4810.8550999999998</v>
      </c>
      <c r="U26" s="34"/>
      <c r="V26" s="34"/>
      <c r="W26" s="34">
        <v>0</v>
      </c>
      <c r="X26" s="34">
        <v>3.8052000000000001</v>
      </c>
      <c r="Y26" s="34">
        <v>13.2</v>
      </c>
      <c r="Z26" s="34">
        <v>849</v>
      </c>
      <c r="AA26" s="34">
        <v>859</v>
      </c>
      <c r="AB26" s="34">
        <v>878</v>
      </c>
      <c r="AC26" s="34">
        <v>96</v>
      </c>
      <c r="AD26" s="34">
        <v>35</v>
      </c>
      <c r="AE26" s="34">
        <v>0.8</v>
      </c>
      <c r="AF26" s="34">
        <v>978</v>
      </c>
      <c r="AG26" s="34">
        <v>4</v>
      </c>
      <c r="AH26" s="34">
        <v>101</v>
      </c>
      <c r="AI26" s="34">
        <v>41</v>
      </c>
      <c r="AJ26" s="34">
        <v>190</v>
      </c>
      <c r="AK26" s="34">
        <v>170</v>
      </c>
      <c r="AL26" s="34">
        <v>4.0999999999999996</v>
      </c>
      <c r="AM26" s="34">
        <v>176</v>
      </c>
      <c r="AN26" s="34" t="s">
        <v>155</v>
      </c>
      <c r="AO26" s="34">
        <v>2</v>
      </c>
      <c r="AP26" s="37">
        <v>0.8885185185185186</v>
      </c>
      <c r="AQ26" s="34">
        <v>47.158583</v>
      </c>
      <c r="AR26" s="34">
        <v>-88.489677999999998</v>
      </c>
      <c r="AS26" s="34">
        <v>315.3</v>
      </c>
      <c r="AT26" s="34">
        <v>0</v>
      </c>
      <c r="AU26" s="34">
        <v>12</v>
      </c>
      <c r="AV26" s="34">
        <v>8</v>
      </c>
      <c r="AW26" s="34" t="s">
        <v>199</v>
      </c>
      <c r="AX26" s="34">
        <v>1.1000000000000001</v>
      </c>
      <c r="AY26" s="34">
        <v>1.5</v>
      </c>
      <c r="AZ26" s="34">
        <v>1.9</v>
      </c>
      <c r="BA26" s="34">
        <v>13.404</v>
      </c>
      <c r="BB26" s="34">
        <v>15.83</v>
      </c>
      <c r="BC26" s="34">
        <v>1.18</v>
      </c>
      <c r="BD26" s="34">
        <v>13.002000000000001</v>
      </c>
      <c r="BE26" s="34">
        <v>2769.1709999999998</v>
      </c>
      <c r="BF26" s="34">
        <v>9.14</v>
      </c>
      <c r="BG26" s="34">
        <v>0.94699999999999995</v>
      </c>
      <c r="BH26" s="34">
        <v>6.5000000000000002E-2</v>
      </c>
      <c r="BI26" s="34">
        <v>1.012</v>
      </c>
      <c r="BJ26" s="34">
        <v>0.79700000000000004</v>
      </c>
      <c r="BK26" s="34">
        <v>5.3999999999999999E-2</v>
      </c>
      <c r="BL26" s="34">
        <v>0.85199999999999998</v>
      </c>
      <c r="BM26" s="34">
        <v>42.804699999999997</v>
      </c>
      <c r="BN26" s="34"/>
      <c r="BO26" s="34"/>
      <c r="BP26" s="34"/>
      <c r="BQ26" s="34">
        <v>713.39</v>
      </c>
      <c r="BR26" s="34">
        <v>8.9857999999999993E-2</v>
      </c>
      <c r="BS26" s="34">
        <v>-5</v>
      </c>
      <c r="BT26" s="34">
        <v>8.9999999999999993E-3</v>
      </c>
      <c r="BU26" s="34">
        <v>2.1959050000000002</v>
      </c>
      <c r="BV26" s="34">
        <v>0</v>
      </c>
      <c r="BW26" s="34" t="s">
        <v>155</v>
      </c>
      <c r="BX26" s="34">
        <v>0.84199999999999997</v>
      </c>
    </row>
    <row r="27" spans="1:76" x14ac:dyDescent="0.25">
      <c r="A27" s="35">
        <v>43167</v>
      </c>
      <c r="B27" s="36">
        <v>1.2718750000000001E-2</v>
      </c>
      <c r="C27" s="34">
        <v>12.199</v>
      </c>
      <c r="D27" s="34">
        <v>5.6300000000000003E-2</v>
      </c>
      <c r="E27" s="34">
        <v>562.62103500000001</v>
      </c>
      <c r="F27" s="34">
        <v>39.700000000000003</v>
      </c>
      <c r="G27" s="34">
        <v>2.7</v>
      </c>
      <c r="H27" s="34">
        <v>4392.3999999999996</v>
      </c>
      <c r="I27" s="34"/>
      <c r="J27" s="34">
        <v>4.25</v>
      </c>
      <c r="K27" s="34">
        <v>0.88490000000000002</v>
      </c>
      <c r="L27" s="34">
        <v>10.7948</v>
      </c>
      <c r="M27" s="34">
        <v>4.9799999999999997E-2</v>
      </c>
      <c r="N27" s="34">
        <v>35.128700000000002</v>
      </c>
      <c r="O27" s="34">
        <v>2.3891</v>
      </c>
      <c r="P27" s="34">
        <v>37.5</v>
      </c>
      <c r="Q27" s="34">
        <v>29.569800000000001</v>
      </c>
      <c r="R27" s="34">
        <v>2.0110000000000001</v>
      </c>
      <c r="S27" s="34">
        <v>31.6</v>
      </c>
      <c r="T27" s="34">
        <v>4392.3539000000001</v>
      </c>
      <c r="U27" s="34"/>
      <c r="V27" s="34"/>
      <c r="W27" s="34">
        <v>0</v>
      </c>
      <c r="X27" s="34">
        <v>3.7591000000000001</v>
      </c>
      <c r="Y27" s="34">
        <v>13.3</v>
      </c>
      <c r="Z27" s="34">
        <v>849</v>
      </c>
      <c r="AA27" s="34">
        <v>859</v>
      </c>
      <c r="AB27" s="34">
        <v>878</v>
      </c>
      <c r="AC27" s="34">
        <v>96</v>
      </c>
      <c r="AD27" s="34">
        <v>35</v>
      </c>
      <c r="AE27" s="34">
        <v>0.8</v>
      </c>
      <c r="AF27" s="34">
        <v>978</v>
      </c>
      <c r="AG27" s="34">
        <v>4</v>
      </c>
      <c r="AH27" s="34">
        <v>101</v>
      </c>
      <c r="AI27" s="34">
        <v>41</v>
      </c>
      <c r="AJ27" s="34">
        <v>190</v>
      </c>
      <c r="AK27" s="34">
        <v>170</v>
      </c>
      <c r="AL27" s="34">
        <v>4</v>
      </c>
      <c r="AM27" s="34">
        <v>176</v>
      </c>
      <c r="AN27" s="34" t="s">
        <v>155</v>
      </c>
      <c r="AO27" s="34">
        <v>2</v>
      </c>
      <c r="AP27" s="37">
        <v>0.88853009259259252</v>
      </c>
      <c r="AQ27" s="34">
        <v>47.158583</v>
      </c>
      <c r="AR27" s="34">
        <v>-88.489677999999998</v>
      </c>
      <c r="AS27" s="34">
        <v>315.39999999999998</v>
      </c>
      <c r="AT27" s="34">
        <v>0</v>
      </c>
      <c r="AU27" s="34">
        <v>12</v>
      </c>
      <c r="AV27" s="34">
        <v>8</v>
      </c>
      <c r="AW27" s="34" t="s">
        <v>199</v>
      </c>
      <c r="AX27" s="34">
        <v>1.1000000000000001</v>
      </c>
      <c r="AY27" s="34">
        <v>1.5</v>
      </c>
      <c r="AZ27" s="34">
        <v>1.9</v>
      </c>
      <c r="BA27" s="34">
        <v>13.404</v>
      </c>
      <c r="BB27" s="34">
        <v>15.82</v>
      </c>
      <c r="BC27" s="34">
        <v>1.18</v>
      </c>
      <c r="BD27" s="34">
        <v>13.013</v>
      </c>
      <c r="BE27" s="34">
        <v>2781.5590000000002</v>
      </c>
      <c r="BF27" s="34">
        <v>8.1649999999999991</v>
      </c>
      <c r="BG27" s="34">
        <v>0.94799999999999995</v>
      </c>
      <c r="BH27" s="34">
        <v>6.4000000000000001E-2</v>
      </c>
      <c r="BI27" s="34">
        <v>1.012</v>
      </c>
      <c r="BJ27" s="34">
        <v>0.79800000000000004</v>
      </c>
      <c r="BK27" s="34">
        <v>5.3999999999999999E-2</v>
      </c>
      <c r="BL27" s="34">
        <v>0.85199999999999998</v>
      </c>
      <c r="BM27" s="34">
        <v>39.056600000000003</v>
      </c>
      <c r="BN27" s="34"/>
      <c r="BO27" s="34"/>
      <c r="BP27" s="34"/>
      <c r="BQ27" s="34">
        <v>704.29</v>
      </c>
      <c r="BR27" s="34">
        <v>7.9781000000000005E-2</v>
      </c>
      <c r="BS27" s="34">
        <v>-5</v>
      </c>
      <c r="BT27" s="34">
        <v>8.9999999999999993E-3</v>
      </c>
      <c r="BU27" s="34">
        <v>1.949649</v>
      </c>
      <c r="BV27" s="34">
        <v>0</v>
      </c>
      <c r="BW27" s="34" t="s">
        <v>155</v>
      </c>
      <c r="BX27" s="34">
        <v>0.84199999999999997</v>
      </c>
    </row>
    <row r="28" spans="1:76" x14ac:dyDescent="0.25">
      <c r="A28" s="35">
        <v>43167</v>
      </c>
      <c r="B28" s="36">
        <v>1.2730324074074074E-2</v>
      </c>
      <c r="C28" s="34">
        <v>12.215999999999999</v>
      </c>
      <c r="D28" s="34">
        <v>5.0999999999999997E-2</v>
      </c>
      <c r="E28" s="34">
        <v>510.21259199999997</v>
      </c>
      <c r="F28" s="34">
        <v>39.9</v>
      </c>
      <c r="G28" s="34">
        <v>2.6</v>
      </c>
      <c r="H28" s="34">
        <v>3864.7</v>
      </c>
      <c r="I28" s="34"/>
      <c r="J28" s="34">
        <v>4.0999999999999996</v>
      </c>
      <c r="K28" s="34">
        <v>0.88529999999999998</v>
      </c>
      <c r="L28" s="34">
        <v>10.815099999999999</v>
      </c>
      <c r="M28" s="34">
        <v>4.5199999999999997E-2</v>
      </c>
      <c r="N28" s="34">
        <v>35.304600000000001</v>
      </c>
      <c r="O28" s="34">
        <v>2.3018000000000001</v>
      </c>
      <c r="P28" s="34">
        <v>37.6</v>
      </c>
      <c r="Q28" s="34">
        <v>29.7179</v>
      </c>
      <c r="R28" s="34">
        <v>1.9376</v>
      </c>
      <c r="S28" s="34">
        <v>31.7</v>
      </c>
      <c r="T28" s="34">
        <v>3864.7411000000002</v>
      </c>
      <c r="U28" s="34"/>
      <c r="V28" s="34"/>
      <c r="W28" s="34">
        <v>0</v>
      </c>
      <c r="X28" s="34">
        <v>3.6297999999999999</v>
      </c>
      <c r="Y28" s="34">
        <v>13.3</v>
      </c>
      <c r="Z28" s="34">
        <v>848</v>
      </c>
      <c r="AA28" s="34">
        <v>858</v>
      </c>
      <c r="AB28" s="34">
        <v>878</v>
      </c>
      <c r="AC28" s="34">
        <v>96</v>
      </c>
      <c r="AD28" s="34">
        <v>35</v>
      </c>
      <c r="AE28" s="34">
        <v>0.8</v>
      </c>
      <c r="AF28" s="34">
        <v>978</v>
      </c>
      <c r="AG28" s="34">
        <v>4</v>
      </c>
      <c r="AH28" s="34">
        <v>101</v>
      </c>
      <c r="AI28" s="34">
        <v>41</v>
      </c>
      <c r="AJ28" s="34">
        <v>190.9</v>
      </c>
      <c r="AK28" s="34">
        <v>170</v>
      </c>
      <c r="AL28" s="34">
        <v>4.0999999999999996</v>
      </c>
      <c r="AM28" s="34">
        <v>176</v>
      </c>
      <c r="AN28" s="34" t="s">
        <v>155</v>
      </c>
      <c r="AO28" s="34">
        <v>2</v>
      </c>
      <c r="AP28" s="37">
        <v>0.88855324074074071</v>
      </c>
      <c r="AQ28" s="34">
        <v>47.158583</v>
      </c>
      <c r="AR28" s="34">
        <v>-88.489677999999998</v>
      </c>
      <c r="AS28" s="34">
        <v>315.3</v>
      </c>
      <c r="AT28" s="34">
        <v>0</v>
      </c>
      <c r="AU28" s="34">
        <v>12</v>
      </c>
      <c r="AV28" s="34">
        <v>8</v>
      </c>
      <c r="AW28" s="34" t="s">
        <v>199</v>
      </c>
      <c r="AX28" s="34">
        <v>1.1000000000000001</v>
      </c>
      <c r="AY28" s="34">
        <v>1.5</v>
      </c>
      <c r="AZ28" s="34">
        <v>1.8229</v>
      </c>
      <c r="BA28" s="34">
        <v>13.404</v>
      </c>
      <c r="BB28" s="34">
        <v>15.89</v>
      </c>
      <c r="BC28" s="34">
        <v>1.19</v>
      </c>
      <c r="BD28" s="34">
        <v>12.955</v>
      </c>
      <c r="BE28" s="34">
        <v>2796.01</v>
      </c>
      <c r="BF28" s="34">
        <v>7.4320000000000004</v>
      </c>
      <c r="BG28" s="34">
        <v>0.95599999999999996</v>
      </c>
      <c r="BH28" s="34">
        <v>6.2E-2</v>
      </c>
      <c r="BI28" s="34">
        <v>1.018</v>
      </c>
      <c r="BJ28" s="34">
        <v>0.80500000000000005</v>
      </c>
      <c r="BK28" s="34">
        <v>5.1999999999999998E-2</v>
      </c>
      <c r="BL28" s="34">
        <v>0.85699999999999998</v>
      </c>
      <c r="BM28" s="34">
        <v>34.4786</v>
      </c>
      <c r="BN28" s="34"/>
      <c r="BO28" s="34"/>
      <c r="BP28" s="34"/>
      <c r="BQ28" s="34">
        <v>682.31299999999999</v>
      </c>
      <c r="BR28" s="34">
        <v>8.2715999999999998E-2</v>
      </c>
      <c r="BS28" s="34">
        <v>-5</v>
      </c>
      <c r="BT28" s="34">
        <v>9.9290000000000003E-3</v>
      </c>
      <c r="BU28" s="34">
        <v>2.0213730000000001</v>
      </c>
      <c r="BV28" s="34">
        <v>0</v>
      </c>
      <c r="BW28" s="34" t="s">
        <v>155</v>
      </c>
      <c r="BX28" s="34">
        <v>0.84199999999999997</v>
      </c>
    </row>
    <row r="29" spans="1:76" x14ac:dyDescent="0.25">
      <c r="A29" s="35">
        <v>43167</v>
      </c>
      <c r="B29" s="36">
        <v>1.2741898148148148E-2</v>
      </c>
      <c r="C29" s="34">
        <v>12.238</v>
      </c>
      <c r="D29" s="34">
        <v>4.6100000000000002E-2</v>
      </c>
      <c r="E29" s="34">
        <v>461.2</v>
      </c>
      <c r="F29" s="34">
        <v>40.200000000000003</v>
      </c>
      <c r="G29" s="34">
        <v>2.6</v>
      </c>
      <c r="H29" s="34">
        <v>3373.8</v>
      </c>
      <c r="I29" s="34"/>
      <c r="J29" s="34">
        <v>4</v>
      </c>
      <c r="K29" s="34">
        <v>0.88560000000000005</v>
      </c>
      <c r="L29" s="34">
        <v>10.8384</v>
      </c>
      <c r="M29" s="34">
        <v>4.0800000000000003E-2</v>
      </c>
      <c r="N29" s="34">
        <v>35.582599999999999</v>
      </c>
      <c r="O29" s="34">
        <v>2.3026</v>
      </c>
      <c r="P29" s="34">
        <v>37.9</v>
      </c>
      <c r="Q29" s="34">
        <v>29.951899999999998</v>
      </c>
      <c r="R29" s="34">
        <v>1.9381999999999999</v>
      </c>
      <c r="S29" s="34">
        <v>31.9</v>
      </c>
      <c r="T29" s="34">
        <v>3373.8281000000002</v>
      </c>
      <c r="U29" s="34"/>
      <c r="V29" s="34"/>
      <c r="W29" s="34">
        <v>0</v>
      </c>
      <c r="X29" s="34">
        <v>3.5424000000000002</v>
      </c>
      <c r="Y29" s="34">
        <v>13.2</v>
      </c>
      <c r="Z29" s="34">
        <v>849</v>
      </c>
      <c r="AA29" s="34">
        <v>859</v>
      </c>
      <c r="AB29" s="34">
        <v>878</v>
      </c>
      <c r="AC29" s="34">
        <v>96</v>
      </c>
      <c r="AD29" s="34">
        <v>35</v>
      </c>
      <c r="AE29" s="34">
        <v>0.8</v>
      </c>
      <c r="AF29" s="34">
        <v>978</v>
      </c>
      <c r="AG29" s="34">
        <v>4</v>
      </c>
      <c r="AH29" s="34">
        <v>101</v>
      </c>
      <c r="AI29" s="34">
        <v>41</v>
      </c>
      <c r="AJ29" s="34">
        <v>191</v>
      </c>
      <c r="AK29" s="34">
        <v>170</v>
      </c>
      <c r="AL29" s="34">
        <v>4</v>
      </c>
      <c r="AM29" s="34">
        <v>176</v>
      </c>
      <c r="AN29" s="34" t="s">
        <v>155</v>
      </c>
      <c r="AO29" s="34">
        <v>2</v>
      </c>
      <c r="AP29" s="37">
        <v>0.88856481481481486</v>
      </c>
      <c r="AQ29" s="34">
        <v>47.158583</v>
      </c>
      <c r="AR29" s="34">
        <v>-88.489677999999998</v>
      </c>
      <c r="AS29" s="34">
        <v>315.2</v>
      </c>
      <c r="AT29" s="34">
        <v>0</v>
      </c>
      <c r="AU29" s="34">
        <v>12</v>
      </c>
      <c r="AV29" s="34">
        <v>8</v>
      </c>
      <c r="AW29" s="34" t="s">
        <v>199</v>
      </c>
      <c r="AX29" s="34">
        <v>1.1000000000000001</v>
      </c>
      <c r="AY29" s="34">
        <v>1.5</v>
      </c>
      <c r="AZ29" s="34">
        <v>1.8</v>
      </c>
      <c r="BA29" s="34">
        <v>13.404</v>
      </c>
      <c r="BB29" s="34">
        <v>15.94</v>
      </c>
      <c r="BC29" s="34">
        <v>1.19</v>
      </c>
      <c r="BD29" s="34">
        <v>12.916</v>
      </c>
      <c r="BE29" s="34">
        <v>2809.5830000000001</v>
      </c>
      <c r="BF29" s="34">
        <v>6.7389999999999999</v>
      </c>
      <c r="BG29" s="34">
        <v>0.96599999999999997</v>
      </c>
      <c r="BH29" s="34">
        <v>6.3E-2</v>
      </c>
      <c r="BI29" s="34">
        <v>1.028</v>
      </c>
      <c r="BJ29" s="34">
        <v>0.81299999999999994</v>
      </c>
      <c r="BK29" s="34">
        <v>5.2999999999999999E-2</v>
      </c>
      <c r="BL29" s="34">
        <v>0.86599999999999999</v>
      </c>
      <c r="BM29" s="34">
        <v>30.180299999999999</v>
      </c>
      <c r="BN29" s="34"/>
      <c r="BO29" s="34"/>
      <c r="BP29" s="34"/>
      <c r="BQ29" s="34">
        <v>667.697</v>
      </c>
      <c r="BR29" s="34">
        <v>8.1142000000000006E-2</v>
      </c>
      <c r="BS29" s="34">
        <v>-5</v>
      </c>
      <c r="BT29" s="34">
        <v>0.01</v>
      </c>
      <c r="BU29" s="34">
        <v>1.9829079999999999</v>
      </c>
      <c r="BV29" s="34">
        <v>0</v>
      </c>
      <c r="BW29" s="34" t="s">
        <v>155</v>
      </c>
      <c r="BX29" s="34">
        <v>0.84199999999999997</v>
      </c>
    </row>
    <row r="30" spans="1:76" x14ac:dyDescent="0.25">
      <c r="A30" s="35">
        <v>43167</v>
      </c>
      <c r="B30" s="36">
        <v>1.2753472222222222E-2</v>
      </c>
      <c r="C30" s="34">
        <v>12.28</v>
      </c>
      <c r="D30" s="34">
        <v>4.0500000000000001E-2</v>
      </c>
      <c r="E30" s="34">
        <v>404.96551699999998</v>
      </c>
      <c r="F30" s="34">
        <v>40.700000000000003</v>
      </c>
      <c r="G30" s="34">
        <v>2.6</v>
      </c>
      <c r="H30" s="34">
        <v>3351.9</v>
      </c>
      <c r="I30" s="34"/>
      <c r="J30" s="34">
        <v>3.9</v>
      </c>
      <c r="K30" s="34">
        <v>0.88539999999999996</v>
      </c>
      <c r="L30" s="34">
        <v>10.8733</v>
      </c>
      <c r="M30" s="34">
        <v>3.5900000000000001E-2</v>
      </c>
      <c r="N30" s="34">
        <v>35.9983</v>
      </c>
      <c r="O30" s="34">
        <v>2.3020999999999998</v>
      </c>
      <c r="P30" s="34">
        <v>38.299999999999997</v>
      </c>
      <c r="Q30" s="34">
        <v>30.3018</v>
      </c>
      <c r="R30" s="34">
        <v>1.9378</v>
      </c>
      <c r="S30" s="34">
        <v>32.200000000000003</v>
      </c>
      <c r="T30" s="34">
        <v>3351.9065999999998</v>
      </c>
      <c r="U30" s="34"/>
      <c r="V30" s="34"/>
      <c r="W30" s="34">
        <v>0</v>
      </c>
      <c r="X30" s="34">
        <v>3.4531000000000001</v>
      </c>
      <c r="Y30" s="34">
        <v>12.9</v>
      </c>
      <c r="Z30" s="34">
        <v>851</v>
      </c>
      <c r="AA30" s="34">
        <v>860</v>
      </c>
      <c r="AB30" s="34">
        <v>878</v>
      </c>
      <c r="AC30" s="34">
        <v>96</v>
      </c>
      <c r="AD30" s="34">
        <v>35</v>
      </c>
      <c r="AE30" s="34">
        <v>0.8</v>
      </c>
      <c r="AF30" s="34">
        <v>978</v>
      </c>
      <c r="AG30" s="34">
        <v>4</v>
      </c>
      <c r="AH30" s="34">
        <v>101</v>
      </c>
      <c r="AI30" s="34">
        <v>41</v>
      </c>
      <c r="AJ30" s="34">
        <v>191</v>
      </c>
      <c r="AK30" s="34">
        <v>170</v>
      </c>
      <c r="AL30" s="34">
        <v>4.2</v>
      </c>
      <c r="AM30" s="34">
        <v>176</v>
      </c>
      <c r="AN30" s="34" t="s">
        <v>155</v>
      </c>
      <c r="AO30" s="34">
        <v>2</v>
      </c>
      <c r="AP30" s="37">
        <v>0.88857638888888879</v>
      </c>
      <c r="AQ30" s="34">
        <v>47.158583</v>
      </c>
      <c r="AR30" s="34">
        <v>-88.489677999999998</v>
      </c>
      <c r="AS30" s="34">
        <v>315.2</v>
      </c>
      <c r="AT30" s="34">
        <v>0</v>
      </c>
      <c r="AU30" s="34">
        <v>12</v>
      </c>
      <c r="AV30" s="34">
        <v>8</v>
      </c>
      <c r="AW30" s="34" t="s">
        <v>199</v>
      </c>
      <c r="AX30" s="34">
        <v>1.1000000000000001</v>
      </c>
      <c r="AY30" s="34">
        <v>1.5</v>
      </c>
      <c r="AZ30" s="34">
        <v>1.8770770000000001</v>
      </c>
      <c r="BA30" s="34">
        <v>13.404</v>
      </c>
      <c r="BB30" s="34">
        <v>15.9</v>
      </c>
      <c r="BC30" s="34">
        <v>1.19</v>
      </c>
      <c r="BD30" s="34">
        <v>12.942</v>
      </c>
      <c r="BE30" s="34">
        <v>2811.6579999999999</v>
      </c>
      <c r="BF30" s="34">
        <v>5.9009999999999998</v>
      </c>
      <c r="BG30" s="34">
        <v>0.97499999999999998</v>
      </c>
      <c r="BH30" s="34">
        <v>6.2E-2</v>
      </c>
      <c r="BI30" s="34">
        <v>1.0369999999999999</v>
      </c>
      <c r="BJ30" s="34">
        <v>0.82099999999999995</v>
      </c>
      <c r="BK30" s="34">
        <v>5.1999999999999998E-2</v>
      </c>
      <c r="BL30" s="34">
        <v>0.873</v>
      </c>
      <c r="BM30" s="34">
        <v>29.9099</v>
      </c>
      <c r="BN30" s="34"/>
      <c r="BO30" s="34"/>
      <c r="BP30" s="34"/>
      <c r="BQ30" s="34">
        <v>649.24699999999996</v>
      </c>
      <c r="BR30" s="34">
        <v>7.5426000000000007E-2</v>
      </c>
      <c r="BS30" s="34">
        <v>-5</v>
      </c>
      <c r="BT30" s="34">
        <v>8.1419999999999999E-3</v>
      </c>
      <c r="BU30" s="34">
        <v>1.8432230000000001</v>
      </c>
      <c r="BV30" s="34">
        <v>0</v>
      </c>
      <c r="BW30" s="34" t="s">
        <v>155</v>
      </c>
      <c r="BX30" s="34">
        <v>0.84199999999999997</v>
      </c>
    </row>
    <row r="31" spans="1:76" x14ac:dyDescent="0.25">
      <c r="A31" s="35">
        <v>43167</v>
      </c>
      <c r="B31" s="36">
        <v>1.2765046296296297E-2</v>
      </c>
      <c r="C31" s="34">
        <v>12.313000000000001</v>
      </c>
      <c r="D31" s="34">
        <v>3.4700000000000002E-2</v>
      </c>
      <c r="E31" s="34">
        <v>346.71786600000001</v>
      </c>
      <c r="F31" s="34">
        <v>41.6</v>
      </c>
      <c r="G31" s="34">
        <v>2.6</v>
      </c>
      <c r="H31" s="34">
        <v>3094.9</v>
      </c>
      <c r="I31" s="34"/>
      <c r="J31" s="34">
        <v>3.8</v>
      </c>
      <c r="K31" s="34">
        <v>0.88549999999999995</v>
      </c>
      <c r="L31" s="34">
        <v>10.9023</v>
      </c>
      <c r="M31" s="34">
        <v>3.0700000000000002E-2</v>
      </c>
      <c r="N31" s="34">
        <v>36.796799999999998</v>
      </c>
      <c r="O31" s="34">
        <v>2.3022</v>
      </c>
      <c r="P31" s="34">
        <v>39.1</v>
      </c>
      <c r="Q31" s="34">
        <v>30.9739</v>
      </c>
      <c r="R31" s="34">
        <v>1.9379</v>
      </c>
      <c r="S31" s="34">
        <v>32.9</v>
      </c>
      <c r="T31" s="34">
        <v>3094.9494</v>
      </c>
      <c r="U31" s="34"/>
      <c r="V31" s="34"/>
      <c r="W31" s="34">
        <v>0</v>
      </c>
      <c r="X31" s="34">
        <v>3.3647</v>
      </c>
      <c r="Y31" s="34">
        <v>12.7</v>
      </c>
      <c r="Z31" s="34">
        <v>853</v>
      </c>
      <c r="AA31" s="34">
        <v>862</v>
      </c>
      <c r="AB31" s="34">
        <v>879</v>
      </c>
      <c r="AC31" s="34">
        <v>96</v>
      </c>
      <c r="AD31" s="34">
        <v>35</v>
      </c>
      <c r="AE31" s="34">
        <v>0.8</v>
      </c>
      <c r="AF31" s="34">
        <v>978</v>
      </c>
      <c r="AG31" s="34">
        <v>4</v>
      </c>
      <c r="AH31" s="34">
        <v>101</v>
      </c>
      <c r="AI31" s="34">
        <v>41</v>
      </c>
      <c r="AJ31" s="34">
        <v>191</v>
      </c>
      <c r="AK31" s="34">
        <v>170</v>
      </c>
      <c r="AL31" s="34">
        <v>4.2</v>
      </c>
      <c r="AM31" s="34">
        <v>176</v>
      </c>
      <c r="AN31" s="34" t="s">
        <v>155</v>
      </c>
      <c r="AO31" s="34">
        <v>2</v>
      </c>
      <c r="AP31" s="37">
        <v>0.88858796296296294</v>
      </c>
      <c r="AQ31" s="34">
        <v>47.158583</v>
      </c>
      <c r="AR31" s="34">
        <v>-88.489677999999998</v>
      </c>
      <c r="AS31" s="34">
        <v>315.2</v>
      </c>
      <c r="AT31" s="34">
        <v>0</v>
      </c>
      <c r="AU31" s="34">
        <v>12</v>
      </c>
      <c r="AV31" s="34">
        <v>8</v>
      </c>
      <c r="AW31" s="34" t="s">
        <v>199</v>
      </c>
      <c r="AX31" s="34">
        <v>1.1000000000000001</v>
      </c>
      <c r="AY31" s="34">
        <v>1.5</v>
      </c>
      <c r="AZ31" s="34">
        <v>1.9</v>
      </c>
      <c r="BA31" s="34">
        <v>13.404</v>
      </c>
      <c r="BB31" s="34">
        <v>15.9</v>
      </c>
      <c r="BC31" s="34">
        <v>1.19</v>
      </c>
      <c r="BD31" s="34">
        <v>12.936</v>
      </c>
      <c r="BE31" s="34">
        <v>2819.623</v>
      </c>
      <c r="BF31" s="34">
        <v>5.0540000000000003</v>
      </c>
      <c r="BG31" s="34">
        <v>0.997</v>
      </c>
      <c r="BH31" s="34">
        <v>6.2E-2</v>
      </c>
      <c r="BI31" s="34">
        <v>1.0589999999999999</v>
      </c>
      <c r="BJ31" s="34">
        <v>0.83899999999999997</v>
      </c>
      <c r="BK31" s="34">
        <v>5.1999999999999998E-2</v>
      </c>
      <c r="BL31" s="34">
        <v>0.89100000000000001</v>
      </c>
      <c r="BM31" s="34">
        <v>27.621700000000001</v>
      </c>
      <c r="BN31" s="34"/>
      <c r="BO31" s="34"/>
      <c r="BP31" s="34"/>
      <c r="BQ31" s="34">
        <v>632.73900000000003</v>
      </c>
      <c r="BR31" s="34">
        <v>9.1721999999999998E-2</v>
      </c>
      <c r="BS31" s="34">
        <v>-5</v>
      </c>
      <c r="BT31" s="34">
        <v>7.071E-3</v>
      </c>
      <c r="BU31" s="34">
        <v>2.241457</v>
      </c>
      <c r="BV31" s="34">
        <v>0</v>
      </c>
      <c r="BW31" s="34" t="s">
        <v>155</v>
      </c>
      <c r="BX31" s="34">
        <v>0.84199999999999997</v>
      </c>
    </row>
    <row r="32" spans="1:76" x14ac:dyDescent="0.25">
      <c r="A32" s="35">
        <v>43167</v>
      </c>
      <c r="B32" s="36">
        <v>1.277662037037037E-2</v>
      </c>
      <c r="C32" s="34">
        <v>12.448</v>
      </c>
      <c r="D32" s="34">
        <v>3.3099999999999997E-2</v>
      </c>
      <c r="E32" s="34">
        <v>330.54971699999999</v>
      </c>
      <c r="F32" s="34">
        <v>42.5</v>
      </c>
      <c r="G32" s="34">
        <v>2.6</v>
      </c>
      <c r="H32" s="34">
        <v>2714.6</v>
      </c>
      <c r="I32" s="34"/>
      <c r="J32" s="34">
        <v>3.71</v>
      </c>
      <c r="K32" s="34">
        <v>0.88470000000000004</v>
      </c>
      <c r="L32" s="34">
        <v>11.0131</v>
      </c>
      <c r="M32" s="34">
        <v>2.92E-2</v>
      </c>
      <c r="N32" s="34">
        <v>37.5991</v>
      </c>
      <c r="O32" s="34">
        <v>2.3003</v>
      </c>
      <c r="P32" s="34">
        <v>39.9</v>
      </c>
      <c r="Q32" s="34">
        <v>31.6493</v>
      </c>
      <c r="R32" s="34">
        <v>1.9362999999999999</v>
      </c>
      <c r="S32" s="34">
        <v>33.6</v>
      </c>
      <c r="T32" s="34">
        <v>2714.6057999999998</v>
      </c>
      <c r="U32" s="34"/>
      <c r="V32" s="34"/>
      <c r="W32" s="34">
        <v>0</v>
      </c>
      <c r="X32" s="34">
        <v>3.2808999999999999</v>
      </c>
      <c r="Y32" s="34">
        <v>12.7</v>
      </c>
      <c r="Z32" s="34">
        <v>853</v>
      </c>
      <c r="AA32" s="34">
        <v>863</v>
      </c>
      <c r="AB32" s="34">
        <v>879</v>
      </c>
      <c r="AC32" s="34">
        <v>96</v>
      </c>
      <c r="AD32" s="34">
        <v>35</v>
      </c>
      <c r="AE32" s="34">
        <v>0.8</v>
      </c>
      <c r="AF32" s="34">
        <v>978</v>
      </c>
      <c r="AG32" s="34">
        <v>4</v>
      </c>
      <c r="AH32" s="34">
        <v>101</v>
      </c>
      <c r="AI32" s="34">
        <v>41</v>
      </c>
      <c r="AJ32" s="34">
        <v>191</v>
      </c>
      <c r="AK32" s="34">
        <v>170</v>
      </c>
      <c r="AL32" s="34">
        <v>4.2</v>
      </c>
      <c r="AM32" s="34">
        <v>176</v>
      </c>
      <c r="AN32" s="34" t="s">
        <v>155</v>
      </c>
      <c r="AO32" s="34">
        <v>2</v>
      </c>
      <c r="AP32" s="37">
        <v>0.88859953703703709</v>
      </c>
      <c r="AQ32" s="34">
        <v>47.158583</v>
      </c>
      <c r="AR32" s="34">
        <v>-88.489677999999998</v>
      </c>
      <c r="AS32" s="34">
        <v>315.2</v>
      </c>
      <c r="AT32" s="34">
        <v>0</v>
      </c>
      <c r="AU32" s="34">
        <v>12</v>
      </c>
      <c r="AV32" s="34">
        <v>8</v>
      </c>
      <c r="AW32" s="34" t="s">
        <v>199</v>
      </c>
      <c r="AX32" s="34">
        <v>1.1000000000000001</v>
      </c>
      <c r="AY32" s="34">
        <v>1.5</v>
      </c>
      <c r="AZ32" s="34">
        <v>1.8229</v>
      </c>
      <c r="BA32" s="34">
        <v>13.404</v>
      </c>
      <c r="BB32" s="34">
        <v>15.8</v>
      </c>
      <c r="BC32" s="34">
        <v>1.18</v>
      </c>
      <c r="BD32" s="34">
        <v>13.026999999999999</v>
      </c>
      <c r="BE32" s="34">
        <v>2830.2629999999999</v>
      </c>
      <c r="BF32" s="34">
        <v>4.7839999999999998</v>
      </c>
      <c r="BG32" s="34">
        <v>1.012</v>
      </c>
      <c r="BH32" s="34">
        <v>6.2E-2</v>
      </c>
      <c r="BI32" s="34">
        <v>1.0740000000000001</v>
      </c>
      <c r="BJ32" s="34">
        <v>0.85199999999999998</v>
      </c>
      <c r="BK32" s="34">
        <v>5.1999999999999998E-2</v>
      </c>
      <c r="BL32" s="34">
        <v>0.90400000000000003</v>
      </c>
      <c r="BM32" s="34">
        <v>24.073799999999999</v>
      </c>
      <c r="BN32" s="34"/>
      <c r="BO32" s="34"/>
      <c r="BP32" s="34"/>
      <c r="BQ32" s="34">
        <v>613.05899999999997</v>
      </c>
      <c r="BR32" s="34">
        <v>9.5786999999999997E-2</v>
      </c>
      <c r="BS32" s="34">
        <v>-5</v>
      </c>
      <c r="BT32" s="34">
        <v>7.9290000000000003E-3</v>
      </c>
      <c r="BU32" s="34">
        <v>2.340795</v>
      </c>
      <c r="BV32" s="34">
        <v>0</v>
      </c>
      <c r="BW32" s="34" t="s">
        <v>155</v>
      </c>
      <c r="BX32" s="34">
        <v>0.84199999999999997</v>
      </c>
    </row>
    <row r="33" spans="1:76" x14ac:dyDescent="0.25">
      <c r="A33" s="35">
        <v>43167</v>
      </c>
      <c r="B33" s="36">
        <v>1.2788194444444444E-2</v>
      </c>
      <c r="C33" s="34">
        <v>12.529</v>
      </c>
      <c r="D33" s="34">
        <v>3.2199999999999999E-2</v>
      </c>
      <c r="E33" s="34">
        <v>321.93656099999998</v>
      </c>
      <c r="F33" s="34">
        <v>43.5</v>
      </c>
      <c r="G33" s="34">
        <v>2.6</v>
      </c>
      <c r="H33" s="34">
        <v>2475</v>
      </c>
      <c r="I33" s="34"/>
      <c r="J33" s="34">
        <v>3.65</v>
      </c>
      <c r="K33" s="34">
        <v>0.88439999999999996</v>
      </c>
      <c r="L33" s="34">
        <v>11.0806</v>
      </c>
      <c r="M33" s="34">
        <v>2.8500000000000001E-2</v>
      </c>
      <c r="N33" s="34">
        <v>38.431800000000003</v>
      </c>
      <c r="O33" s="34">
        <v>2.2993000000000001</v>
      </c>
      <c r="P33" s="34">
        <v>40.700000000000003</v>
      </c>
      <c r="Q33" s="34">
        <v>32.350299999999997</v>
      </c>
      <c r="R33" s="34">
        <v>1.9355</v>
      </c>
      <c r="S33" s="34">
        <v>34.299999999999997</v>
      </c>
      <c r="T33" s="34">
        <v>2475.0326</v>
      </c>
      <c r="U33" s="34"/>
      <c r="V33" s="34"/>
      <c r="W33" s="34">
        <v>0</v>
      </c>
      <c r="X33" s="34">
        <v>3.2309000000000001</v>
      </c>
      <c r="Y33" s="34">
        <v>12.8</v>
      </c>
      <c r="Z33" s="34">
        <v>852</v>
      </c>
      <c r="AA33" s="34">
        <v>862</v>
      </c>
      <c r="AB33" s="34">
        <v>879</v>
      </c>
      <c r="AC33" s="34">
        <v>96</v>
      </c>
      <c r="AD33" s="34">
        <v>35</v>
      </c>
      <c r="AE33" s="34">
        <v>0.8</v>
      </c>
      <c r="AF33" s="34">
        <v>978</v>
      </c>
      <c r="AG33" s="34">
        <v>4</v>
      </c>
      <c r="AH33" s="34">
        <v>101</v>
      </c>
      <c r="AI33" s="34">
        <v>41</v>
      </c>
      <c r="AJ33" s="34">
        <v>191</v>
      </c>
      <c r="AK33" s="34">
        <v>170.9</v>
      </c>
      <c r="AL33" s="34">
        <v>4.3</v>
      </c>
      <c r="AM33" s="34">
        <v>176</v>
      </c>
      <c r="AN33" s="34" t="s">
        <v>155</v>
      </c>
      <c r="AO33" s="34">
        <v>2</v>
      </c>
      <c r="AP33" s="37">
        <v>0.88859953703703709</v>
      </c>
      <c r="AQ33" s="34">
        <v>47.158583</v>
      </c>
      <c r="AR33" s="34">
        <v>-88.489677999999998</v>
      </c>
      <c r="AS33" s="34">
        <v>315.2</v>
      </c>
      <c r="AT33" s="34">
        <v>0</v>
      </c>
      <c r="AU33" s="34">
        <v>12</v>
      </c>
      <c r="AV33" s="34">
        <v>8</v>
      </c>
      <c r="AW33" s="34" t="s">
        <v>199</v>
      </c>
      <c r="AX33" s="34">
        <v>1.1000000000000001</v>
      </c>
      <c r="AY33" s="34">
        <v>1.5</v>
      </c>
      <c r="AZ33" s="34">
        <v>1.8771</v>
      </c>
      <c r="BA33" s="34">
        <v>13.404</v>
      </c>
      <c r="BB33" s="34">
        <v>15.74</v>
      </c>
      <c r="BC33" s="34">
        <v>1.17</v>
      </c>
      <c r="BD33" s="34">
        <v>13.076000000000001</v>
      </c>
      <c r="BE33" s="34">
        <v>2836.848</v>
      </c>
      <c r="BF33" s="34">
        <v>4.6390000000000002</v>
      </c>
      <c r="BG33" s="34">
        <v>1.03</v>
      </c>
      <c r="BH33" s="34">
        <v>6.2E-2</v>
      </c>
      <c r="BI33" s="34">
        <v>1.0920000000000001</v>
      </c>
      <c r="BJ33" s="34">
        <v>0.86699999999999999</v>
      </c>
      <c r="BK33" s="34">
        <v>5.1999999999999998E-2</v>
      </c>
      <c r="BL33" s="34">
        <v>0.91900000000000004</v>
      </c>
      <c r="BM33" s="34">
        <v>21.866399999999999</v>
      </c>
      <c r="BN33" s="34"/>
      <c r="BO33" s="34"/>
      <c r="BP33" s="34"/>
      <c r="BQ33" s="34">
        <v>601.44100000000003</v>
      </c>
      <c r="BR33" s="34">
        <v>9.5071000000000003E-2</v>
      </c>
      <c r="BS33" s="34">
        <v>-5</v>
      </c>
      <c r="BT33" s="34">
        <v>7.071E-3</v>
      </c>
      <c r="BU33" s="34">
        <v>2.3232979999999999</v>
      </c>
      <c r="BV33" s="34">
        <v>0</v>
      </c>
      <c r="BW33" s="34" t="s">
        <v>155</v>
      </c>
      <c r="BX33" s="34">
        <v>0.84199999999999997</v>
      </c>
    </row>
    <row r="34" spans="1:76" x14ac:dyDescent="0.25">
      <c r="A34" s="35">
        <v>43167</v>
      </c>
      <c r="B34" s="36">
        <v>1.2799768518518518E-2</v>
      </c>
      <c r="C34" s="34">
        <v>12.622</v>
      </c>
      <c r="D34" s="34">
        <v>3.2000000000000001E-2</v>
      </c>
      <c r="E34" s="34">
        <v>320</v>
      </c>
      <c r="F34" s="34">
        <v>44.3</v>
      </c>
      <c r="G34" s="34">
        <v>2.6</v>
      </c>
      <c r="H34" s="34">
        <v>2538.5</v>
      </c>
      <c r="I34" s="34"/>
      <c r="J34" s="34">
        <v>3.6</v>
      </c>
      <c r="K34" s="34">
        <v>0.88360000000000005</v>
      </c>
      <c r="L34" s="34">
        <v>11.152100000000001</v>
      </c>
      <c r="M34" s="34">
        <v>2.8299999999999999E-2</v>
      </c>
      <c r="N34" s="34">
        <v>39.103700000000003</v>
      </c>
      <c r="O34" s="34">
        <v>2.2972999999999999</v>
      </c>
      <c r="P34" s="34">
        <v>41.4</v>
      </c>
      <c r="Q34" s="34">
        <v>32.915799999999997</v>
      </c>
      <c r="R34" s="34">
        <v>1.9337</v>
      </c>
      <c r="S34" s="34">
        <v>34.799999999999997</v>
      </c>
      <c r="T34" s="34">
        <v>2538.5383999999999</v>
      </c>
      <c r="U34" s="34"/>
      <c r="V34" s="34"/>
      <c r="W34" s="34">
        <v>0</v>
      </c>
      <c r="X34" s="34">
        <v>3.1775000000000002</v>
      </c>
      <c r="Y34" s="34">
        <v>12.7</v>
      </c>
      <c r="Z34" s="34">
        <v>852</v>
      </c>
      <c r="AA34" s="34">
        <v>862</v>
      </c>
      <c r="AB34" s="34">
        <v>879</v>
      </c>
      <c r="AC34" s="34">
        <v>96</v>
      </c>
      <c r="AD34" s="34">
        <v>35</v>
      </c>
      <c r="AE34" s="34">
        <v>0.8</v>
      </c>
      <c r="AF34" s="34">
        <v>978</v>
      </c>
      <c r="AG34" s="34">
        <v>4</v>
      </c>
      <c r="AH34" s="34">
        <v>101</v>
      </c>
      <c r="AI34" s="34">
        <v>41</v>
      </c>
      <c r="AJ34" s="34">
        <v>191</v>
      </c>
      <c r="AK34" s="34">
        <v>171</v>
      </c>
      <c r="AL34" s="34">
        <v>4.3</v>
      </c>
      <c r="AM34" s="34">
        <v>176</v>
      </c>
      <c r="AN34" s="34" t="s">
        <v>155</v>
      </c>
      <c r="AO34" s="34">
        <v>2</v>
      </c>
      <c r="AP34" s="37">
        <v>0.88861111111111113</v>
      </c>
      <c r="AQ34" s="34">
        <v>47.158583</v>
      </c>
      <c r="AR34" s="34">
        <v>-88.489677999999998</v>
      </c>
      <c r="AS34" s="34">
        <v>315.10000000000002</v>
      </c>
      <c r="AT34" s="34">
        <v>0</v>
      </c>
      <c r="AU34" s="34">
        <v>12</v>
      </c>
      <c r="AV34" s="34">
        <v>8</v>
      </c>
      <c r="AW34" s="34" t="s">
        <v>199</v>
      </c>
      <c r="AX34" s="34">
        <v>1.1000000000000001</v>
      </c>
      <c r="AY34" s="34">
        <v>1.5</v>
      </c>
      <c r="AZ34" s="34">
        <v>1.8229</v>
      </c>
      <c r="BA34" s="34">
        <v>13.404</v>
      </c>
      <c r="BB34" s="34">
        <v>15.62</v>
      </c>
      <c r="BC34" s="34">
        <v>1.17</v>
      </c>
      <c r="BD34" s="34">
        <v>13.178000000000001</v>
      </c>
      <c r="BE34" s="34">
        <v>2835.6959999999999</v>
      </c>
      <c r="BF34" s="34">
        <v>4.5759999999999996</v>
      </c>
      <c r="BG34" s="34">
        <v>1.0409999999999999</v>
      </c>
      <c r="BH34" s="34">
        <v>6.0999999999999999E-2</v>
      </c>
      <c r="BI34" s="34">
        <v>1.1020000000000001</v>
      </c>
      <c r="BJ34" s="34">
        <v>0.876</v>
      </c>
      <c r="BK34" s="34">
        <v>5.0999999999999997E-2</v>
      </c>
      <c r="BL34" s="34">
        <v>0.92800000000000005</v>
      </c>
      <c r="BM34" s="34">
        <v>22.2746</v>
      </c>
      <c r="BN34" s="34"/>
      <c r="BO34" s="34"/>
      <c r="BP34" s="34"/>
      <c r="BQ34" s="34">
        <v>587.48199999999997</v>
      </c>
      <c r="BR34" s="34">
        <v>9.4071000000000002E-2</v>
      </c>
      <c r="BS34" s="34">
        <v>-5</v>
      </c>
      <c r="BT34" s="34">
        <v>6.071E-3</v>
      </c>
      <c r="BU34" s="34">
        <v>2.2988599999999999</v>
      </c>
      <c r="BV34" s="34">
        <v>0</v>
      </c>
      <c r="BW34" s="34" t="s">
        <v>155</v>
      </c>
      <c r="BX34" s="34">
        <v>0.84199999999999997</v>
      </c>
    </row>
    <row r="35" spans="1:76" x14ac:dyDescent="0.25">
      <c r="A35" s="35">
        <v>43167</v>
      </c>
      <c r="B35" s="36">
        <v>1.2811342592592595E-2</v>
      </c>
      <c r="C35" s="34">
        <v>12.8</v>
      </c>
      <c r="D35" s="34">
        <v>3.2000000000000001E-2</v>
      </c>
      <c r="E35" s="34">
        <v>320</v>
      </c>
      <c r="F35" s="34">
        <v>45.2</v>
      </c>
      <c r="G35" s="34">
        <v>2.6</v>
      </c>
      <c r="H35" s="34">
        <v>2526.4</v>
      </c>
      <c r="I35" s="34"/>
      <c r="J35" s="34">
        <v>3.5</v>
      </c>
      <c r="K35" s="34">
        <v>0.88219999999999998</v>
      </c>
      <c r="L35" s="34">
        <v>11.2919</v>
      </c>
      <c r="M35" s="34">
        <v>2.8199999999999999E-2</v>
      </c>
      <c r="N35" s="34">
        <v>39.855899999999998</v>
      </c>
      <c r="O35" s="34">
        <v>2.2936999999999999</v>
      </c>
      <c r="P35" s="34">
        <v>42.1</v>
      </c>
      <c r="Q35" s="34">
        <v>33.548999999999999</v>
      </c>
      <c r="R35" s="34">
        <v>1.9307000000000001</v>
      </c>
      <c r="S35" s="34">
        <v>35.5</v>
      </c>
      <c r="T35" s="34">
        <v>2526.3751000000002</v>
      </c>
      <c r="U35" s="34"/>
      <c r="V35" s="34"/>
      <c r="W35" s="34">
        <v>0</v>
      </c>
      <c r="X35" s="34">
        <v>3.0876000000000001</v>
      </c>
      <c r="Y35" s="34">
        <v>12.8</v>
      </c>
      <c r="Z35" s="34">
        <v>852</v>
      </c>
      <c r="AA35" s="34">
        <v>861</v>
      </c>
      <c r="AB35" s="34">
        <v>879</v>
      </c>
      <c r="AC35" s="34">
        <v>96</v>
      </c>
      <c r="AD35" s="34">
        <v>35</v>
      </c>
      <c r="AE35" s="34">
        <v>0.8</v>
      </c>
      <c r="AF35" s="34">
        <v>978</v>
      </c>
      <c r="AG35" s="34">
        <v>4</v>
      </c>
      <c r="AH35" s="34">
        <v>101</v>
      </c>
      <c r="AI35" s="34">
        <v>41</v>
      </c>
      <c r="AJ35" s="34">
        <v>191</v>
      </c>
      <c r="AK35" s="34">
        <v>171</v>
      </c>
      <c r="AL35" s="34">
        <v>4.4000000000000004</v>
      </c>
      <c r="AM35" s="34">
        <v>176</v>
      </c>
      <c r="AN35" s="34" t="s">
        <v>155</v>
      </c>
      <c r="AO35" s="34">
        <v>2</v>
      </c>
      <c r="AP35" s="37">
        <v>0.88863425925925921</v>
      </c>
      <c r="AQ35" s="34">
        <v>47.158583</v>
      </c>
      <c r="AR35" s="34">
        <v>-88.489677999999998</v>
      </c>
      <c r="AS35" s="34">
        <v>315.10000000000002</v>
      </c>
      <c r="AT35" s="34">
        <v>0</v>
      </c>
      <c r="AU35" s="34">
        <v>12</v>
      </c>
      <c r="AV35" s="34">
        <v>8</v>
      </c>
      <c r="AW35" s="34" t="s">
        <v>199</v>
      </c>
      <c r="AX35" s="34">
        <v>1.1000000000000001</v>
      </c>
      <c r="AY35" s="34">
        <v>1.5</v>
      </c>
      <c r="AZ35" s="34">
        <v>1.8</v>
      </c>
      <c r="BA35" s="34">
        <v>13.404</v>
      </c>
      <c r="BB35" s="34">
        <v>15.42</v>
      </c>
      <c r="BC35" s="34">
        <v>1.1499999999999999</v>
      </c>
      <c r="BD35" s="34">
        <v>13.355</v>
      </c>
      <c r="BE35" s="34">
        <v>2836.7530000000002</v>
      </c>
      <c r="BF35" s="34">
        <v>4.5140000000000002</v>
      </c>
      <c r="BG35" s="34">
        <v>1.0489999999999999</v>
      </c>
      <c r="BH35" s="34">
        <v>0.06</v>
      </c>
      <c r="BI35" s="34">
        <v>1.109</v>
      </c>
      <c r="BJ35" s="34">
        <v>0.88300000000000001</v>
      </c>
      <c r="BK35" s="34">
        <v>5.0999999999999997E-2</v>
      </c>
      <c r="BL35" s="34">
        <v>0.93300000000000005</v>
      </c>
      <c r="BM35" s="34">
        <v>21.901499999999999</v>
      </c>
      <c r="BN35" s="34"/>
      <c r="BO35" s="34"/>
      <c r="BP35" s="34"/>
      <c r="BQ35" s="34">
        <v>563.99900000000002</v>
      </c>
      <c r="BR35" s="34">
        <v>8.4719000000000003E-2</v>
      </c>
      <c r="BS35" s="34">
        <v>-5</v>
      </c>
      <c r="BT35" s="34">
        <v>6.0000000000000001E-3</v>
      </c>
      <c r="BU35" s="34">
        <v>2.0703269999999998</v>
      </c>
      <c r="BV35" s="34">
        <v>0</v>
      </c>
      <c r="BW35" s="34" t="s">
        <v>155</v>
      </c>
      <c r="BX35" s="34">
        <v>0.84199999999999997</v>
      </c>
    </row>
    <row r="36" spans="1:76" x14ac:dyDescent="0.25">
      <c r="A36" s="35">
        <v>43167</v>
      </c>
      <c r="B36" s="36">
        <v>1.2822916666666668E-2</v>
      </c>
      <c r="C36" s="34">
        <v>12.8</v>
      </c>
      <c r="D36" s="34">
        <v>3.2000000000000001E-2</v>
      </c>
      <c r="E36" s="34">
        <v>320</v>
      </c>
      <c r="F36" s="34">
        <v>45.4</v>
      </c>
      <c r="G36" s="34">
        <v>2.6</v>
      </c>
      <c r="H36" s="34">
        <v>2331.8000000000002</v>
      </c>
      <c r="I36" s="34"/>
      <c r="J36" s="34">
        <v>3.4</v>
      </c>
      <c r="K36" s="34">
        <v>0.88239999999999996</v>
      </c>
      <c r="L36" s="34">
        <v>11.2944</v>
      </c>
      <c r="M36" s="34">
        <v>2.8199999999999999E-2</v>
      </c>
      <c r="N36" s="34">
        <v>40.094299999999997</v>
      </c>
      <c r="O36" s="34">
        <v>2.2942</v>
      </c>
      <c r="P36" s="34">
        <v>42.4</v>
      </c>
      <c r="Q36" s="34">
        <v>33.749600000000001</v>
      </c>
      <c r="R36" s="34">
        <v>1.9311</v>
      </c>
      <c r="S36" s="34">
        <v>35.700000000000003</v>
      </c>
      <c r="T36" s="34">
        <v>2331.7638000000002</v>
      </c>
      <c r="U36" s="34"/>
      <c r="V36" s="34"/>
      <c r="W36" s="34">
        <v>0</v>
      </c>
      <c r="X36" s="34">
        <v>3.0001000000000002</v>
      </c>
      <c r="Y36" s="34">
        <v>12.9</v>
      </c>
      <c r="Z36" s="34">
        <v>851</v>
      </c>
      <c r="AA36" s="34">
        <v>861</v>
      </c>
      <c r="AB36" s="34">
        <v>879</v>
      </c>
      <c r="AC36" s="34">
        <v>96</v>
      </c>
      <c r="AD36" s="34">
        <v>35</v>
      </c>
      <c r="AE36" s="34">
        <v>0.8</v>
      </c>
      <c r="AF36" s="34">
        <v>978</v>
      </c>
      <c r="AG36" s="34">
        <v>4</v>
      </c>
      <c r="AH36" s="34">
        <v>101</v>
      </c>
      <c r="AI36" s="34">
        <v>41</v>
      </c>
      <c r="AJ36" s="34">
        <v>191</v>
      </c>
      <c r="AK36" s="34">
        <v>171</v>
      </c>
      <c r="AL36" s="34">
        <v>4.4000000000000004</v>
      </c>
      <c r="AM36" s="34">
        <v>175.8</v>
      </c>
      <c r="AN36" s="34" t="s">
        <v>155</v>
      </c>
      <c r="AO36" s="34">
        <v>2</v>
      </c>
      <c r="AP36" s="37">
        <v>0.88864583333333336</v>
      </c>
      <c r="AQ36" s="34">
        <v>47.158583</v>
      </c>
      <c r="AR36" s="34">
        <v>-88.489677999999998</v>
      </c>
      <c r="AS36" s="34">
        <v>315</v>
      </c>
      <c r="AT36" s="34">
        <v>0</v>
      </c>
      <c r="AU36" s="34">
        <v>12</v>
      </c>
      <c r="AV36" s="34">
        <v>8</v>
      </c>
      <c r="AW36" s="34" t="s">
        <v>199</v>
      </c>
      <c r="AX36" s="34">
        <v>1.1000000000000001</v>
      </c>
      <c r="AY36" s="34">
        <v>1.5</v>
      </c>
      <c r="AZ36" s="34">
        <v>1.8771</v>
      </c>
      <c r="BA36" s="34">
        <v>13.404</v>
      </c>
      <c r="BB36" s="34">
        <v>15.45</v>
      </c>
      <c r="BC36" s="34">
        <v>1.1499999999999999</v>
      </c>
      <c r="BD36" s="34">
        <v>13.331</v>
      </c>
      <c r="BE36" s="34">
        <v>2841.558</v>
      </c>
      <c r="BF36" s="34">
        <v>4.5209999999999999</v>
      </c>
      <c r="BG36" s="34">
        <v>1.056</v>
      </c>
      <c r="BH36" s="34">
        <v>0.06</v>
      </c>
      <c r="BI36" s="34">
        <v>1.117</v>
      </c>
      <c r="BJ36" s="34">
        <v>0.88900000000000001</v>
      </c>
      <c r="BK36" s="34">
        <v>5.0999999999999997E-2</v>
      </c>
      <c r="BL36" s="34">
        <v>0.94</v>
      </c>
      <c r="BM36" s="34">
        <v>20.244299999999999</v>
      </c>
      <c r="BN36" s="34"/>
      <c r="BO36" s="34"/>
      <c r="BP36" s="34"/>
      <c r="BQ36" s="34">
        <v>548.81299999999999</v>
      </c>
      <c r="BR36" s="34">
        <v>9.1430999999999998E-2</v>
      </c>
      <c r="BS36" s="34">
        <v>-5</v>
      </c>
      <c r="BT36" s="34">
        <v>6.9290000000000003E-3</v>
      </c>
      <c r="BU36" s="34">
        <v>2.234356</v>
      </c>
      <c r="BV36" s="34">
        <v>0</v>
      </c>
      <c r="BW36" s="34" t="s">
        <v>155</v>
      </c>
      <c r="BX36" s="34">
        <v>0.84199999999999997</v>
      </c>
    </row>
    <row r="37" spans="1:76" x14ac:dyDescent="0.25">
      <c r="A37" s="35">
        <v>43167</v>
      </c>
      <c r="B37" s="36">
        <v>1.2834490740740738E-2</v>
      </c>
      <c r="C37" s="34">
        <v>12.8</v>
      </c>
      <c r="D37" s="34">
        <v>3.0800000000000001E-2</v>
      </c>
      <c r="E37" s="34">
        <v>308.08885199999997</v>
      </c>
      <c r="F37" s="34">
        <v>45.5</v>
      </c>
      <c r="G37" s="34">
        <v>2.6</v>
      </c>
      <c r="H37" s="34">
        <v>2168.6</v>
      </c>
      <c r="I37" s="34"/>
      <c r="J37" s="34">
        <v>3.3</v>
      </c>
      <c r="K37" s="34">
        <v>0.88249999999999995</v>
      </c>
      <c r="L37" s="34">
        <v>11.295999999999999</v>
      </c>
      <c r="M37" s="34">
        <v>2.7199999999999998E-2</v>
      </c>
      <c r="N37" s="34">
        <v>40.153799999999997</v>
      </c>
      <c r="O37" s="34">
        <v>2.2945000000000002</v>
      </c>
      <c r="P37" s="34">
        <v>42.4</v>
      </c>
      <c r="Q37" s="34">
        <v>33.799700000000001</v>
      </c>
      <c r="R37" s="34">
        <v>1.9314</v>
      </c>
      <c r="S37" s="34">
        <v>35.700000000000003</v>
      </c>
      <c r="T37" s="34">
        <v>2168.6185999999998</v>
      </c>
      <c r="U37" s="34"/>
      <c r="V37" s="34"/>
      <c r="W37" s="34">
        <v>0</v>
      </c>
      <c r="X37" s="34">
        <v>2.9123000000000001</v>
      </c>
      <c r="Y37" s="34">
        <v>12.7</v>
      </c>
      <c r="Z37" s="34">
        <v>853</v>
      </c>
      <c r="AA37" s="34">
        <v>862</v>
      </c>
      <c r="AB37" s="34">
        <v>879</v>
      </c>
      <c r="AC37" s="34">
        <v>96</v>
      </c>
      <c r="AD37" s="34">
        <v>35</v>
      </c>
      <c r="AE37" s="34">
        <v>0.8</v>
      </c>
      <c r="AF37" s="34">
        <v>978</v>
      </c>
      <c r="AG37" s="34">
        <v>4</v>
      </c>
      <c r="AH37" s="34">
        <v>101</v>
      </c>
      <c r="AI37" s="34">
        <v>41</v>
      </c>
      <c r="AJ37" s="34">
        <v>191</v>
      </c>
      <c r="AK37" s="34">
        <v>171</v>
      </c>
      <c r="AL37" s="34">
        <v>4.3</v>
      </c>
      <c r="AM37" s="34">
        <v>175.5</v>
      </c>
      <c r="AN37" s="34" t="s">
        <v>155</v>
      </c>
      <c r="AO37" s="34">
        <v>2</v>
      </c>
      <c r="AP37" s="37">
        <v>0.88865740740740751</v>
      </c>
      <c r="AQ37" s="34">
        <v>47.158583</v>
      </c>
      <c r="AR37" s="34">
        <v>-88.489677999999998</v>
      </c>
      <c r="AS37" s="34">
        <v>315</v>
      </c>
      <c r="AT37" s="34">
        <v>0</v>
      </c>
      <c r="AU37" s="34">
        <v>12</v>
      </c>
      <c r="AV37" s="34">
        <v>8</v>
      </c>
      <c r="AW37" s="34" t="s">
        <v>199</v>
      </c>
      <c r="AX37" s="34">
        <v>1.1000000000000001</v>
      </c>
      <c r="AY37" s="34">
        <v>1.5</v>
      </c>
      <c r="AZ37" s="34">
        <v>1.8229</v>
      </c>
      <c r="BA37" s="34">
        <v>13.404</v>
      </c>
      <c r="BB37" s="34">
        <v>15.47</v>
      </c>
      <c r="BC37" s="34">
        <v>1.1499999999999999</v>
      </c>
      <c r="BD37" s="34">
        <v>13.314</v>
      </c>
      <c r="BE37" s="34">
        <v>2845.8560000000002</v>
      </c>
      <c r="BF37" s="34">
        <v>4.3600000000000003</v>
      </c>
      <c r="BG37" s="34">
        <v>1.0589999999999999</v>
      </c>
      <c r="BH37" s="34">
        <v>6.0999999999999999E-2</v>
      </c>
      <c r="BI37" s="34">
        <v>1.1200000000000001</v>
      </c>
      <c r="BJ37" s="34">
        <v>0.89200000000000002</v>
      </c>
      <c r="BK37" s="34">
        <v>5.0999999999999997E-2</v>
      </c>
      <c r="BL37" s="34">
        <v>0.94299999999999995</v>
      </c>
      <c r="BM37" s="34">
        <v>18.8536</v>
      </c>
      <c r="BN37" s="34"/>
      <c r="BO37" s="34"/>
      <c r="BP37" s="34"/>
      <c r="BQ37" s="34">
        <v>533.47699999999998</v>
      </c>
      <c r="BR37" s="34">
        <v>8.2710000000000006E-2</v>
      </c>
      <c r="BS37" s="34">
        <v>-5</v>
      </c>
      <c r="BT37" s="34">
        <v>7.0000000000000001E-3</v>
      </c>
      <c r="BU37" s="34">
        <v>2.021226</v>
      </c>
      <c r="BV37" s="34">
        <v>0</v>
      </c>
      <c r="BW37" s="34" t="s">
        <v>155</v>
      </c>
      <c r="BX37" s="34">
        <v>0.84199999999999997</v>
      </c>
    </row>
    <row r="38" spans="1:76" x14ac:dyDescent="0.25">
      <c r="A38" s="35">
        <v>43167</v>
      </c>
      <c r="B38" s="36">
        <v>1.2846064814814815E-2</v>
      </c>
      <c r="C38" s="34">
        <v>12.929</v>
      </c>
      <c r="D38" s="34">
        <v>2.5000000000000001E-2</v>
      </c>
      <c r="E38" s="34">
        <v>250</v>
      </c>
      <c r="F38" s="34">
        <v>45.5</v>
      </c>
      <c r="G38" s="34">
        <v>2.6</v>
      </c>
      <c r="H38" s="34">
        <v>1906.5</v>
      </c>
      <c r="I38" s="34"/>
      <c r="J38" s="34">
        <v>3.2</v>
      </c>
      <c r="K38" s="34">
        <v>0.88180000000000003</v>
      </c>
      <c r="L38" s="34">
        <v>11.401199999999999</v>
      </c>
      <c r="M38" s="34">
        <v>2.1999999999999999E-2</v>
      </c>
      <c r="N38" s="34">
        <v>40.122</v>
      </c>
      <c r="O38" s="34">
        <v>2.2927</v>
      </c>
      <c r="P38" s="34">
        <v>42.4</v>
      </c>
      <c r="Q38" s="34">
        <v>33.7729</v>
      </c>
      <c r="R38" s="34">
        <v>1.9298999999999999</v>
      </c>
      <c r="S38" s="34">
        <v>35.700000000000003</v>
      </c>
      <c r="T38" s="34">
        <v>1906.4844000000001</v>
      </c>
      <c r="U38" s="34"/>
      <c r="V38" s="34"/>
      <c r="W38" s="34">
        <v>0</v>
      </c>
      <c r="X38" s="34">
        <v>2.8218000000000001</v>
      </c>
      <c r="Y38" s="34">
        <v>12.9</v>
      </c>
      <c r="Z38" s="34">
        <v>852</v>
      </c>
      <c r="AA38" s="34">
        <v>861</v>
      </c>
      <c r="AB38" s="34">
        <v>879</v>
      </c>
      <c r="AC38" s="34">
        <v>96</v>
      </c>
      <c r="AD38" s="34">
        <v>35</v>
      </c>
      <c r="AE38" s="34">
        <v>0.8</v>
      </c>
      <c r="AF38" s="34">
        <v>978</v>
      </c>
      <c r="AG38" s="34">
        <v>4</v>
      </c>
      <c r="AH38" s="34">
        <v>101</v>
      </c>
      <c r="AI38" s="34">
        <v>41</v>
      </c>
      <c r="AJ38" s="34">
        <v>191</v>
      </c>
      <c r="AK38" s="34">
        <v>171</v>
      </c>
      <c r="AL38" s="34">
        <v>4.4000000000000004</v>
      </c>
      <c r="AM38" s="34">
        <v>175.1</v>
      </c>
      <c r="AN38" s="34" t="s">
        <v>155</v>
      </c>
      <c r="AO38" s="34">
        <v>2</v>
      </c>
      <c r="AP38" s="37">
        <v>0.88865740740740751</v>
      </c>
      <c r="AQ38" s="34">
        <v>47.158583</v>
      </c>
      <c r="AR38" s="34">
        <v>-88.489677999999998</v>
      </c>
      <c r="AS38" s="34">
        <v>315</v>
      </c>
      <c r="AT38" s="34">
        <v>0</v>
      </c>
      <c r="AU38" s="34">
        <v>12</v>
      </c>
      <c r="AV38" s="34">
        <v>8</v>
      </c>
      <c r="AW38" s="34" t="s">
        <v>199</v>
      </c>
      <c r="AX38" s="34">
        <v>1.1000000000000001</v>
      </c>
      <c r="AY38" s="34">
        <v>1.5</v>
      </c>
      <c r="AZ38" s="34">
        <v>1.8771</v>
      </c>
      <c r="BA38" s="34">
        <v>13.404</v>
      </c>
      <c r="BB38" s="34">
        <v>15.37</v>
      </c>
      <c r="BC38" s="34">
        <v>1.1499999999999999</v>
      </c>
      <c r="BD38" s="34">
        <v>13.404</v>
      </c>
      <c r="BE38" s="34">
        <v>2854.0340000000001</v>
      </c>
      <c r="BF38" s="34">
        <v>3.512</v>
      </c>
      <c r="BG38" s="34">
        <v>1.052</v>
      </c>
      <c r="BH38" s="34">
        <v>0.06</v>
      </c>
      <c r="BI38" s="34">
        <v>1.1120000000000001</v>
      </c>
      <c r="BJ38" s="34">
        <v>0.88500000000000001</v>
      </c>
      <c r="BK38" s="34">
        <v>5.0999999999999997E-2</v>
      </c>
      <c r="BL38" s="34">
        <v>0.93600000000000005</v>
      </c>
      <c r="BM38" s="34">
        <v>16.468900000000001</v>
      </c>
      <c r="BN38" s="34"/>
      <c r="BO38" s="34"/>
      <c r="BP38" s="34"/>
      <c r="BQ38" s="34">
        <v>513.60500000000002</v>
      </c>
      <c r="BR38" s="34">
        <v>8.3858000000000002E-2</v>
      </c>
      <c r="BS38" s="34">
        <v>-5</v>
      </c>
      <c r="BT38" s="34">
        <v>6.071E-3</v>
      </c>
      <c r="BU38" s="34">
        <v>2.04928</v>
      </c>
      <c r="BV38" s="34">
        <v>0</v>
      </c>
      <c r="BW38" s="34" t="s">
        <v>155</v>
      </c>
      <c r="BX38" s="34">
        <v>0.84199999999999997</v>
      </c>
    </row>
    <row r="39" spans="1:76" x14ac:dyDescent="0.25">
      <c r="A39" s="35">
        <v>43167</v>
      </c>
      <c r="B39" s="36">
        <v>1.2857638888888889E-2</v>
      </c>
      <c r="C39" s="34">
        <v>13.025</v>
      </c>
      <c r="D39" s="34">
        <v>2.5000000000000001E-2</v>
      </c>
      <c r="E39" s="34">
        <v>250</v>
      </c>
      <c r="F39" s="34">
        <v>45.3</v>
      </c>
      <c r="G39" s="34">
        <v>2.5</v>
      </c>
      <c r="H39" s="34">
        <v>1597.3</v>
      </c>
      <c r="I39" s="34"/>
      <c r="J39" s="34">
        <v>3.1</v>
      </c>
      <c r="K39" s="34">
        <v>0.88129999999999997</v>
      </c>
      <c r="L39" s="34">
        <v>11.479100000000001</v>
      </c>
      <c r="M39" s="34">
        <v>2.1999999999999999E-2</v>
      </c>
      <c r="N39" s="34">
        <v>39.943600000000004</v>
      </c>
      <c r="O39" s="34">
        <v>2.2033</v>
      </c>
      <c r="P39" s="34">
        <v>42.1</v>
      </c>
      <c r="Q39" s="34">
        <v>33.622799999999998</v>
      </c>
      <c r="R39" s="34">
        <v>1.8547</v>
      </c>
      <c r="S39" s="34">
        <v>35.5</v>
      </c>
      <c r="T39" s="34">
        <v>1597.3330000000001</v>
      </c>
      <c r="U39" s="34"/>
      <c r="V39" s="34"/>
      <c r="W39" s="34">
        <v>0</v>
      </c>
      <c r="X39" s="34">
        <v>2.7322000000000002</v>
      </c>
      <c r="Y39" s="34">
        <v>12.8</v>
      </c>
      <c r="Z39" s="34">
        <v>852</v>
      </c>
      <c r="AA39" s="34">
        <v>861</v>
      </c>
      <c r="AB39" s="34">
        <v>879</v>
      </c>
      <c r="AC39" s="34">
        <v>96</v>
      </c>
      <c r="AD39" s="34">
        <v>35</v>
      </c>
      <c r="AE39" s="34">
        <v>0.8</v>
      </c>
      <c r="AF39" s="34">
        <v>978</v>
      </c>
      <c r="AG39" s="34">
        <v>4</v>
      </c>
      <c r="AH39" s="34">
        <v>101</v>
      </c>
      <c r="AI39" s="34">
        <v>41</v>
      </c>
      <c r="AJ39" s="34">
        <v>191</v>
      </c>
      <c r="AK39" s="34">
        <v>171</v>
      </c>
      <c r="AL39" s="34">
        <v>4.4000000000000004</v>
      </c>
      <c r="AM39" s="34">
        <v>175.3</v>
      </c>
      <c r="AN39" s="34" t="s">
        <v>155</v>
      </c>
      <c r="AO39" s="34">
        <v>2</v>
      </c>
      <c r="AP39" s="37">
        <v>0.88866898148148143</v>
      </c>
      <c r="AQ39" s="34">
        <v>47.158583</v>
      </c>
      <c r="AR39" s="34">
        <v>-88.489677999999998</v>
      </c>
      <c r="AS39" s="34">
        <v>314.89999999999998</v>
      </c>
      <c r="AT39" s="34">
        <v>0</v>
      </c>
      <c r="AU39" s="34">
        <v>12</v>
      </c>
      <c r="AV39" s="34">
        <v>8</v>
      </c>
      <c r="AW39" s="34" t="s">
        <v>199</v>
      </c>
      <c r="AX39" s="34">
        <v>1.1000000000000001</v>
      </c>
      <c r="AY39" s="34">
        <v>1.5</v>
      </c>
      <c r="AZ39" s="34">
        <v>1.8229</v>
      </c>
      <c r="BA39" s="34">
        <v>13.404</v>
      </c>
      <c r="BB39" s="34">
        <v>15.31</v>
      </c>
      <c r="BC39" s="34">
        <v>1.1399999999999999</v>
      </c>
      <c r="BD39" s="34">
        <v>13.464</v>
      </c>
      <c r="BE39" s="34">
        <v>2861.92</v>
      </c>
      <c r="BF39" s="34">
        <v>3.496</v>
      </c>
      <c r="BG39" s="34">
        <v>1.0429999999999999</v>
      </c>
      <c r="BH39" s="34">
        <v>5.8000000000000003E-2</v>
      </c>
      <c r="BI39" s="34">
        <v>1.1000000000000001</v>
      </c>
      <c r="BJ39" s="34">
        <v>0.878</v>
      </c>
      <c r="BK39" s="34">
        <v>4.8000000000000001E-2</v>
      </c>
      <c r="BL39" s="34">
        <v>0.92600000000000005</v>
      </c>
      <c r="BM39" s="34">
        <v>13.742599999999999</v>
      </c>
      <c r="BN39" s="34"/>
      <c r="BO39" s="34"/>
      <c r="BP39" s="34"/>
      <c r="BQ39" s="34">
        <v>495.28300000000002</v>
      </c>
      <c r="BR39" s="34">
        <v>8.7716000000000002E-2</v>
      </c>
      <c r="BS39" s="34">
        <v>-5</v>
      </c>
      <c r="BT39" s="34">
        <v>6.9290000000000003E-3</v>
      </c>
      <c r="BU39" s="34">
        <v>2.1435599999999999</v>
      </c>
      <c r="BV39" s="34">
        <v>0</v>
      </c>
      <c r="BW39" s="34" t="s">
        <v>155</v>
      </c>
      <c r="BX39" s="34">
        <v>0.84199999999999997</v>
      </c>
    </row>
    <row r="40" spans="1:76" x14ac:dyDescent="0.25">
      <c r="A40" s="35">
        <v>43167</v>
      </c>
      <c r="B40" s="36">
        <v>1.2869212962962963E-2</v>
      </c>
      <c r="C40" s="34">
        <v>13.042999999999999</v>
      </c>
      <c r="D40" s="34">
        <v>2.3099999999999999E-2</v>
      </c>
      <c r="E40" s="34">
        <v>230.57335599999999</v>
      </c>
      <c r="F40" s="34">
        <v>44.4</v>
      </c>
      <c r="G40" s="34">
        <v>2.5</v>
      </c>
      <c r="H40" s="34">
        <v>1352</v>
      </c>
      <c r="I40" s="34"/>
      <c r="J40" s="34">
        <v>3</v>
      </c>
      <c r="K40" s="34">
        <v>0.88139999999999996</v>
      </c>
      <c r="L40" s="34">
        <v>11.4968</v>
      </c>
      <c r="M40" s="34">
        <v>2.0299999999999999E-2</v>
      </c>
      <c r="N40" s="34">
        <v>39.103700000000003</v>
      </c>
      <c r="O40" s="34">
        <v>2.2035999999999998</v>
      </c>
      <c r="P40" s="34">
        <v>41.3</v>
      </c>
      <c r="Q40" s="34">
        <v>32.911499999999997</v>
      </c>
      <c r="R40" s="34">
        <v>1.8547</v>
      </c>
      <c r="S40" s="34">
        <v>34.799999999999997</v>
      </c>
      <c r="T40" s="34">
        <v>1351.9712</v>
      </c>
      <c r="U40" s="34"/>
      <c r="V40" s="34"/>
      <c r="W40" s="34">
        <v>0</v>
      </c>
      <c r="X40" s="34">
        <v>2.6436999999999999</v>
      </c>
      <c r="Y40" s="34">
        <v>12.8</v>
      </c>
      <c r="Z40" s="34">
        <v>852</v>
      </c>
      <c r="AA40" s="34">
        <v>861</v>
      </c>
      <c r="AB40" s="34">
        <v>879</v>
      </c>
      <c r="AC40" s="34">
        <v>96</v>
      </c>
      <c r="AD40" s="34">
        <v>34.97</v>
      </c>
      <c r="AE40" s="34">
        <v>0.8</v>
      </c>
      <c r="AF40" s="34">
        <v>979</v>
      </c>
      <c r="AG40" s="34">
        <v>4</v>
      </c>
      <c r="AH40" s="34">
        <v>101</v>
      </c>
      <c r="AI40" s="34">
        <v>41</v>
      </c>
      <c r="AJ40" s="34">
        <v>191</v>
      </c>
      <c r="AK40" s="34">
        <v>171</v>
      </c>
      <c r="AL40" s="34">
        <v>4.4000000000000004</v>
      </c>
      <c r="AM40" s="34">
        <v>175.6</v>
      </c>
      <c r="AN40" s="34" t="s">
        <v>155</v>
      </c>
      <c r="AO40" s="34">
        <v>2</v>
      </c>
      <c r="AP40" s="37">
        <v>0.88869212962962962</v>
      </c>
      <c r="AQ40" s="34">
        <v>47.158583</v>
      </c>
      <c r="AR40" s="34">
        <v>-88.489677999999998</v>
      </c>
      <c r="AS40" s="34">
        <v>314.7</v>
      </c>
      <c r="AT40" s="34">
        <v>0</v>
      </c>
      <c r="AU40" s="34">
        <v>12</v>
      </c>
      <c r="AV40" s="34">
        <v>8</v>
      </c>
      <c r="AW40" s="34" t="s">
        <v>199</v>
      </c>
      <c r="AX40" s="34">
        <v>1.1000000000000001</v>
      </c>
      <c r="AY40" s="34">
        <v>1.5</v>
      </c>
      <c r="AZ40" s="34">
        <v>1.8</v>
      </c>
      <c r="BA40" s="34">
        <v>13.404</v>
      </c>
      <c r="BB40" s="34">
        <v>15.32</v>
      </c>
      <c r="BC40" s="34">
        <v>1.1399999999999999</v>
      </c>
      <c r="BD40" s="34">
        <v>13.45</v>
      </c>
      <c r="BE40" s="34">
        <v>2868.442</v>
      </c>
      <c r="BF40" s="34">
        <v>3.2269999999999999</v>
      </c>
      <c r="BG40" s="34">
        <v>1.022</v>
      </c>
      <c r="BH40" s="34">
        <v>5.8000000000000003E-2</v>
      </c>
      <c r="BI40" s="34">
        <v>1.079</v>
      </c>
      <c r="BJ40" s="34">
        <v>0.86</v>
      </c>
      <c r="BK40" s="34">
        <v>4.8000000000000001E-2</v>
      </c>
      <c r="BL40" s="34">
        <v>0.90800000000000003</v>
      </c>
      <c r="BM40" s="34">
        <v>11.6402</v>
      </c>
      <c r="BN40" s="34"/>
      <c r="BO40" s="34"/>
      <c r="BP40" s="34"/>
      <c r="BQ40" s="34">
        <v>479.60199999999998</v>
      </c>
      <c r="BR40" s="34">
        <v>9.2645000000000005E-2</v>
      </c>
      <c r="BS40" s="34">
        <v>-5</v>
      </c>
      <c r="BT40" s="34">
        <v>7.0000000000000001E-3</v>
      </c>
      <c r="BU40" s="34">
        <v>2.2640129999999998</v>
      </c>
      <c r="BV40" s="34">
        <v>0</v>
      </c>
      <c r="BW40" s="34" t="s">
        <v>155</v>
      </c>
      <c r="BX40" s="34">
        <v>0.84199999999999997</v>
      </c>
    </row>
    <row r="41" spans="1:76" x14ac:dyDescent="0.25">
      <c r="A41" s="35">
        <v>43167</v>
      </c>
      <c r="B41" s="36">
        <v>1.2880787037037036E-2</v>
      </c>
      <c r="C41" s="34">
        <v>13.03</v>
      </c>
      <c r="D41" s="34">
        <v>1.9099999999999999E-2</v>
      </c>
      <c r="E41" s="34">
        <v>191.30649099999999</v>
      </c>
      <c r="F41" s="34">
        <v>42.8</v>
      </c>
      <c r="G41" s="34">
        <v>2.5</v>
      </c>
      <c r="H41" s="34">
        <v>1184.0999999999999</v>
      </c>
      <c r="I41" s="34"/>
      <c r="J41" s="34">
        <v>2.9</v>
      </c>
      <c r="K41" s="34">
        <v>0.88170000000000004</v>
      </c>
      <c r="L41" s="34">
        <v>11.489100000000001</v>
      </c>
      <c r="M41" s="34">
        <v>1.6899999999999998E-2</v>
      </c>
      <c r="N41" s="34">
        <v>37.744599999999998</v>
      </c>
      <c r="O41" s="34">
        <v>2.2044000000000001</v>
      </c>
      <c r="P41" s="34">
        <v>39.9</v>
      </c>
      <c r="Q41" s="34">
        <v>31.7714</v>
      </c>
      <c r="R41" s="34">
        <v>1.8554999999999999</v>
      </c>
      <c r="S41" s="34">
        <v>33.6</v>
      </c>
      <c r="T41" s="34">
        <v>1184.1116</v>
      </c>
      <c r="U41" s="34"/>
      <c r="V41" s="34"/>
      <c r="W41" s="34">
        <v>0</v>
      </c>
      <c r="X41" s="34">
        <v>2.5571000000000002</v>
      </c>
      <c r="Y41" s="34">
        <v>12.9</v>
      </c>
      <c r="Z41" s="34">
        <v>851</v>
      </c>
      <c r="AA41" s="34">
        <v>860</v>
      </c>
      <c r="AB41" s="34">
        <v>879</v>
      </c>
      <c r="AC41" s="34">
        <v>96</v>
      </c>
      <c r="AD41" s="34">
        <v>35</v>
      </c>
      <c r="AE41" s="34">
        <v>0.8</v>
      </c>
      <c r="AF41" s="34">
        <v>978</v>
      </c>
      <c r="AG41" s="34">
        <v>4</v>
      </c>
      <c r="AH41" s="34">
        <v>101</v>
      </c>
      <c r="AI41" s="34">
        <v>41</v>
      </c>
      <c r="AJ41" s="34">
        <v>191.9</v>
      </c>
      <c r="AK41" s="34">
        <v>171</v>
      </c>
      <c r="AL41" s="34">
        <v>4.4000000000000004</v>
      </c>
      <c r="AM41" s="34">
        <v>176</v>
      </c>
      <c r="AN41" s="34" t="s">
        <v>155</v>
      </c>
      <c r="AO41" s="34">
        <v>2</v>
      </c>
      <c r="AP41" s="37">
        <v>0.88870370370370377</v>
      </c>
      <c r="AQ41" s="34">
        <v>47.158583</v>
      </c>
      <c r="AR41" s="34">
        <v>-88.489677999999998</v>
      </c>
      <c r="AS41" s="34">
        <v>314.7</v>
      </c>
      <c r="AT41" s="34">
        <v>0</v>
      </c>
      <c r="AU41" s="34">
        <v>12</v>
      </c>
      <c r="AV41" s="34">
        <v>8</v>
      </c>
      <c r="AW41" s="34" t="s">
        <v>199</v>
      </c>
      <c r="AX41" s="34">
        <v>1.1000000000000001</v>
      </c>
      <c r="AY41" s="34">
        <v>1.5</v>
      </c>
      <c r="AZ41" s="34">
        <v>1.8</v>
      </c>
      <c r="BA41" s="34">
        <v>13.404</v>
      </c>
      <c r="BB41" s="34">
        <v>15.36</v>
      </c>
      <c r="BC41" s="34">
        <v>1.1499999999999999</v>
      </c>
      <c r="BD41" s="34">
        <v>13.412000000000001</v>
      </c>
      <c r="BE41" s="34">
        <v>2873.4349999999999</v>
      </c>
      <c r="BF41" s="34">
        <v>2.6850000000000001</v>
      </c>
      <c r="BG41" s="34">
        <v>0.98899999999999999</v>
      </c>
      <c r="BH41" s="34">
        <v>5.8000000000000003E-2</v>
      </c>
      <c r="BI41" s="34">
        <v>1.046</v>
      </c>
      <c r="BJ41" s="34">
        <v>0.83199999999999996</v>
      </c>
      <c r="BK41" s="34">
        <v>4.9000000000000002E-2</v>
      </c>
      <c r="BL41" s="34">
        <v>0.88100000000000001</v>
      </c>
      <c r="BM41" s="34">
        <v>10.2195</v>
      </c>
      <c r="BN41" s="34"/>
      <c r="BO41" s="34"/>
      <c r="BP41" s="34"/>
      <c r="BQ41" s="34">
        <v>465.00099999999998</v>
      </c>
      <c r="BR41" s="34">
        <v>8.5568000000000005E-2</v>
      </c>
      <c r="BS41" s="34">
        <v>-5</v>
      </c>
      <c r="BT41" s="34">
        <v>6.071E-3</v>
      </c>
      <c r="BU41" s="34">
        <v>2.0910690000000001</v>
      </c>
      <c r="BV41" s="34">
        <v>0</v>
      </c>
      <c r="BW41" s="34" t="s">
        <v>155</v>
      </c>
      <c r="BX41" s="34">
        <v>0.84199999999999997</v>
      </c>
    </row>
    <row r="42" spans="1:76" x14ac:dyDescent="0.25">
      <c r="A42" s="35">
        <v>43167</v>
      </c>
      <c r="B42" s="36">
        <v>1.2892361111111111E-2</v>
      </c>
      <c r="C42" s="34">
        <v>13.03</v>
      </c>
      <c r="D42" s="34">
        <v>1.54E-2</v>
      </c>
      <c r="E42" s="34">
        <v>153.760684</v>
      </c>
      <c r="F42" s="34">
        <v>41.3</v>
      </c>
      <c r="G42" s="34">
        <v>2.5</v>
      </c>
      <c r="H42" s="34">
        <v>1119.8</v>
      </c>
      <c r="I42" s="34"/>
      <c r="J42" s="34">
        <v>2.8</v>
      </c>
      <c r="K42" s="34">
        <v>0.88180000000000003</v>
      </c>
      <c r="L42" s="34">
        <v>11.490399999999999</v>
      </c>
      <c r="M42" s="34">
        <v>1.3599999999999999E-2</v>
      </c>
      <c r="N42" s="34">
        <v>36.388500000000001</v>
      </c>
      <c r="O42" s="34">
        <v>2.2046000000000001</v>
      </c>
      <c r="P42" s="34">
        <v>38.6</v>
      </c>
      <c r="Q42" s="34">
        <v>30.630199999999999</v>
      </c>
      <c r="R42" s="34">
        <v>1.8556999999999999</v>
      </c>
      <c r="S42" s="34">
        <v>32.5</v>
      </c>
      <c r="T42" s="34">
        <v>1119.7950000000001</v>
      </c>
      <c r="U42" s="34"/>
      <c r="V42" s="34"/>
      <c r="W42" s="34">
        <v>0</v>
      </c>
      <c r="X42" s="34">
        <v>2.4691000000000001</v>
      </c>
      <c r="Y42" s="34">
        <v>12.7</v>
      </c>
      <c r="Z42" s="34">
        <v>852</v>
      </c>
      <c r="AA42" s="34">
        <v>861</v>
      </c>
      <c r="AB42" s="34">
        <v>879</v>
      </c>
      <c r="AC42" s="34">
        <v>96</v>
      </c>
      <c r="AD42" s="34">
        <v>35</v>
      </c>
      <c r="AE42" s="34">
        <v>0.8</v>
      </c>
      <c r="AF42" s="34">
        <v>978</v>
      </c>
      <c r="AG42" s="34">
        <v>4</v>
      </c>
      <c r="AH42" s="34">
        <v>101</v>
      </c>
      <c r="AI42" s="34">
        <v>41</v>
      </c>
      <c r="AJ42" s="34">
        <v>192</v>
      </c>
      <c r="AK42" s="34">
        <v>171</v>
      </c>
      <c r="AL42" s="34">
        <v>4.4000000000000004</v>
      </c>
      <c r="AM42" s="34">
        <v>176</v>
      </c>
      <c r="AN42" s="34" t="s">
        <v>155</v>
      </c>
      <c r="AO42" s="34">
        <v>2</v>
      </c>
      <c r="AP42" s="37">
        <v>0.8887152777777777</v>
      </c>
      <c r="AQ42" s="34">
        <v>47.158583</v>
      </c>
      <c r="AR42" s="34">
        <v>-88.489677999999998</v>
      </c>
      <c r="AS42" s="34">
        <v>314.60000000000002</v>
      </c>
      <c r="AT42" s="34">
        <v>0</v>
      </c>
      <c r="AU42" s="34">
        <v>12</v>
      </c>
      <c r="AV42" s="34">
        <v>8</v>
      </c>
      <c r="AW42" s="34" t="s">
        <v>199</v>
      </c>
      <c r="AX42" s="34">
        <v>1.1000000000000001</v>
      </c>
      <c r="AY42" s="34">
        <v>1.5</v>
      </c>
      <c r="AZ42" s="34">
        <v>1.8</v>
      </c>
      <c r="BA42" s="34">
        <v>13.404</v>
      </c>
      <c r="BB42" s="34">
        <v>15.38</v>
      </c>
      <c r="BC42" s="34">
        <v>1.1499999999999999</v>
      </c>
      <c r="BD42" s="34">
        <v>13.398999999999999</v>
      </c>
      <c r="BE42" s="34">
        <v>2875.8560000000002</v>
      </c>
      <c r="BF42" s="34">
        <v>2.16</v>
      </c>
      <c r="BG42" s="34">
        <v>0.95399999999999996</v>
      </c>
      <c r="BH42" s="34">
        <v>5.8000000000000003E-2</v>
      </c>
      <c r="BI42" s="34">
        <v>1.012</v>
      </c>
      <c r="BJ42" s="34">
        <v>0.80300000000000005</v>
      </c>
      <c r="BK42" s="34">
        <v>4.9000000000000002E-2</v>
      </c>
      <c r="BL42" s="34">
        <v>0.85099999999999998</v>
      </c>
      <c r="BM42" s="34">
        <v>9.6715</v>
      </c>
      <c r="BN42" s="34"/>
      <c r="BO42" s="34"/>
      <c r="BP42" s="34"/>
      <c r="BQ42" s="34">
        <v>449.34399999999999</v>
      </c>
      <c r="BR42" s="34">
        <v>8.9645000000000002E-2</v>
      </c>
      <c r="BS42" s="34">
        <v>-5</v>
      </c>
      <c r="BT42" s="34">
        <v>6.9290000000000003E-3</v>
      </c>
      <c r="BU42" s="34">
        <v>2.1907000000000001</v>
      </c>
      <c r="BV42" s="34">
        <v>0</v>
      </c>
      <c r="BW42" s="34" t="s">
        <v>155</v>
      </c>
      <c r="BX42" s="34">
        <v>0.84199999999999997</v>
      </c>
    </row>
    <row r="43" spans="1:76" x14ac:dyDescent="0.25">
      <c r="A43" s="35">
        <v>43167</v>
      </c>
      <c r="B43" s="36">
        <v>1.2903935185185185E-2</v>
      </c>
      <c r="C43" s="34">
        <v>13.03</v>
      </c>
      <c r="D43" s="34">
        <v>1.4E-2</v>
      </c>
      <c r="E43" s="34">
        <v>140</v>
      </c>
      <c r="F43" s="34">
        <v>40.700000000000003</v>
      </c>
      <c r="G43" s="34">
        <v>2.5</v>
      </c>
      <c r="H43" s="34">
        <v>1162.9000000000001</v>
      </c>
      <c r="I43" s="34"/>
      <c r="J43" s="34">
        <v>2.65</v>
      </c>
      <c r="K43" s="34">
        <v>0.88180000000000003</v>
      </c>
      <c r="L43" s="34">
        <v>11.49</v>
      </c>
      <c r="M43" s="34">
        <v>1.23E-2</v>
      </c>
      <c r="N43" s="34">
        <v>35.8551</v>
      </c>
      <c r="O43" s="34">
        <v>2.2044999999999999</v>
      </c>
      <c r="P43" s="34">
        <v>38.1</v>
      </c>
      <c r="Q43" s="34">
        <v>30.1812</v>
      </c>
      <c r="R43" s="34">
        <v>1.8556999999999999</v>
      </c>
      <c r="S43" s="34">
        <v>32</v>
      </c>
      <c r="T43" s="34">
        <v>1162.8828000000001</v>
      </c>
      <c r="U43" s="34"/>
      <c r="V43" s="34"/>
      <c r="W43" s="34">
        <v>0</v>
      </c>
      <c r="X43" s="34">
        <v>2.3401999999999998</v>
      </c>
      <c r="Y43" s="34">
        <v>12.8</v>
      </c>
      <c r="Z43" s="34">
        <v>852</v>
      </c>
      <c r="AA43" s="34">
        <v>861</v>
      </c>
      <c r="AB43" s="34">
        <v>879</v>
      </c>
      <c r="AC43" s="34">
        <v>96</v>
      </c>
      <c r="AD43" s="34">
        <v>35</v>
      </c>
      <c r="AE43" s="34">
        <v>0.8</v>
      </c>
      <c r="AF43" s="34">
        <v>978</v>
      </c>
      <c r="AG43" s="34">
        <v>4</v>
      </c>
      <c r="AH43" s="34">
        <v>101</v>
      </c>
      <c r="AI43" s="34">
        <v>41</v>
      </c>
      <c r="AJ43" s="34">
        <v>192</v>
      </c>
      <c r="AK43" s="34">
        <v>171</v>
      </c>
      <c r="AL43" s="34">
        <v>4.4000000000000004</v>
      </c>
      <c r="AM43" s="34">
        <v>176</v>
      </c>
      <c r="AN43" s="34" t="s">
        <v>155</v>
      </c>
      <c r="AO43" s="34">
        <v>2</v>
      </c>
      <c r="AP43" s="37">
        <v>0.88872685185185185</v>
      </c>
      <c r="AQ43" s="34">
        <v>47.158583</v>
      </c>
      <c r="AR43" s="34">
        <v>-88.489677999999998</v>
      </c>
      <c r="AS43" s="34">
        <v>314.60000000000002</v>
      </c>
      <c r="AT43" s="34">
        <v>0</v>
      </c>
      <c r="AU43" s="34">
        <v>12</v>
      </c>
      <c r="AV43" s="34">
        <v>8</v>
      </c>
      <c r="AW43" s="34" t="s">
        <v>199</v>
      </c>
      <c r="AX43" s="34">
        <v>1.1000000000000001</v>
      </c>
      <c r="AY43" s="34">
        <v>1.5</v>
      </c>
      <c r="AZ43" s="34">
        <v>1.8</v>
      </c>
      <c r="BA43" s="34">
        <v>13.404</v>
      </c>
      <c r="BB43" s="34">
        <v>15.37</v>
      </c>
      <c r="BC43" s="34">
        <v>1.1499999999999999</v>
      </c>
      <c r="BD43" s="34">
        <v>13.403</v>
      </c>
      <c r="BE43" s="34">
        <v>2875.087</v>
      </c>
      <c r="BF43" s="34">
        <v>1.966</v>
      </c>
      <c r="BG43" s="34">
        <v>0.94</v>
      </c>
      <c r="BH43" s="34">
        <v>5.8000000000000003E-2</v>
      </c>
      <c r="BI43" s="34">
        <v>0.997</v>
      </c>
      <c r="BJ43" s="34">
        <v>0.79100000000000004</v>
      </c>
      <c r="BK43" s="34">
        <v>4.9000000000000002E-2</v>
      </c>
      <c r="BL43" s="34">
        <v>0.83899999999999997</v>
      </c>
      <c r="BM43" s="34">
        <v>10.0413</v>
      </c>
      <c r="BN43" s="34"/>
      <c r="BO43" s="34"/>
      <c r="BP43" s="34"/>
      <c r="BQ43" s="34">
        <v>425.78399999999999</v>
      </c>
      <c r="BR43" s="34">
        <v>8.3497000000000002E-2</v>
      </c>
      <c r="BS43" s="34">
        <v>-5</v>
      </c>
      <c r="BT43" s="34">
        <v>6.071E-3</v>
      </c>
      <c r="BU43" s="34">
        <v>2.0404580000000001</v>
      </c>
      <c r="BV43" s="34">
        <v>0</v>
      </c>
      <c r="BW43" s="34" t="s">
        <v>155</v>
      </c>
      <c r="BX43" s="34">
        <v>0.84199999999999997</v>
      </c>
    </row>
    <row r="44" spans="1:76" x14ac:dyDescent="0.25">
      <c r="A44" s="35">
        <v>43167</v>
      </c>
      <c r="B44" s="36">
        <v>1.2915509259259259E-2</v>
      </c>
      <c r="C44" s="34">
        <v>13.03</v>
      </c>
      <c r="D44" s="34">
        <v>1.4E-2</v>
      </c>
      <c r="E44" s="34">
        <v>140</v>
      </c>
      <c r="F44" s="34">
        <v>40.5</v>
      </c>
      <c r="G44" s="34">
        <v>2.5</v>
      </c>
      <c r="H44" s="34">
        <v>1154.5999999999999</v>
      </c>
      <c r="I44" s="34"/>
      <c r="J44" s="34">
        <v>2.6</v>
      </c>
      <c r="K44" s="34">
        <v>0.88180000000000003</v>
      </c>
      <c r="L44" s="34">
        <v>11.489599999999999</v>
      </c>
      <c r="M44" s="34">
        <v>1.23E-2</v>
      </c>
      <c r="N44" s="34">
        <v>35.677100000000003</v>
      </c>
      <c r="O44" s="34">
        <v>2.2044999999999999</v>
      </c>
      <c r="P44" s="34">
        <v>37.9</v>
      </c>
      <c r="Q44" s="34">
        <v>30.031400000000001</v>
      </c>
      <c r="R44" s="34">
        <v>1.8555999999999999</v>
      </c>
      <c r="S44" s="34">
        <v>31.9</v>
      </c>
      <c r="T44" s="34">
        <v>1154.6291000000001</v>
      </c>
      <c r="U44" s="34"/>
      <c r="V44" s="34"/>
      <c r="W44" s="34">
        <v>0</v>
      </c>
      <c r="X44" s="34">
        <v>2.2926000000000002</v>
      </c>
      <c r="Y44" s="34">
        <v>12.8</v>
      </c>
      <c r="Z44" s="34">
        <v>852</v>
      </c>
      <c r="AA44" s="34">
        <v>861</v>
      </c>
      <c r="AB44" s="34">
        <v>879</v>
      </c>
      <c r="AC44" s="34">
        <v>96</v>
      </c>
      <c r="AD44" s="34">
        <v>35</v>
      </c>
      <c r="AE44" s="34">
        <v>0.8</v>
      </c>
      <c r="AF44" s="34">
        <v>978</v>
      </c>
      <c r="AG44" s="34">
        <v>4</v>
      </c>
      <c r="AH44" s="34">
        <v>101</v>
      </c>
      <c r="AI44" s="34">
        <v>41</v>
      </c>
      <c r="AJ44" s="34">
        <v>192</v>
      </c>
      <c r="AK44" s="34">
        <v>171</v>
      </c>
      <c r="AL44" s="34">
        <v>4.3</v>
      </c>
      <c r="AM44" s="34">
        <v>176</v>
      </c>
      <c r="AN44" s="34" t="s">
        <v>155</v>
      </c>
      <c r="AO44" s="34">
        <v>2</v>
      </c>
      <c r="AP44" s="37">
        <v>0.88872685185185185</v>
      </c>
      <c r="AQ44" s="34">
        <v>47.158583</v>
      </c>
      <c r="AR44" s="34">
        <v>-88.489677999999998</v>
      </c>
      <c r="AS44" s="34">
        <v>314.60000000000002</v>
      </c>
      <c r="AT44" s="34">
        <v>0</v>
      </c>
      <c r="AU44" s="34">
        <v>12</v>
      </c>
      <c r="AV44" s="34">
        <v>8</v>
      </c>
      <c r="AW44" s="34" t="s">
        <v>199</v>
      </c>
      <c r="AX44" s="34">
        <v>1.1000000000000001</v>
      </c>
      <c r="AY44" s="34">
        <v>1.5</v>
      </c>
      <c r="AZ44" s="34">
        <v>1.8</v>
      </c>
      <c r="BA44" s="34">
        <v>13.404</v>
      </c>
      <c r="BB44" s="34">
        <v>15.37</v>
      </c>
      <c r="BC44" s="34">
        <v>1.1499999999999999</v>
      </c>
      <c r="BD44" s="34">
        <v>13.407</v>
      </c>
      <c r="BE44" s="34">
        <v>2875.2910000000002</v>
      </c>
      <c r="BF44" s="34">
        <v>1.966</v>
      </c>
      <c r="BG44" s="34">
        <v>0.93500000000000005</v>
      </c>
      <c r="BH44" s="34">
        <v>5.8000000000000003E-2</v>
      </c>
      <c r="BI44" s="34">
        <v>0.99299999999999999</v>
      </c>
      <c r="BJ44" s="34">
        <v>0.78700000000000003</v>
      </c>
      <c r="BK44" s="34">
        <v>4.9000000000000002E-2</v>
      </c>
      <c r="BL44" s="34">
        <v>0.83599999999999997</v>
      </c>
      <c r="BM44" s="34">
        <v>9.9710999999999999</v>
      </c>
      <c r="BN44" s="34"/>
      <c r="BO44" s="34"/>
      <c r="BP44" s="34"/>
      <c r="BQ44" s="34">
        <v>417.166</v>
      </c>
      <c r="BR44" s="34">
        <v>9.0431999999999998E-2</v>
      </c>
      <c r="BS44" s="34">
        <v>-5</v>
      </c>
      <c r="BT44" s="34">
        <v>6.9290000000000003E-3</v>
      </c>
      <c r="BU44" s="34">
        <v>2.2099319999999998</v>
      </c>
      <c r="BV44" s="34">
        <v>0</v>
      </c>
      <c r="BW44" s="34" t="s">
        <v>155</v>
      </c>
      <c r="BX44" s="34">
        <v>0.84199999999999997</v>
      </c>
    </row>
    <row r="45" spans="1:76" x14ac:dyDescent="0.25">
      <c r="A45" s="35">
        <v>43167</v>
      </c>
      <c r="B45" s="36">
        <v>1.2927083333333332E-2</v>
      </c>
      <c r="C45" s="34">
        <v>13.03</v>
      </c>
      <c r="D45" s="34">
        <v>1.4E-2</v>
      </c>
      <c r="E45" s="34">
        <v>140</v>
      </c>
      <c r="F45" s="34">
        <v>40.4</v>
      </c>
      <c r="G45" s="34">
        <v>2.4</v>
      </c>
      <c r="H45" s="34">
        <v>1133.0999999999999</v>
      </c>
      <c r="I45" s="34"/>
      <c r="J45" s="34">
        <v>2.5</v>
      </c>
      <c r="K45" s="34">
        <v>0.88180000000000003</v>
      </c>
      <c r="L45" s="34">
        <v>11.489800000000001</v>
      </c>
      <c r="M45" s="34">
        <v>1.23E-2</v>
      </c>
      <c r="N45" s="34">
        <v>35.590000000000003</v>
      </c>
      <c r="O45" s="34">
        <v>2.1162999999999998</v>
      </c>
      <c r="P45" s="34">
        <v>37.700000000000003</v>
      </c>
      <c r="Q45" s="34">
        <v>29.958100000000002</v>
      </c>
      <c r="R45" s="34">
        <v>1.7814000000000001</v>
      </c>
      <c r="S45" s="34">
        <v>31.7</v>
      </c>
      <c r="T45" s="34">
        <v>1133.0699</v>
      </c>
      <c r="U45" s="34"/>
      <c r="V45" s="34"/>
      <c r="W45" s="34">
        <v>0</v>
      </c>
      <c r="X45" s="34">
        <v>2.2044999999999999</v>
      </c>
      <c r="Y45" s="34">
        <v>12.8</v>
      </c>
      <c r="Z45" s="34">
        <v>852</v>
      </c>
      <c r="AA45" s="34">
        <v>862</v>
      </c>
      <c r="AB45" s="34">
        <v>879</v>
      </c>
      <c r="AC45" s="34">
        <v>96</v>
      </c>
      <c r="AD45" s="34">
        <v>35</v>
      </c>
      <c r="AE45" s="34">
        <v>0.8</v>
      </c>
      <c r="AF45" s="34">
        <v>978</v>
      </c>
      <c r="AG45" s="34">
        <v>4</v>
      </c>
      <c r="AH45" s="34">
        <v>101</v>
      </c>
      <c r="AI45" s="34">
        <v>41</v>
      </c>
      <c r="AJ45" s="34">
        <v>192</v>
      </c>
      <c r="AK45" s="34">
        <v>171</v>
      </c>
      <c r="AL45" s="34">
        <v>4.3</v>
      </c>
      <c r="AM45" s="34">
        <v>176</v>
      </c>
      <c r="AN45" s="34" t="s">
        <v>155</v>
      </c>
      <c r="AO45" s="34">
        <v>2</v>
      </c>
      <c r="AP45" s="37">
        <v>0.88872685185185185</v>
      </c>
      <c r="AQ45" s="34">
        <v>47.158583</v>
      </c>
      <c r="AR45" s="34">
        <v>-88.489677999999998</v>
      </c>
      <c r="AS45" s="34">
        <v>314.5</v>
      </c>
      <c r="AT45" s="34">
        <v>0</v>
      </c>
      <c r="AU45" s="34">
        <v>12</v>
      </c>
      <c r="AV45" s="34">
        <v>8</v>
      </c>
      <c r="AW45" s="34" t="s">
        <v>199</v>
      </c>
      <c r="AX45" s="34">
        <v>1.1000000000000001</v>
      </c>
      <c r="AY45" s="34">
        <v>1.5</v>
      </c>
      <c r="AZ45" s="34">
        <v>1.8770230000000001</v>
      </c>
      <c r="BA45" s="34">
        <v>13.404</v>
      </c>
      <c r="BB45" s="34">
        <v>15.38</v>
      </c>
      <c r="BC45" s="34">
        <v>1.1499999999999999</v>
      </c>
      <c r="BD45" s="34">
        <v>13.404999999999999</v>
      </c>
      <c r="BE45" s="34">
        <v>2875.8270000000002</v>
      </c>
      <c r="BF45" s="34">
        <v>1.9670000000000001</v>
      </c>
      <c r="BG45" s="34">
        <v>0.93300000000000005</v>
      </c>
      <c r="BH45" s="34">
        <v>5.5E-2</v>
      </c>
      <c r="BI45" s="34">
        <v>0.98799999999999999</v>
      </c>
      <c r="BJ45" s="34">
        <v>0.78500000000000003</v>
      </c>
      <c r="BK45" s="34">
        <v>4.7E-2</v>
      </c>
      <c r="BL45" s="34">
        <v>0.83199999999999996</v>
      </c>
      <c r="BM45" s="34">
        <v>9.7865000000000002</v>
      </c>
      <c r="BN45" s="34"/>
      <c r="BO45" s="34"/>
      <c r="BP45" s="34"/>
      <c r="BQ45" s="34">
        <v>401.19600000000003</v>
      </c>
      <c r="BR45" s="34">
        <v>8.6355000000000001E-2</v>
      </c>
      <c r="BS45" s="34">
        <v>-5</v>
      </c>
      <c r="BT45" s="34">
        <v>7.0000000000000001E-3</v>
      </c>
      <c r="BU45" s="34">
        <v>2.1103000000000001</v>
      </c>
      <c r="BV45" s="34">
        <v>0</v>
      </c>
      <c r="BW45" s="34" t="s">
        <v>155</v>
      </c>
      <c r="BX45" s="34">
        <v>0.84199999999999997</v>
      </c>
    </row>
    <row r="46" spans="1:76" x14ac:dyDescent="0.25">
      <c r="A46" s="35">
        <v>43167</v>
      </c>
      <c r="B46" s="36">
        <v>1.2938657407407407E-2</v>
      </c>
      <c r="C46" s="34">
        <v>13.032999999999999</v>
      </c>
      <c r="D46" s="34">
        <v>1.4E-2</v>
      </c>
      <c r="E46" s="34">
        <v>140</v>
      </c>
      <c r="F46" s="34">
        <v>40.299999999999997</v>
      </c>
      <c r="G46" s="34">
        <v>2.4</v>
      </c>
      <c r="H46" s="34">
        <v>1104</v>
      </c>
      <c r="I46" s="34"/>
      <c r="J46" s="34">
        <v>2.5</v>
      </c>
      <c r="K46" s="34">
        <v>0.88180000000000003</v>
      </c>
      <c r="L46" s="34">
        <v>11.4931</v>
      </c>
      <c r="M46" s="34">
        <v>1.23E-2</v>
      </c>
      <c r="N46" s="34">
        <v>35.5381</v>
      </c>
      <c r="O46" s="34">
        <v>2.1164000000000001</v>
      </c>
      <c r="P46" s="34">
        <v>37.700000000000003</v>
      </c>
      <c r="Q46" s="34">
        <v>29.914400000000001</v>
      </c>
      <c r="R46" s="34">
        <v>1.7815000000000001</v>
      </c>
      <c r="S46" s="34">
        <v>31.7</v>
      </c>
      <c r="T46" s="34">
        <v>1104.0198</v>
      </c>
      <c r="U46" s="34"/>
      <c r="V46" s="34"/>
      <c r="W46" s="34">
        <v>0</v>
      </c>
      <c r="X46" s="34">
        <v>2.2025999999999999</v>
      </c>
      <c r="Y46" s="34">
        <v>12.9</v>
      </c>
      <c r="Z46" s="34">
        <v>851</v>
      </c>
      <c r="AA46" s="34">
        <v>860</v>
      </c>
      <c r="AB46" s="34">
        <v>879</v>
      </c>
      <c r="AC46" s="34">
        <v>96</v>
      </c>
      <c r="AD46" s="34">
        <v>35</v>
      </c>
      <c r="AE46" s="34">
        <v>0.8</v>
      </c>
      <c r="AF46" s="34">
        <v>978</v>
      </c>
      <c r="AG46" s="34">
        <v>4</v>
      </c>
      <c r="AH46" s="34">
        <v>101</v>
      </c>
      <c r="AI46" s="34">
        <v>41</v>
      </c>
      <c r="AJ46" s="34">
        <v>192</v>
      </c>
      <c r="AK46" s="34">
        <v>171</v>
      </c>
      <c r="AL46" s="34">
        <v>4.4000000000000004</v>
      </c>
      <c r="AM46" s="34">
        <v>176</v>
      </c>
      <c r="AN46" s="34" t="s">
        <v>155</v>
      </c>
      <c r="AO46" s="34">
        <v>2</v>
      </c>
      <c r="AP46" s="37">
        <v>0.88874999999999993</v>
      </c>
      <c r="AQ46" s="34">
        <v>47.158583</v>
      </c>
      <c r="AR46" s="34">
        <v>-88.489677999999998</v>
      </c>
      <c r="AS46" s="34">
        <v>314.5</v>
      </c>
      <c r="AT46" s="34">
        <v>0</v>
      </c>
      <c r="AU46" s="34">
        <v>12</v>
      </c>
      <c r="AV46" s="34">
        <v>8</v>
      </c>
      <c r="AW46" s="34" t="s">
        <v>199</v>
      </c>
      <c r="AX46" s="34">
        <v>1.1000000000000001</v>
      </c>
      <c r="AY46" s="34">
        <v>1.5</v>
      </c>
      <c r="AZ46" s="34">
        <v>1.9</v>
      </c>
      <c r="BA46" s="34">
        <v>13.404</v>
      </c>
      <c r="BB46" s="34">
        <v>15.38</v>
      </c>
      <c r="BC46" s="34">
        <v>1.1499999999999999</v>
      </c>
      <c r="BD46" s="34">
        <v>13.4</v>
      </c>
      <c r="BE46" s="34">
        <v>2876.5540000000001</v>
      </c>
      <c r="BF46" s="34">
        <v>1.9670000000000001</v>
      </c>
      <c r="BG46" s="34">
        <v>0.93100000000000005</v>
      </c>
      <c r="BH46" s="34">
        <v>5.5E-2</v>
      </c>
      <c r="BI46" s="34">
        <v>0.98699999999999999</v>
      </c>
      <c r="BJ46" s="34">
        <v>0.78400000000000003</v>
      </c>
      <c r="BK46" s="34">
        <v>4.7E-2</v>
      </c>
      <c r="BL46" s="34">
        <v>0.83099999999999996</v>
      </c>
      <c r="BM46" s="34">
        <v>9.5352999999999994</v>
      </c>
      <c r="BN46" s="34"/>
      <c r="BO46" s="34"/>
      <c r="BP46" s="34"/>
      <c r="BQ46" s="34">
        <v>400.83800000000002</v>
      </c>
      <c r="BR46" s="34">
        <v>8.5070999999999994E-2</v>
      </c>
      <c r="BS46" s="34">
        <v>-5</v>
      </c>
      <c r="BT46" s="34">
        <v>6.071E-3</v>
      </c>
      <c r="BU46" s="34">
        <v>2.0789230000000001</v>
      </c>
      <c r="BV46" s="34">
        <v>0</v>
      </c>
      <c r="BW46" s="34" t="s">
        <v>155</v>
      </c>
      <c r="BX46" s="34">
        <v>0.84199999999999997</v>
      </c>
    </row>
    <row r="47" spans="1:76" x14ac:dyDescent="0.25">
      <c r="A47" s="35">
        <v>43167</v>
      </c>
      <c r="B47" s="36">
        <v>1.2950231481481481E-2</v>
      </c>
      <c r="C47" s="34">
        <v>13.04</v>
      </c>
      <c r="D47" s="34">
        <v>1.4E-2</v>
      </c>
      <c r="E47" s="34">
        <v>140</v>
      </c>
      <c r="F47" s="34">
        <v>40.299999999999997</v>
      </c>
      <c r="G47" s="34">
        <v>2.4</v>
      </c>
      <c r="H47" s="34">
        <v>1059.5</v>
      </c>
      <c r="I47" s="34"/>
      <c r="J47" s="34">
        <v>2.4</v>
      </c>
      <c r="K47" s="34">
        <v>0.88180000000000003</v>
      </c>
      <c r="L47" s="34">
        <v>11.499000000000001</v>
      </c>
      <c r="M47" s="34">
        <v>1.23E-2</v>
      </c>
      <c r="N47" s="34">
        <v>35.537700000000001</v>
      </c>
      <c r="O47" s="34">
        <v>2.1164000000000001</v>
      </c>
      <c r="P47" s="34">
        <v>37.700000000000003</v>
      </c>
      <c r="Q47" s="34">
        <v>29.914100000000001</v>
      </c>
      <c r="R47" s="34">
        <v>1.7815000000000001</v>
      </c>
      <c r="S47" s="34">
        <v>31.7</v>
      </c>
      <c r="T47" s="34">
        <v>1059.4665</v>
      </c>
      <c r="U47" s="34"/>
      <c r="V47" s="34"/>
      <c r="W47" s="34">
        <v>0</v>
      </c>
      <c r="X47" s="34">
        <v>2.1164000000000001</v>
      </c>
      <c r="Y47" s="34">
        <v>12.7</v>
      </c>
      <c r="Z47" s="34">
        <v>852</v>
      </c>
      <c r="AA47" s="34">
        <v>861</v>
      </c>
      <c r="AB47" s="34">
        <v>879</v>
      </c>
      <c r="AC47" s="34">
        <v>96</v>
      </c>
      <c r="AD47" s="34">
        <v>35</v>
      </c>
      <c r="AE47" s="34">
        <v>0.8</v>
      </c>
      <c r="AF47" s="34">
        <v>978</v>
      </c>
      <c r="AG47" s="34">
        <v>4</v>
      </c>
      <c r="AH47" s="34">
        <v>101</v>
      </c>
      <c r="AI47" s="34">
        <v>41</v>
      </c>
      <c r="AJ47" s="34">
        <v>192</v>
      </c>
      <c r="AK47" s="34">
        <v>170.1</v>
      </c>
      <c r="AL47" s="34">
        <v>4.4000000000000004</v>
      </c>
      <c r="AM47" s="34">
        <v>176</v>
      </c>
      <c r="AN47" s="34" t="s">
        <v>155</v>
      </c>
      <c r="AO47" s="34">
        <v>2</v>
      </c>
      <c r="AP47" s="37">
        <v>0.88877314814814812</v>
      </c>
      <c r="AQ47" s="34">
        <v>47.158583</v>
      </c>
      <c r="AR47" s="34">
        <v>-88.489677999999998</v>
      </c>
      <c r="AS47" s="34">
        <v>314.5</v>
      </c>
      <c r="AT47" s="34">
        <v>0</v>
      </c>
      <c r="AU47" s="34">
        <v>12</v>
      </c>
      <c r="AV47" s="34">
        <v>8</v>
      </c>
      <c r="AW47" s="34" t="s">
        <v>199</v>
      </c>
      <c r="AX47" s="34">
        <v>1.1000000000000001</v>
      </c>
      <c r="AY47" s="34">
        <v>1.5</v>
      </c>
      <c r="AZ47" s="34">
        <v>1.9</v>
      </c>
      <c r="BA47" s="34">
        <v>13.404</v>
      </c>
      <c r="BB47" s="34">
        <v>15.37</v>
      </c>
      <c r="BC47" s="34">
        <v>1.1499999999999999</v>
      </c>
      <c r="BD47" s="34">
        <v>13.401</v>
      </c>
      <c r="BE47" s="34">
        <v>2877.672</v>
      </c>
      <c r="BF47" s="34">
        <v>1.966</v>
      </c>
      <c r="BG47" s="34">
        <v>0.93100000000000005</v>
      </c>
      <c r="BH47" s="34">
        <v>5.5E-2</v>
      </c>
      <c r="BI47" s="34">
        <v>0.98699999999999999</v>
      </c>
      <c r="BJ47" s="34">
        <v>0.78400000000000003</v>
      </c>
      <c r="BK47" s="34">
        <v>4.7E-2</v>
      </c>
      <c r="BL47" s="34">
        <v>0.83099999999999996</v>
      </c>
      <c r="BM47" s="34">
        <v>9.1493000000000002</v>
      </c>
      <c r="BN47" s="34"/>
      <c r="BO47" s="34"/>
      <c r="BP47" s="34"/>
      <c r="BQ47" s="34">
        <v>385.1</v>
      </c>
      <c r="BR47" s="34">
        <v>8.4071000000000007E-2</v>
      </c>
      <c r="BS47" s="34">
        <v>-5</v>
      </c>
      <c r="BT47" s="34">
        <v>6.0000000000000001E-3</v>
      </c>
      <c r="BU47" s="34">
        <v>2.0544850000000001</v>
      </c>
      <c r="BV47" s="34">
        <v>0</v>
      </c>
      <c r="BW47" s="34" t="s">
        <v>155</v>
      </c>
      <c r="BX47" s="34">
        <v>0.84199999999999997</v>
      </c>
    </row>
    <row r="48" spans="1:76" x14ac:dyDescent="0.25">
      <c r="A48" s="35">
        <v>43167</v>
      </c>
      <c r="B48" s="36">
        <v>1.2961805555555555E-2</v>
      </c>
      <c r="C48" s="34">
        <v>13.04</v>
      </c>
      <c r="D48" s="34">
        <v>1.21E-2</v>
      </c>
      <c r="E48" s="34">
        <v>121.207938</v>
      </c>
      <c r="F48" s="34">
        <v>40.299999999999997</v>
      </c>
      <c r="G48" s="34">
        <v>2.4</v>
      </c>
      <c r="H48" s="34">
        <v>1093.9000000000001</v>
      </c>
      <c r="I48" s="34"/>
      <c r="J48" s="34">
        <v>2.4</v>
      </c>
      <c r="K48" s="34">
        <v>0.88180000000000003</v>
      </c>
      <c r="L48" s="34">
        <v>11.4993</v>
      </c>
      <c r="M48" s="34">
        <v>1.0699999999999999E-2</v>
      </c>
      <c r="N48" s="34">
        <v>35.538499999999999</v>
      </c>
      <c r="O48" s="34">
        <v>2.1164000000000001</v>
      </c>
      <c r="P48" s="34">
        <v>37.700000000000003</v>
      </c>
      <c r="Q48" s="34">
        <v>29.9148</v>
      </c>
      <c r="R48" s="34">
        <v>1.7815000000000001</v>
      </c>
      <c r="S48" s="34">
        <v>31.7</v>
      </c>
      <c r="T48" s="34">
        <v>1093.9168999999999</v>
      </c>
      <c r="U48" s="34"/>
      <c r="V48" s="34"/>
      <c r="W48" s="34">
        <v>0</v>
      </c>
      <c r="X48" s="34">
        <v>2.1164000000000001</v>
      </c>
      <c r="Y48" s="34">
        <v>12.8</v>
      </c>
      <c r="Z48" s="34">
        <v>851</v>
      </c>
      <c r="AA48" s="34">
        <v>861</v>
      </c>
      <c r="AB48" s="34">
        <v>879</v>
      </c>
      <c r="AC48" s="34">
        <v>96</v>
      </c>
      <c r="AD48" s="34">
        <v>35</v>
      </c>
      <c r="AE48" s="34">
        <v>0.8</v>
      </c>
      <c r="AF48" s="34">
        <v>978</v>
      </c>
      <c r="AG48" s="34">
        <v>4</v>
      </c>
      <c r="AH48" s="34">
        <v>101</v>
      </c>
      <c r="AI48" s="34">
        <v>41</v>
      </c>
      <c r="AJ48" s="34">
        <v>192</v>
      </c>
      <c r="AK48" s="34">
        <v>170</v>
      </c>
      <c r="AL48" s="34">
        <v>4.5</v>
      </c>
      <c r="AM48" s="34">
        <v>176</v>
      </c>
      <c r="AN48" s="34" t="s">
        <v>155</v>
      </c>
      <c r="AO48" s="34">
        <v>2</v>
      </c>
      <c r="AP48" s="37">
        <v>0.88878472222222227</v>
      </c>
      <c r="AQ48" s="34">
        <v>47.158583</v>
      </c>
      <c r="AR48" s="34">
        <v>-88.489677999999998</v>
      </c>
      <c r="AS48" s="34">
        <v>314.39999999999998</v>
      </c>
      <c r="AT48" s="34">
        <v>0</v>
      </c>
      <c r="AU48" s="34">
        <v>12</v>
      </c>
      <c r="AV48" s="34">
        <v>8</v>
      </c>
      <c r="AW48" s="34" t="s">
        <v>199</v>
      </c>
      <c r="AX48" s="34">
        <v>1.1000000000000001</v>
      </c>
      <c r="AY48" s="34">
        <v>1.5</v>
      </c>
      <c r="AZ48" s="34">
        <v>1.9</v>
      </c>
      <c r="BA48" s="34">
        <v>13.404</v>
      </c>
      <c r="BB48" s="34">
        <v>15.37</v>
      </c>
      <c r="BC48" s="34">
        <v>1.1499999999999999</v>
      </c>
      <c r="BD48" s="34">
        <v>13.398</v>
      </c>
      <c r="BE48" s="34">
        <v>2877.2280000000001</v>
      </c>
      <c r="BF48" s="34">
        <v>1.702</v>
      </c>
      <c r="BG48" s="34">
        <v>0.93100000000000005</v>
      </c>
      <c r="BH48" s="34">
        <v>5.5E-2</v>
      </c>
      <c r="BI48" s="34">
        <v>0.98699999999999999</v>
      </c>
      <c r="BJ48" s="34">
        <v>0.78400000000000003</v>
      </c>
      <c r="BK48" s="34">
        <v>4.7E-2</v>
      </c>
      <c r="BL48" s="34">
        <v>0.83099999999999996</v>
      </c>
      <c r="BM48" s="34">
        <v>9.4451999999999998</v>
      </c>
      <c r="BN48" s="34"/>
      <c r="BO48" s="34"/>
      <c r="BP48" s="34"/>
      <c r="BQ48" s="34">
        <v>385.041</v>
      </c>
      <c r="BR48" s="34">
        <v>0.175042</v>
      </c>
      <c r="BS48" s="34">
        <v>-5</v>
      </c>
      <c r="BT48" s="34">
        <v>6.0000000000000001E-3</v>
      </c>
      <c r="BU48" s="34">
        <v>4.2775889999999999</v>
      </c>
      <c r="BV48" s="34">
        <v>0</v>
      </c>
      <c r="BW48" s="34" t="s">
        <v>155</v>
      </c>
      <c r="BX48" s="34">
        <v>0.84199999999999997</v>
      </c>
    </row>
    <row r="49" spans="1:76" x14ac:dyDescent="0.25">
      <c r="A49" s="35">
        <v>43167</v>
      </c>
      <c r="B49" s="36">
        <v>1.2973379629629628E-2</v>
      </c>
      <c r="C49" s="34">
        <v>13.04</v>
      </c>
      <c r="D49" s="34">
        <v>8.0000000000000002E-3</v>
      </c>
      <c r="E49" s="34">
        <v>80</v>
      </c>
      <c r="F49" s="34">
        <v>40.4</v>
      </c>
      <c r="G49" s="34">
        <v>2.4</v>
      </c>
      <c r="H49" s="34">
        <v>1084.5999999999999</v>
      </c>
      <c r="I49" s="34"/>
      <c r="J49" s="34">
        <v>2.35</v>
      </c>
      <c r="K49" s="34">
        <v>0.88190000000000002</v>
      </c>
      <c r="L49" s="34">
        <v>11.499499999999999</v>
      </c>
      <c r="M49" s="34">
        <v>7.1000000000000004E-3</v>
      </c>
      <c r="N49" s="34">
        <v>35.661900000000003</v>
      </c>
      <c r="O49" s="34">
        <v>2.1164999999999998</v>
      </c>
      <c r="P49" s="34">
        <v>37.799999999999997</v>
      </c>
      <c r="Q49" s="34">
        <v>30.018599999999999</v>
      </c>
      <c r="R49" s="34">
        <v>1.7815000000000001</v>
      </c>
      <c r="S49" s="34">
        <v>31.8</v>
      </c>
      <c r="T49" s="34">
        <v>1084.6071999999999</v>
      </c>
      <c r="U49" s="34"/>
      <c r="V49" s="34"/>
      <c r="W49" s="34">
        <v>0</v>
      </c>
      <c r="X49" s="34">
        <v>2.0752000000000002</v>
      </c>
      <c r="Y49" s="34">
        <v>12.8</v>
      </c>
      <c r="Z49" s="34">
        <v>851</v>
      </c>
      <c r="AA49" s="34">
        <v>860</v>
      </c>
      <c r="AB49" s="34">
        <v>879</v>
      </c>
      <c r="AC49" s="34">
        <v>96</v>
      </c>
      <c r="AD49" s="34">
        <v>35</v>
      </c>
      <c r="AE49" s="34">
        <v>0.8</v>
      </c>
      <c r="AF49" s="34">
        <v>978</v>
      </c>
      <c r="AG49" s="34">
        <v>4</v>
      </c>
      <c r="AH49" s="34">
        <v>101</v>
      </c>
      <c r="AI49" s="34">
        <v>41</v>
      </c>
      <c r="AJ49" s="34">
        <v>192</v>
      </c>
      <c r="AK49" s="34">
        <v>170</v>
      </c>
      <c r="AL49" s="34">
        <v>4.4000000000000004</v>
      </c>
      <c r="AM49" s="34">
        <v>176</v>
      </c>
      <c r="AN49" s="34" t="s">
        <v>155</v>
      </c>
      <c r="AO49" s="34">
        <v>2</v>
      </c>
      <c r="AP49" s="37">
        <v>0.8887962962962962</v>
      </c>
      <c r="AQ49" s="34">
        <v>47.158583</v>
      </c>
      <c r="AR49" s="34">
        <v>-88.489677999999998</v>
      </c>
      <c r="AS49" s="34">
        <v>314.39999999999998</v>
      </c>
      <c r="AT49" s="34">
        <v>0</v>
      </c>
      <c r="AU49" s="34">
        <v>12</v>
      </c>
      <c r="AV49" s="34">
        <v>8</v>
      </c>
      <c r="AW49" s="34" t="s">
        <v>199</v>
      </c>
      <c r="AX49" s="34">
        <v>1.1000000000000001</v>
      </c>
      <c r="AY49" s="34">
        <v>1.5</v>
      </c>
      <c r="AZ49" s="34">
        <v>1.8229</v>
      </c>
      <c r="BA49" s="34">
        <v>13.404</v>
      </c>
      <c r="BB49" s="34">
        <v>15.38</v>
      </c>
      <c r="BC49" s="34">
        <v>1.1499999999999999</v>
      </c>
      <c r="BD49" s="34">
        <v>13.397</v>
      </c>
      <c r="BE49" s="34">
        <v>2878.3629999999998</v>
      </c>
      <c r="BF49" s="34">
        <v>1.1240000000000001</v>
      </c>
      <c r="BG49" s="34">
        <v>0.93500000000000005</v>
      </c>
      <c r="BH49" s="34">
        <v>5.5E-2</v>
      </c>
      <c r="BI49" s="34">
        <v>0.99</v>
      </c>
      <c r="BJ49" s="34">
        <v>0.78700000000000003</v>
      </c>
      <c r="BK49" s="34">
        <v>4.7E-2</v>
      </c>
      <c r="BL49" s="34">
        <v>0.83399999999999996</v>
      </c>
      <c r="BM49" s="34">
        <v>9.3682999999999996</v>
      </c>
      <c r="BN49" s="34"/>
      <c r="BO49" s="34"/>
      <c r="BP49" s="34"/>
      <c r="BQ49" s="34">
        <v>377.68299999999999</v>
      </c>
      <c r="BR49" s="34">
        <v>3.4409320000000001</v>
      </c>
      <c r="BS49" s="34">
        <v>-5</v>
      </c>
      <c r="BT49" s="34">
        <v>6.0000000000000001E-3</v>
      </c>
      <c r="BU49" s="34">
        <v>84.087776000000005</v>
      </c>
      <c r="BV49" s="34">
        <v>0</v>
      </c>
      <c r="BW49" s="34" t="s">
        <v>155</v>
      </c>
      <c r="BX49" s="34">
        <v>0.84199999999999997</v>
      </c>
    </row>
    <row r="50" spans="1:76" x14ac:dyDescent="0.25">
      <c r="A50" s="35">
        <v>43167</v>
      </c>
      <c r="B50" s="36">
        <v>1.2984953703703705E-2</v>
      </c>
      <c r="C50" s="34">
        <v>13.066000000000001</v>
      </c>
      <c r="D50" s="34">
        <v>8.0000000000000002E-3</v>
      </c>
      <c r="E50" s="34">
        <v>80</v>
      </c>
      <c r="F50" s="34">
        <v>41</v>
      </c>
      <c r="G50" s="34">
        <v>2.4</v>
      </c>
      <c r="H50" s="34">
        <v>1017.7</v>
      </c>
      <c r="I50" s="34"/>
      <c r="J50" s="34">
        <v>2.2999999999999998</v>
      </c>
      <c r="K50" s="34">
        <v>0.88170000000000004</v>
      </c>
      <c r="L50" s="34">
        <v>11.5205</v>
      </c>
      <c r="M50" s="34">
        <v>7.1000000000000004E-3</v>
      </c>
      <c r="N50" s="34">
        <v>36.1663</v>
      </c>
      <c r="O50" s="34">
        <v>2.1160999999999999</v>
      </c>
      <c r="P50" s="34">
        <v>38.299999999999997</v>
      </c>
      <c r="Q50" s="34">
        <v>30.443300000000001</v>
      </c>
      <c r="R50" s="34">
        <v>1.7813000000000001</v>
      </c>
      <c r="S50" s="34">
        <v>32.200000000000003</v>
      </c>
      <c r="T50" s="34">
        <v>1017.7044</v>
      </c>
      <c r="U50" s="34"/>
      <c r="V50" s="34"/>
      <c r="W50" s="34">
        <v>0</v>
      </c>
      <c r="X50" s="34">
        <v>2.0278999999999998</v>
      </c>
      <c r="Y50" s="34">
        <v>12.7</v>
      </c>
      <c r="Z50" s="34">
        <v>852</v>
      </c>
      <c r="AA50" s="34">
        <v>861</v>
      </c>
      <c r="AB50" s="34">
        <v>879</v>
      </c>
      <c r="AC50" s="34">
        <v>96</v>
      </c>
      <c r="AD50" s="34">
        <v>35</v>
      </c>
      <c r="AE50" s="34">
        <v>0.8</v>
      </c>
      <c r="AF50" s="34">
        <v>978</v>
      </c>
      <c r="AG50" s="34">
        <v>4</v>
      </c>
      <c r="AH50" s="34">
        <v>101</v>
      </c>
      <c r="AI50" s="34">
        <v>41</v>
      </c>
      <c r="AJ50" s="34">
        <v>192</v>
      </c>
      <c r="AK50" s="34">
        <v>170</v>
      </c>
      <c r="AL50" s="34">
        <v>4.4000000000000004</v>
      </c>
      <c r="AM50" s="34">
        <v>176</v>
      </c>
      <c r="AN50" s="34" t="s">
        <v>155</v>
      </c>
      <c r="AO50" s="34">
        <v>2</v>
      </c>
      <c r="AP50" s="37">
        <v>0.8887962962962962</v>
      </c>
      <c r="AQ50" s="34">
        <v>47.158583</v>
      </c>
      <c r="AR50" s="34">
        <v>-88.489677999999998</v>
      </c>
      <c r="AS50" s="34">
        <v>314.39999999999998</v>
      </c>
      <c r="AT50" s="34">
        <v>0</v>
      </c>
      <c r="AU50" s="34">
        <v>12</v>
      </c>
      <c r="AV50" s="34">
        <v>8</v>
      </c>
      <c r="AW50" s="34" t="s">
        <v>199</v>
      </c>
      <c r="AX50" s="34">
        <v>1.1000000000000001</v>
      </c>
      <c r="AY50" s="34">
        <v>1.5</v>
      </c>
      <c r="AZ50" s="34">
        <v>1.8771</v>
      </c>
      <c r="BA50" s="34">
        <v>13.404</v>
      </c>
      <c r="BB50" s="34">
        <v>15.36</v>
      </c>
      <c r="BC50" s="34">
        <v>1.1499999999999999</v>
      </c>
      <c r="BD50" s="34">
        <v>13.414999999999999</v>
      </c>
      <c r="BE50" s="34">
        <v>2880.06</v>
      </c>
      <c r="BF50" s="34">
        <v>1.1220000000000001</v>
      </c>
      <c r="BG50" s="34">
        <v>0.94699999999999995</v>
      </c>
      <c r="BH50" s="34">
        <v>5.5E-2</v>
      </c>
      <c r="BI50" s="34">
        <v>1.002</v>
      </c>
      <c r="BJ50" s="34">
        <v>0.79700000000000004</v>
      </c>
      <c r="BK50" s="34">
        <v>4.7E-2</v>
      </c>
      <c r="BL50" s="34">
        <v>0.84399999999999997</v>
      </c>
      <c r="BM50" s="34">
        <v>8.7796000000000003</v>
      </c>
      <c r="BN50" s="34"/>
      <c r="BO50" s="34"/>
      <c r="BP50" s="34"/>
      <c r="BQ50" s="34">
        <v>368.62599999999998</v>
      </c>
      <c r="BR50" s="34">
        <v>4.8670429999999998</v>
      </c>
      <c r="BS50" s="34">
        <v>-5</v>
      </c>
      <c r="BT50" s="34">
        <v>5.071E-3</v>
      </c>
      <c r="BU50" s="34">
        <v>118.938363</v>
      </c>
      <c r="BV50" s="34">
        <v>0</v>
      </c>
      <c r="BW50" s="34" t="s">
        <v>155</v>
      </c>
      <c r="BX50" s="34">
        <v>0.84199999999999997</v>
      </c>
    </row>
    <row r="51" spans="1:76" x14ac:dyDescent="0.25">
      <c r="A51" s="35">
        <v>43167</v>
      </c>
      <c r="B51" s="36">
        <v>1.2996527777777779E-2</v>
      </c>
      <c r="C51" s="34">
        <v>13.074999999999999</v>
      </c>
      <c r="D51" s="34">
        <v>8.0000000000000002E-3</v>
      </c>
      <c r="E51" s="34">
        <v>80</v>
      </c>
      <c r="F51" s="34">
        <v>41.7</v>
      </c>
      <c r="G51" s="34">
        <v>2.4</v>
      </c>
      <c r="H51" s="34">
        <v>949.4</v>
      </c>
      <c r="I51" s="34"/>
      <c r="J51" s="34">
        <v>2.2999999999999998</v>
      </c>
      <c r="K51" s="34">
        <v>0.88170000000000004</v>
      </c>
      <c r="L51" s="34">
        <v>11.528499999999999</v>
      </c>
      <c r="M51" s="34">
        <v>7.1000000000000004E-3</v>
      </c>
      <c r="N51" s="34">
        <v>36.782899999999998</v>
      </c>
      <c r="O51" s="34">
        <v>2.1160999999999999</v>
      </c>
      <c r="P51" s="34">
        <v>38.9</v>
      </c>
      <c r="Q51" s="34">
        <v>30.962199999999999</v>
      </c>
      <c r="R51" s="34">
        <v>1.7811999999999999</v>
      </c>
      <c r="S51" s="34">
        <v>32.700000000000003</v>
      </c>
      <c r="T51" s="34">
        <v>949.36800000000005</v>
      </c>
      <c r="U51" s="34"/>
      <c r="V51" s="34"/>
      <c r="W51" s="34">
        <v>0</v>
      </c>
      <c r="X51" s="34">
        <v>2.0278999999999998</v>
      </c>
      <c r="Y51" s="34">
        <v>12.8</v>
      </c>
      <c r="Z51" s="34">
        <v>851</v>
      </c>
      <c r="AA51" s="34">
        <v>860</v>
      </c>
      <c r="AB51" s="34">
        <v>879</v>
      </c>
      <c r="AC51" s="34">
        <v>96</v>
      </c>
      <c r="AD51" s="34">
        <v>35</v>
      </c>
      <c r="AE51" s="34">
        <v>0.8</v>
      </c>
      <c r="AF51" s="34">
        <v>978</v>
      </c>
      <c r="AG51" s="34">
        <v>4</v>
      </c>
      <c r="AH51" s="34">
        <v>101</v>
      </c>
      <c r="AI51" s="34">
        <v>41</v>
      </c>
      <c r="AJ51" s="34">
        <v>192</v>
      </c>
      <c r="AK51" s="34">
        <v>170</v>
      </c>
      <c r="AL51" s="34">
        <v>4.4000000000000004</v>
      </c>
      <c r="AM51" s="34">
        <v>176</v>
      </c>
      <c r="AN51" s="34" t="s">
        <v>155</v>
      </c>
      <c r="AO51" s="34">
        <v>2</v>
      </c>
      <c r="AP51" s="37">
        <v>0.88880787037037035</v>
      </c>
      <c r="AQ51" s="34">
        <v>47.158583</v>
      </c>
      <c r="AR51" s="34">
        <v>-88.489677999999998</v>
      </c>
      <c r="AS51" s="34">
        <v>314.3</v>
      </c>
      <c r="AT51" s="34">
        <v>0</v>
      </c>
      <c r="AU51" s="34">
        <v>12</v>
      </c>
      <c r="AV51" s="34">
        <v>8</v>
      </c>
      <c r="AW51" s="34" t="s">
        <v>199</v>
      </c>
      <c r="AX51" s="34">
        <v>1.1000000000000001</v>
      </c>
      <c r="AY51" s="34">
        <v>1.5</v>
      </c>
      <c r="AZ51" s="34">
        <v>1.8229</v>
      </c>
      <c r="BA51" s="34">
        <v>13.404</v>
      </c>
      <c r="BB51" s="34">
        <v>15.36</v>
      </c>
      <c r="BC51" s="34">
        <v>1.1499999999999999</v>
      </c>
      <c r="BD51" s="34">
        <v>13.416</v>
      </c>
      <c r="BE51" s="34">
        <v>2881.77</v>
      </c>
      <c r="BF51" s="34">
        <v>1.1220000000000001</v>
      </c>
      <c r="BG51" s="34">
        <v>0.96299999999999997</v>
      </c>
      <c r="BH51" s="34">
        <v>5.5E-2</v>
      </c>
      <c r="BI51" s="34">
        <v>1.018</v>
      </c>
      <c r="BJ51" s="34">
        <v>0.81100000000000005</v>
      </c>
      <c r="BK51" s="34">
        <v>4.7E-2</v>
      </c>
      <c r="BL51" s="34">
        <v>0.85699999999999998</v>
      </c>
      <c r="BM51" s="34">
        <v>8.1891999999999996</v>
      </c>
      <c r="BN51" s="34"/>
      <c r="BO51" s="34"/>
      <c r="BP51" s="34"/>
      <c r="BQ51" s="34">
        <v>368.58499999999998</v>
      </c>
      <c r="BR51" s="34">
        <v>5.371848</v>
      </c>
      <c r="BS51" s="34">
        <v>-5</v>
      </c>
      <c r="BT51" s="34">
        <v>5.0000000000000001E-3</v>
      </c>
      <c r="BU51" s="34">
        <v>131.274539</v>
      </c>
      <c r="BV51" s="34">
        <v>0</v>
      </c>
      <c r="BW51" s="34" t="s">
        <v>155</v>
      </c>
      <c r="BX51" s="34">
        <v>0.84199999999999997</v>
      </c>
    </row>
    <row r="52" spans="1:76" x14ac:dyDescent="0.25">
      <c r="A52" s="35">
        <v>43167</v>
      </c>
      <c r="B52" s="36">
        <v>1.3008101851851852E-2</v>
      </c>
      <c r="C52" s="34">
        <v>13.045</v>
      </c>
      <c r="D52" s="34">
        <v>8.0000000000000002E-3</v>
      </c>
      <c r="E52" s="34">
        <v>80</v>
      </c>
      <c r="F52" s="34">
        <v>42.3</v>
      </c>
      <c r="G52" s="34">
        <v>2.4</v>
      </c>
      <c r="H52" s="34">
        <v>883.8</v>
      </c>
      <c r="I52" s="34"/>
      <c r="J52" s="34">
        <v>2.2999999999999998</v>
      </c>
      <c r="K52" s="34">
        <v>0.88200000000000001</v>
      </c>
      <c r="L52" s="34">
        <v>11.505800000000001</v>
      </c>
      <c r="M52" s="34">
        <v>7.1000000000000004E-3</v>
      </c>
      <c r="N52" s="34">
        <v>37.290199999999999</v>
      </c>
      <c r="O52" s="34">
        <v>2.1168</v>
      </c>
      <c r="P52" s="34">
        <v>39.4</v>
      </c>
      <c r="Q52" s="34">
        <v>31.389299999999999</v>
      </c>
      <c r="R52" s="34">
        <v>1.7819</v>
      </c>
      <c r="S52" s="34">
        <v>33.200000000000003</v>
      </c>
      <c r="T52" s="34">
        <v>883.81479999999999</v>
      </c>
      <c r="U52" s="34"/>
      <c r="V52" s="34"/>
      <c r="W52" s="34">
        <v>0</v>
      </c>
      <c r="X52" s="34">
        <v>2.0286</v>
      </c>
      <c r="Y52" s="34">
        <v>12.7</v>
      </c>
      <c r="Z52" s="34">
        <v>851</v>
      </c>
      <c r="AA52" s="34">
        <v>861</v>
      </c>
      <c r="AB52" s="34">
        <v>879</v>
      </c>
      <c r="AC52" s="34">
        <v>96</v>
      </c>
      <c r="AD52" s="34">
        <v>35</v>
      </c>
      <c r="AE52" s="34">
        <v>0.8</v>
      </c>
      <c r="AF52" s="34">
        <v>978</v>
      </c>
      <c r="AG52" s="34">
        <v>4</v>
      </c>
      <c r="AH52" s="34">
        <v>101</v>
      </c>
      <c r="AI52" s="34">
        <v>41</v>
      </c>
      <c r="AJ52" s="34">
        <v>192</v>
      </c>
      <c r="AK52" s="34">
        <v>170</v>
      </c>
      <c r="AL52" s="34">
        <v>4.4000000000000004</v>
      </c>
      <c r="AM52" s="34">
        <v>176</v>
      </c>
      <c r="AN52" s="34" t="s">
        <v>155</v>
      </c>
      <c r="AO52" s="34">
        <v>2</v>
      </c>
      <c r="AP52" s="37">
        <v>0.8888194444444445</v>
      </c>
      <c r="AQ52" s="34">
        <v>47.158583</v>
      </c>
      <c r="AR52" s="34">
        <v>-88.489677999999998</v>
      </c>
      <c r="AS52" s="34">
        <v>314.10000000000002</v>
      </c>
      <c r="AT52" s="34">
        <v>0</v>
      </c>
      <c r="AU52" s="34">
        <v>12</v>
      </c>
      <c r="AV52" s="34">
        <v>8</v>
      </c>
      <c r="AW52" s="34" t="s">
        <v>199</v>
      </c>
      <c r="AX52" s="34">
        <v>1.1000000000000001</v>
      </c>
      <c r="AY52" s="34">
        <v>1.5</v>
      </c>
      <c r="AZ52" s="34">
        <v>1.8771</v>
      </c>
      <c r="BA52" s="34">
        <v>13.404</v>
      </c>
      <c r="BB52" s="34">
        <v>15.4</v>
      </c>
      <c r="BC52" s="34">
        <v>1.1499999999999999</v>
      </c>
      <c r="BD52" s="34">
        <v>13.377000000000001</v>
      </c>
      <c r="BE52" s="34">
        <v>2883.3719999999998</v>
      </c>
      <c r="BF52" s="34">
        <v>1.125</v>
      </c>
      <c r="BG52" s="34">
        <v>0.97899999999999998</v>
      </c>
      <c r="BH52" s="34">
        <v>5.6000000000000001E-2</v>
      </c>
      <c r="BI52" s="34">
        <v>1.034</v>
      </c>
      <c r="BJ52" s="34">
        <v>0.82399999999999995</v>
      </c>
      <c r="BK52" s="34">
        <v>4.7E-2</v>
      </c>
      <c r="BL52" s="34">
        <v>0.871</v>
      </c>
      <c r="BM52" s="34">
        <v>7.6430999999999996</v>
      </c>
      <c r="BN52" s="34"/>
      <c r="BO52" s="34"/>
      <c r="BP52" s="34"/>
      <c r="BQ52" s="34">
        <v>369.64600000000002</v>
      </c>
      <c r="BR52" s="34">
        <v>3.3417780000000001</v>
      </c>
      <c r="BS52" s="34">
        <v>-5</v>
      </c>
      <c r="BT52" s="34">
        <v>5.9290000000000002E-3</v>
      </c>
      <c r="BU52" s="34">
        <v>81.664693999999997</v>
      </c>
      <c r="BV52" s="34">
        <v>0</v>
      </c>
      <c r="BW52" s="34" t="s">
        <v>155</v>
      </c>
      <c r="BX52" s="34">
        <v>0.84199999999999997</v>
      </c>
    </row>
    <row r="53" spans="1:76" x14ac:dyDescent="0.25">
      <c r="A53" s="35">
        <v>43167</v>
      </c>
      <c r="B53" s="36">
        <v>1.3019675925925928E-2</v>
      </c>
      <c r="C53" s="34">
        <v>12.984999999999999</v>
      </c>
      <c r="D53" s="34">
        <v>7.0000000000000001E-3</v>
      </c>
      <c r="E53" s="34">
        <v>69.924432999999993</v>
      </c>
      <c r="F53" s="34">
        <v>42.9</v>
      </c>
      <c r="G53" s="34">
        <v>2.4</v>
      </c>
      <c r="H53" s="34">
        <v>864.3</v>
      </c>
      <c r="I53" s="34"/>
      <c r="J53" s="34">
        <v>2.2000000000000002</v>
      </c>
      <c r="K53" s="34">
        <v>0.88249999999999995</v>
      </c>
      <c r="L53" s="34">
        <v>11.4595</v>
      </c>
      <c r="M53" s="34">
        <v>6.1999999999999998E-3</v>
      </c>
      <c r="N53" s="34">
        <v>37.875999999999998</v>
      </c>
      <c r="O53" s="34">
        <v>2.1179999999999999</v>
      </c>
      <c r="P53" s="34">
        <v>40</v>
      </c>
      <c r="Q53" s="34">
        <v>31.882400000000001</v>
      </c>
      <c r="R53" s="34">
        <v>1.7828999999999999</v>
      </c>
      <c r="S53" s="34">
        <v>33.700000000000003</v>
      </c>
      <c r="T53" s="34">
        <v>864.3451</v>
      </c>
      <c r="U53" s="34"/>
      <c r="V53" s="34"/>
      <c r="W53" s="34">
        <v>0</v>
      </c>
      <c r="X53" s="34">
        <v>1.9415</v>
      </c>
      <c r="Y53" s="34">
        <v>12.8</v>
      </c>
      <c r="Z53" s="34">
        <v>852</v>
      </c>
      <c r="AA53" s="34">
        <v>861</v>
      </c>
      <c r="AB53" s="34">
        <v>879</v>
      </c>
      <c r="AC53" s="34">
        <v>96</v>
      </c>
      <c r="AD53" s="34">
        <v>35</v>
      </c>
      <c r="AE53" s="34">
        <v>0.8</v>
      </c>
      <c r="AF53" s="34">
        <v>978</v>
      </c>
      <c r="AG53" s="34">
        <v>4</v>
      </c>
      <c r="AH53" s="34">
        <v>101</v>
      </c>
      <c r="AI53" s="34">
        <v>41</v>
      </c>
      <c r="AJ53" s="34">
        <v>192</v>
      </c>
      <c r="AK53" s="34">
        <v>170</v>
      </c>
      <c r="AL53" s="34">
        <v>4.4000000000000004</v>
      </c>
      <c r="AM53" s="34">
        <v>176</v>
      </c>
      <c r="AN53" s="34" t="s">
        <v>155</v>
      </c>
      <c r="AO53" s="34">
        <v>2</v>
      </c>
      <c r="AP53" s="37">
        <v>0.88884259259259257</v>
      </c>
      <c r="AQ53" s="34">
        <v>47.158583</v>
      </c>
      <c r="AR53" s="34">
        <v>-88.489677999999998</v>
      </c>
      <c r="AS53" s="34">
        <v>314.10000000000002</v>
      </c>
      <c r="AT53" s="34">
        <v>0</v>
      </c>
      <c r="AU53" s="34">
        <v>12</v>
      </c>
      <c r="AV53" s="34">
        <v>8</v>
      </c>
      <c r="AW53" s="34" t="s">
        <v>199</v>
      </c>
      <c r="AX53" s="34">
        <v>1.1000000000000001</v>
      </c>
      <c r="AY53" s="34">
        <v>1.5</v>
      </c>
      <c r="AZ53" s="34">
        <v>1.9</v>
      </c>
      <c r="BA53" s="34">
        <v>13.404</v>
      </c>
      <c r="BB53" s="34">
        <v>15.47</v>
      </c>
      <c r="BC53" s="34">
        <v>1.1499999999999999</v>
      </c>
      <c r="BD53" s="34">
        <v>13.311999999999999</v>
      </c>
      <c r="BE53" s="34">
        <v>2884.0259999999998</v>
      </c>
      <c r="BF53" s="34">
        <v>0.98799999999999999</v>
      </c>
      <c r="BG53" s="34">
        <v>0.998</v>
      </c>
      <c r="BH53" s="34">
        <v>5.6000000000000001E-2</v>
      </c>
      <c r="BI53" s="34">
        <v>1.054</v>
      </c>
      <c r="BJ53" s="34">
        <v>0.84</v>
      </c>
      <c r="BK53" s="34">
        <v>4.7E-2</v>
      </c>
      <c r="BL53" s="34">
        <v>0.88700000000000001</v>
      </c>
      <c r="BM53" s="34">
        <v>7.5065999999999997</v>
      </c>
      <c r="BN53" s="34"/>
      <c r="BO53" s="34"/>
      <c r="BP53" s="34"/>
      <c r="BQ53" s="34">
        <v>355.28399999999999</v>
      </c>
      <c r="BR53" s="34">
        <v>1.3306450000000001</v>
      </c>
      <c r="BS53" s="34">
        <v>-5</v>
      </c>
      <c r="BT53" s="34">
        <v>6.0000000000000001E-3</v>
      </c>
      <c r="BU53" s="34">
        <v>32.517637999999998</v>
      </c>
      <c r="BV53" s="34">
        <v>0</v>
      </c>
      <c r="BW53" s="34" t="s">
        <v>155</v>
      </c>
      <c r="BX53" s="34">
        <v>0.84199999999999997</v>
      </c>
    </row>
    <row r="54" spans="1:76" x14ac:dyDescent="0.25">
      <c r="A54" s="35">
        <v>43167</v>
      </c>
      <c r="B54" s="36">
        <v>1.3031250000000001E-2</v>
      </c>
      <c r="C54" s="34">
        <v>12.961</v>
      </c>
      <c r="D54" s="34">
        <v>6.0000000000000001E-3</v>
      </c>
      <c r="E54" s="34">
        <v>60</v>
      </c>
      <c r="F54" s="34">
        <v>43.8</v>
      </c>
      <c r="G54" s="34">
        <v>2.4</v>
      </c>
      <c r="H54" s="34">
        <v>955.8</v>
      </c>
      <c r="I54" s="34"/>
      <c r="J54" s="34">
        <v>2.2000000000000002</v>
      </c>
      <c r="K54" s="34">
        <v>0.88270000000000004</v>
      </c>
      <c r="L54" s="34">
        <v>11.440200000000001</v>
      </c>
      <c r="M54" s="34">
        <v>5.3E-3</v>
      </c>
      <c r="N54" s="34">
        <v>38.694299999999998</v>
      </c>
      <c r="O54" s="34">
        <v>2.1183999999999998</v>
      </c>
      <c r="P54" s="34">
        <v>40.799999999999997</v>
      </c>
      <c r="Q54" s="34">
        <v>32.571199999999997</v>
      </c>
      <c r="R54" s="34">
        <v>1.7831999999999999</v>
      </c>
      <c r="S54" s="34">
        <v>34.4</v>
      </c>
      <c r="T54" s="34">
        <v>955.79690000000005</v>
      </c>
      <c r="U54" s="34"/>
      <c r="V54" s="34"/>
      <c r="W54" s="34">
        <v>0</v>
      </c>
      <c r="X54" s="34">
        <v>1.9419</v>
      </c>
      <c r="Y54" s="34">
        <v>12.8</v>
      </c>
      <c r="Z54" s="34">
        <v>851</v>
      </c>
      <c r="AA54" s="34">
        <v>860</v>
      </c>
      <c r="AB54" s="34">
        <v>879</v>
      </c>
      <c r="AC54" s="34">
        <v>96</v>
      </c>
      <c r="AD54" s="34">
        <v>35</v>
      </c>
      <c r="AE54" s="34">
        <v>0.8</v>
      </c>
      <c r="AF54" s="34">
        <v>978</v>
      </c>
      <c r="AG54" s="34">
        <v>4</v>
      </c>
      <c r="AH54" s="34">
        <v>101</v>
      </c>
      <c r="AI54" s="34">
        <v>41</v>
      </c>
      <c r="AJ54" s="34">
        <v>192</v>
      </c>
      <c r="AK54" s="34">
        <v>170</v>
      </c>
      <c r="AL54" s="34">
        <v>4.5</v>
      </c>
      <c r="AM54" s="34">
        <v>176</v>
      </c>
      <c r="AN54" s="34" t="s">
        <v>155</v>
      </c>
      <c r="AO54" s="34">
        <v>2</v>
      </c>
      <c r="AP54" s="37">
        <v>0.88885416666666661</v>
      </c>
      <c r="AQ54" s="34">
        <v>47.158583</v>
      </c>
      <c r="AR54" s="34">
        <v>-88.489677999999998</v>
      </c>
      <c r="AS54" s="34">
        <v>314</v>
      </c>
      <c r="AT54" s="34">
        <v>0</v>
      </c>
      <c r="AU54" s="34">
        <v>12</v>
      </c>
      <c r="AV54" s="34">
        <v>8</v>
      </c>
      <c r="AW54" s="34" t="s">
        <v>199</v>
      </c>
      <c r="AX54" s="34">
        <v>1.1000000000000001</v>
      </c>
      <c r="AY54" s="34">
        <v>1.5</v>
      </c>
      <c r="AZ54" s="34">
        <v>1.8229</v>
      </c>
      <c r="BA54" s="34">
        <v>13.404</v>
      </c>
      <c r="BB54" s="34">
        <v>15.49</v>
      </c>
      <c r="BC54" s="34">
        <v>1.1599999999999999</v>
      </c>
      <c r="BD54" s="34">
        <v>13.292999999999999</v>
      </c>
      <c r="BE54" s="34">
        <v>2881.9290000000001</v>
      </c>
      <c r="BF54" s="34">
        <v>0.84899999999999998</v>
      </c>
      <c r="BG54" s="34">
        <v>1.0209999999999999</v>
      </c>
      <c r="BH54" s="34">
        <v>5.6000000000000001E-2</v>
      </c>
      <c r="BI54" s="34">
        <v>1.077</v>
      </c>
      <c r="BJ54" s="34">
        <v>0.85899999999999999</v>
      </c>
      <c r="BK54" s="34">
        <v>4.7E-2</v>
      </c>
      <c r="BL54" s="34">
        <v>0.90600000000000003</v>
      </c>
      <c r="BM54" s="34">
        <v>8.3087999999999997</v>
      </c>
      <c r="BN54" s="34"/>
      <c r="BO54" s="34"/>
      <c r="BP54" s="34"/>
      <c r="BQ54" s="34">
        <v>355.68900000000002</v>
      </c>
      <c r="BR54" s="34">
        <v>0.52012000000000003</v>
      </c>
      <c r="BS54" s="34">
        <v>-5</v>
      </c>
      <c r="BT54" s="34">
        <v>6.0000000000000001E-3</v>
      </c>
      <c r="BU54" s="34">
        <v>12.710432000000001</v>
      </c>
      <c r="BV54" s="34">
        <v>0</v>
      </c>
      <c r="BW54" s="34" t="s">
        <v>155</v>
      </c>
      <c r="BX54" s="34">
        <v>0.84199999999999997</v>
      </c>
    </row>
    <row r="55" spans="1:76" x14ac:dyDescent="0.25">
      <c r="A55" s="35">
        <v>43167</v>
      </c>
      <c r="B55" s="36">
        <v>1.3042824074074075E-2</v>
      </c>
      <c r="C55" s="34">
        <v>12.893000000000001</v>
      </c>
      <c r="D55" s="34">
        <v>6.0000000000000001E-3</v>
      </c>
      <c r="E55" s="34">
        <v>60</v>
      </c>
      <c r="F55" s="34">
        <v>45.3</v>
      </c>
      <c r="G55" s="34">
        <v>2.4</v>
      </c>
      <c r="H55" s="34">
        <v>948.3</v>
      </c>
      <c r="I55" s="34"/>
      <c r="J55" s="34">
        <v>2.2000000000000002</v>
      </c>
      <c r="K55" s="34">
        <v>0.8831</v>
      </c>
      <c r="L55" s="34">
        <v>11.3866</v>
      </c>
      <c r="M55" s="34">
        <v>5.3E-3</v>
      </c>
      <c r="N55" s="34">
        <v>39.965800000000002</v>
      </c>
      <c r="O55" s="34">
        <v>2.1194999999999999</v>
      </c>
      <c r="P55" s="34">
        <v>42.1</v>
      </c>
      <c r="Q55" s="34">
        <v>33.641500000000001</v>
      </c>
      <c r="R55" s="34">
        <v>1.7841</v>
      </c>
      <c r="S55" s="34">
        <v>35.4</v>
      </c>
      <c r="T55" s="34">
        <v>948.34730000000002</v>
      </c>
      <c r="U55" s="34"/>
      <c r="V55" s="34"/>
      <c r="W55" s="34">
        <v>0</v>
      </c>
      <c r="X55" s="34">
        <v>1.9429000000000001</v>
      </c>
      <c r="Y55" s="34">
        <v>13.1</v>
      </c>
      <c r="Z55" s="34">
        <v>849</v>
      </c>
      <c r="AA55" s="34">
        <v>858</v>
      </c>
      <c r="AB55" s="34">
        <v>878</v>
      </c>
      <c r="AC55" s="34">
        <v>96</v>
      </c>
      <c r="AD55" s="34">
        <v>35</v>
      </c>
      <c r="AE55" s="34">
        <v>0.8</v>
      </c>
      <c r="AF55" s="34">
        <v>978</v>
      </c>
      <c r="AG55" s="34">
        <v>4</v>
      </c>
      <c r="AH55" s="34">
        <v>101</v>
      </c>
      <c r="AI55" s="34">
        <v>41</v>
      </c>
      <c r="AJ55" s="34">
        <v>191.1</v>
      </c>
      <c r="AK55" s="34">
        <v>170</v>
      </c>
      <c r="AL55" s="34">
        <v>4.3</v>
      </c>
      <c r="AM55" s="34">
        <v>176</v>
      </c>
      <c r="AN55" s="34" t="s">
        <v>155</v>
      </c>
      <c r="AO55" s="34">
        <v>2</v>
      </c>
      <c r="AP55" s="37">
        <v>0.88886574074074076</v>
      </c>
      <c r="AQ55" s="34">
        <v>47.158583</v>
      </c>
      <c r="AR55" s="34">
        <v>-88.489677999999998</v>
      </c>
      <c r="AS55" s="34">
        <v>314</v>
      </c>
      <c r="AT55" s="34">
        <v>0</v>
      </c>
      <c r="AU55" s="34">
        <v>12</v>
      </c>
      <c r="AV55" s="34">
        <v>8</v>
      </c>
      <c r="AW55" s="34" t="s">
        <v>199</v>
      </c>
      <c r="AX55" s="34">
        <v>1.1000000000000001</v>
      </c>
      <c r="AY55" s="34">
        <v>1.5</v>
      </c>
      <c r="AZ55" s="34">
        <v>1.8771</v>
      </c>
      <c r="BA55" s="34">
        <v>13.404</v>
      </c>
      <c r="BB55" s="34">
        <v>15.56</v>
      </c>
      <c r="BC55" s="34">
        <v>1.1599999999999999</v>
      </c>
      <c r="BD55" s="34">
        <v>13.231999999999999</v>
      </c>
      <c r="BE55" s="34">
        <v>2882.0439999999999</v>
      </c>
      <c r="BF55" s="34">
        <v>0.85399999999999998</v>
      </c>
      <c r="BG55" s="34">
        <v>1.0589999999999999</v>
      </c>
      <c r="BH55" s="34">
        <v>5.6000000000000001E-2</v>
      </c>
      <c r="BI55" s="34">
        <v>1.1160000000000001</v>
      </c>
      <c r="BJ55" s="34">
        <v>0.89200000000000002</v>
      </c>
      <c r="BK55" s="34">
        <v>4.7E-2</v>
      </c>
      <c r="BL55" s="34">
        <v>0.93899999999999995</v>
      </c>
      <c r="BM55" s="34">
        <v>8.2832000000000008</v>
      </c>
      <c r="BN55" s="34"/>
      <c r="BO55" s="34"/>
      <c r="BP55" s="34"/>
      <c r="BQ55" s="34">
        <v>357.56900000000002</v>
      </c>
      <c r="BR55" s="34">
        <v>0.23860799999999999</v>
      </c>
      <c r="BS55" s="34">
        <v>-5</v>
      </c>
      <c r="BT55" s="34">
        <v>7.8580000000000004E-3</v>
      </c>
      <c r="BU55" s="34">
        <v>5.8309829999999998</v>
      </c>
      <c r="BV55" s="34">
        <v>0</v>
      </c>
      <c r="BW55" s="34" t="s">
        <v>155</v>
      </c>
      <c r="BX55" s="34">
        <v>0.84199999999999997</v>
      </c>
    </row>
    <row r="56" spans="1:76" x14ac:dyDescent="0.25">
      <c r="A56" s="35">
        <v>43167</v>
      </c>
      <c r="B56" s="36">
        <v>1.3054398148148148E-2</v>
      </c>
      <c r="C56" s="34">
        <v>12.907</v>
      </c>
      <c r="D56" s="34">
        <v>6.0000000000000001E-3</v>
      </c>
      <c r="E56" s="34">
        <v>60</v>
      </c>
      <c r="F56" s="34">
        <v>47</v>
      </c>
      <c r="G56" s="34">
        <v>2.4</v>
      </c>
      <c r="H56" s="34">
        <v>932.6</v>
      </c>
      <c r="I56" s="34"/>
      <c r="J56" s="34">
        <v>2.2000000000000002</v>
      </c>
      <c r="K56" s="34">
        <v>0.88300000000000001</v>
      </c>
      <c r="L56" s="34">
        <v>11.3972</v>
      </c>
      <c r="M56" s="34">
        <v>5.3E-3</v>
      </c>
      <c r="N56" s="34">
        <v>41.515799999999999</v>
      </c>
      <c r="O56" s="34">
        <v>2.1193</v>
      </c>
      <c r="P56" s="34">
        <v>43.6</v>
      </c>
      <c r="Q56" s="34">
        <v>34.946199999999997</v>
      </c>
      <c r="R56" s="34">
        <v>1.7839</v>
      </c>
      <c r="S56" s="34">
        <v>36.700000000000003</v>
      </c>
      <c r="T56" s="34">
        <v>932.61279999999999</v>
      </c>
      <c r="U56" s="34"/>
      <c r="V56" s="34"/>
      <c r="W56" s="34">
        <v>0</v>
      </c>
      <c r="X56" s="34">
        <v>1.9427000000000001</v>
      </c>
      <c r="Y56" s="34">
        <v>13.3</v>
      </c>
      <c r="Z56" s="34">
        <v>847</v>
      </c>
      <c r="AA56" s="34">
        <v>856</v>
      </c>
      <c r="AB56" s="34">
        <v>878</v>
      </c>
      <c r="AC56" s="34">
        <v>96</v>
      </c>
      <c r="AD56" s="34">
        <v>35</v>
      </c>
      <c r="AE56" s="34">
        <v>0.8</v>
      </c>
      <c r="AF56" s="34">
        <v>978</v>
      </c>
      <c r="AG56" s="34">
        <v>4</v>
      </c>
      <c r="AH56" s="34">
        <v>101</v>
      </c>
      <c r="AI56" s="34">
        <v>41</v>
      </c>
      <c r="AJ56" s="34">
        <v>191</v>
      </c>
      <c r="AK56" s="34">
        <v>169.1</v>
      </c>
      <c r="AL56" s="34">
        <v>4.3</v>
      </c>
      <c r="AM56" s="34">
        <v>176</v>
      </c>
      <c r="AN56" s="34" t="s">
        <v>155</v>
      </c>
      <c r="AO56" s="34">
        <v>2</v>
      </c>
      <c r="AP56" s="37">
        <v>0.88886574074074076</v>
      </c>
      <c r="AQ56" s="34">
        <v>47.158583</v>
      </c>
      <c r="AR56" s="34">
        <v>-88.489677999999998</v>
      </c>
      <c r="AS56" s="34">
        <v>313.89999999999998</v>
      </c>
      <c r="AT56" s="34">
        <v>0</v>
      </c>
      <c r="AU56" s="34">
        <v>12</v>
      </c>
      <c r="AV56" s="34">
        <v>8</v>
      </c>
      <c r="AW56" s="34" t="s">
        <v>199</v>
      </c>
      <c r="AX56" s="34">
        <v>1.1000000000000001</v>
      </c>
      <c r="AY56" s="34">
        <v>1.5</v>
      </c>
      <c r="AZ56" s="34">
        <v>1.9</v>
      </c>
      <c r="BA56" s="34">
        <v>13.404</v>
      </c>
      <c r="BB56" s="34">
        <v>15.55</v>
      </c>
      <c r="BC56" s="34">
        <v>1.1599999999999999</v>
      </c>
      <c r="BD56" s="34">
        <v>13.244</v>
      </c>
      <c r="BE56" s="34">
        <v>2882.4540000000002</v>
      </c>
      <c r="BF56" s="34">
        <v>0.85299999999999998</v>
      </c>
      <c r="BG56" s="34">
        <v>1.1000000000000001</v>
      </c>
      <c r="BH56" s="34">
        <v>5.6000000000000001E-2</v>
      </c>
      <c r="BI56" s="34">
        <v>1.1559999999999999</v>
      </c>
      <c r="BJ56" s="34">
        <v>0.92600000000000005</v>
      </c>
      <c r="BK56" s="34">
        <v>4.7E-2</v>
      </c>
      <c r="BL56" s="34">
        <v>0.97299999999999998</v>
      </c>
      <c r="BM56" s="34">
        <v>8.1393000000000004</v>
      </c>
      <c r="BN56" s="34"/>
      <c r="BO56" s="34"/>
      <c r="BP56" s="34"/>
      <c r="BQ56" s="34">
        <v>357.24900000000002</v>
      </c>
      <c r="BR56" s="34">
        <v>0.136461</v>
      </c>
      <c r="BS56" s="34">
        <v>-5</v>
      </c>
      <c r="BT56" s="34">
        <v>8.0000000000000002E-3</v>
      </c>
      <c r="BU56" s="34">
        <v>3.3347660000000001</v>
      </c>
      <c r="BV56" s="34">
        <v>0</v>
      </c>
      <c r="BW56" s="34" t="s">
        <v>155</v>
      </c>
      <c r="BX56" s="34">
        <v>0.84199999999999997</v>
      </c>
    </row>
    <row r="57" spans="1:76" x14ac:dyDescent="0.25">
      <c r="A57" s="35">
        <v>43167</v>
      </c>
      <c r="B57" s="36">
        <v>1.3065972222222224E-2</v>
      </c>
      <c r="C57" s="34">
        <v>12.978</v>
      </c>
      <c r="D57" s="34">
        <v>6.0000000000000001E-3</v>
      </c>
      <c r="E57" s="34">
        <v>60</v>
      </c>
      <c r="F57" s="34">
        <v>48.8</v>
      </c>
      <c r="G57" s="34">
        <v>2.4</v>
      </c>
      <c r="H57" s="34">
        <v>1001.7</v>
      </c>
      <c r="I57" s="34"/>
      <c r="J57" s="34">
        <v>2.2000000000000002</v>
      </c>
      <c r="K57" s="34">
        <v>0.88239999999999996</v>
      </c>
      <c r="L57" s="34">
        <v>11.4518</v>
      </c>
      <c r="M57" s="34">
        <v>5.3E-3</v>
      </c>
      <c r="N57" s="34">
        <v>43.020099999999999</v>
      </c>
      <c r="O57" s="34">
        <v>2.1177999999999999</v>
      </c>
      <c r="P57" s="34">
        <v>45.1</v>
      </c>
      <c r="Q57" s="34">
        <v>36.212400000000002</v>
      </c>
      <c r="R57" s="34">
        <v>1.7827</v>
      </c>
      <c r="S57" s="34">
        <v>38</v>
      </c>
      <c r="T57" s="34">
        <v>1001.7003999999999</v>
      </c>
      <c r="U57" s="34"/>
      <c r="V57" s="34"/>
      <c r="W57" s="34">
        <v>0</v>
      </c>
      <c r="X57" s="34">
        <v>1.9413</v>
      </c>
      <c r="Y57" s="34">
        <v>13.3</v>
      </c>
      <c r="Z57" s="34">
        <v>846</v>
      </c>
      <c r="AA57" s="34">
        <v>856</v>
      </c>
      <c r="AB57" s="34">
        <v>877</v>
      </c>
      <c r="AC57" s="34">
        <v>96</v>
      </c>
      <c r="AD57" s="34">
        <v>35</v>
      </c>
      <c r="AE57" s="34">
        <v>0.8</v>
      </c>
      <c r="AF57" s="34">
        <v>978</v>
      </c>
      <c r="AG57" s="34">
        <v>4</v>
      </c>
      <c r="AH57" s="34">
        <v>101</v>
      </c>
      <c r="AI57" s="34">
        <v>41</v>
      </c>
      <c r="AJ57" s="34">
        <v>191</v>
      </c>
      <c r="AK57" s="34">
        <v>169</v>
      </c>
      <c r="AL57" s="34">
        <v>4.3</v>
      </c>
      <c r="AM57" s="34">
        <v>176</v>
      </c>
      <c r="AN57" s="34" t="s">
        <v>155</v>
      </c>
      <c r="AO57" s="34">
        <v>2</v>
      </c>
      <c r="AP57" s="37">
        <v>0.88887731481481491</v>
      </c>
      <c r="AQ57" s="34">
        <v>47.158583</v>
      </c>
      <c r="AR57" s="34">
        <v>-88.489677999999998</v>
      </c>
      <c r="AS57" s="34">
        <v>313.8</v>
      </c>
      <c r="AT57" s="34">
        <v>0</v>
      </c>
      <c r="AU57" s="34">
        <v>12</v>
      </c>
      <c r="AV57" s="34">
        <v>8</v>
      </c>
      <c r="AW57" s="34" t="s">
        <v>199</v>
      </c>
      <c r="AX57" s="34">
        <v>1.1000000000000001</v>
      </c>
      <c r="AY57" s="34">
        <v>1.5</v>
      </c>
      <c r="AZ57" s="34">
        <v>1.8229</v>
      </c>
      <c r="BA57" s="34">
        <v>13.404</v>
      </c>
      <c r="BB57" s="34">
        <v>15.46</v>
      </c>
      <c r="BC57" s="34">
        <v>1.1499999999999999</v>
      </c>
      <c r="BD57" s="34">
        <v>13.326000000000001</v>
      </c>
      <c r="BE57" s="34">
        <v>2880.797</v>
      </c>
      <c r="BF57" s="34">
        <v>0.84799999999999998</v>
      </c>
      <c r="BG57" s="34">
        <v>1.133</v>
      </c>
      <c r="BH57" s="34">
        <v>5.6000000000000001E-2</v>
      </c>
      <c r="BI57" s="34">
        <v>1.1890000000000001</v>
      </c>
      <c r="BJ57" s="34">
        <v>0.95399999999999996</v>
      </c>
      <c r="BK57" s="34">
        <v>4.7E-2</v>
      </c>
      <c r="BL57" s="34">
        <v>1.0009999999999999</v>
      </c>
      <c r="BM57" s="34">
        <v>8.6956000000000007</v>
      </c>
      <c r="BN57" s="34"/>
      <c r="BO57" s="34"/>
      <c r="BP57" s="34"/>
      <c r="BQ57" s="34">
        <v>355.08499999999998</v>
      </c>
      <c r="BR57" s="34">
        <v>0.10770399999999999</v>
      </c>
      <c r="BS57" s="34">
        <v>-5</v>
      </c>
      <c r="BT57" s="34">
        <v>8.0000000000000002E-3</v>
      </c>
      <c r="BU57" s="34">
        <v>2.6320169999999998</v>
      </c>
      <c r="BV57" s="34">
        <v>0</v>
      </c>
      <c r="BW57" s="34" t="s">
        <v>155</v>
      </c>
      <c r="BX57" s="34">
        <v>0.84199999999999997</v>
      </c>
    </row>
    <row r="58" spans="1:76" x14ac:dyDescent="0.25">
      <c r="A58" s="35">
        <v>43167</v>
      </c>
      <c r="B58" s="36">
        <v>1.3077546296296295E-2</v>
      </c>
      <c r="C58" s="34">
        <v>13.048999999999999</v>
      </c>
      <c r="D58" s="34">
        <v>5.4000000000000003E-3</v>
      </c>
      <c r="E58" s="34">
        <v>53.560034000000002</v>
      </c>
      <c r="F58" s="34">
        <v>50.2</v>
      </c>
      <c r="G58" s="34">
        <v>2.4</v>
      </c>
      <c r="H58" s="34">
        <v>951.1</v>
      </c>
      <c r="I58" s="34"/>
      <c r="J58" s="34">
        <v>2.2000000000000002</v>
      </c>
      <c r="K58" s="34">
        <v>0.88190000000000002</v>
      </c>
      <c r="L58" s="34">
        <v>11.508100000000001</v>
      </c>
      <c r="M58" s="34">
        <v>4.7000000000000002E-3</v>
      </c>
      <c r="N58" s="34">
        <v>44.233499999999999</v>
      </c>
      <c r="O58" s="34">
        <v>2.1164999999999998</v>
      </c>
      <c r="P58" s="34">
        <v>46.4</v>
      </c>
      <c r="Q58" s="34">
        <v>37.233800000000002</v>
      </c>
      <c r="R58" s="34">
        <v>1.7816000000000001</v>
      </c>
      <c r="S58" s="34">
        <v>39</v>
      </c>
      <c r="T58" s="34">
        <v>951.0652</v>
      </c>
      <c r="U58" s="34"/>
      <c r="V58" s="34"/>
      <c r="W58" s="34">
        <v>0</v>
      </c>
      <c r="X58" s="34">
        <v>1.9401999999999999</v>
      </c>
      <c r="Y58" s="34">
        <v>13.3</v>
      </c>
      <c r="Z58" s="34">
        <v>846</v>
      </c>
      <c r="AA58" s="34">
        <v>857</v>
      </c>
      <c r="AB58" s="34">
        <v>877</v>
      </c>
      <c r="AC58" s="34">
        <v>96</v>
      </c>
      <c r="AD58" s="34">
        <v>35</v>
      </c>
      <c r="AE58" s="34">
        <v>0.8</v>
      </c>
      <c r="AF58" s="34">
        <v>978</v>
      </c>
      <c r="AG58" s="34">
        <v>4</v>
      </c>
      <c r="AH58" s="34">
        <v>101</v>
      </c>
      <c r="AI58" s="34">
        <v>41</v>
      </c>
      <c r="AJ58" s="34">
        <v>191</v>
      </c>
      <c r="AK58" s="34">
        <v>169</v>
      </c>
      <c r="AL58" s="34">
        <v>4.3</v>
      </c>
      <c r="AM58" s="34">
        <v>176</v>
      </c>
      <c r="AN58" s="34" t="s">
        <v>155</v>
      </c>
      <c r="AO58" s="34">
        <v>2</v>
      </c>
      <c r="AP58" s="37">
        <v>0.88888888888888884</v>
      </c>
      <c r="AQ58" s="34">
        <v>47.158583</v>
      </c>
      <c r="AR58" s="34">
        <v>-88.489680000000007</v>
      </c>
      <c r="AS58" s="34">
        <v>313.8</v>
      </c>
      <c r="AT58" s="34">
        <v>0</v>
      </c>
      <c r="AU58" s="34">
        <v>12</v>
      </c>
      <c r="AV58" s="34">
        <v>8</v>
      </c>
      <c r="AW58" s="34" t="s">
        <v>199</v>
      </c>
      <c r="AX58" s="34">
        <v>1.1000000000000001</v>
      </c>
      <c r="AY58" s="34">
        <v>1.5</v>
      </c>
      <c r="AZ58" s="34">
        <v>1.8</v>
      </c>
      <c r="BA58" s="34">
        <v>13.404</v>
      </c>
      <c r="BB58" s="34">
        <v>15.39</v>
      </c>
      <c r="BC58" s="34">
        <v>1.1499999999999999</v>
      </c>
      <c r="BD58" s="34">
        <v>13.391999999999999</v>
      </c>
      <c r="BE58" s="34">
        <v>2882.2809999999999</v>
      </c>
      <c r="BF58" s="34">
        <v>0.753</v>
      </c>
      <c r="BG58" s="34">
        <v>1.1599999999999999</v>
      </c>
      <c r="BH58" s="34">
        <v>5.6000000000000001E-2</v>
      </c>
      <c r="BI58" s="34">
        <v>1.216</v>
      </c>
      <c r="BJ58" s="34">
        <v>0.97699999999999998</v>
      </c>
      <c r="BK58" s="34">
        <v>4.7E-2</v>
      </c>
      <c r="BL58" s="34">
        <v>1.0229999999999999</v>
      </c>
      <c r="BM58" s="34">
        <v>8.2199000000000009</v>
      </c>
      <c r="BN58" s="34"/>
      <c r="BO58" s="34"/>
      <c r="BP58" s="34"/>
      <c r="BQ58" s="34">
        <v>353.322</v>
      </c>
      <c r="BR58" s="34">
        <v>8.8348999999999997E-2</v>
      </c>
      <c r="BS58" s="34">
        <v>-5</v>
      </c>
      <c r="BT58" s="34">
        <v>8.9289999999999994E-3</v>
      </c>
      <c r="BU58" s="34">
        <v>2.1590280000000002</v>
      </c>
      <c r="BV58" s="34">
        <v>0</v>
      </c>
      <c r="BW58" s="34" t="s">
        <v>155</v>
      </c>
      <c r="BX58" s="34">
        <v>0.84199999999999997</v>
      </c>
    </row>
    <row r="59" spans="1:76" x14ac:dyDescent="0.25">
      <c r="A59" s="35">
        <v>43167</v>
      </c>
      <c r="B59" s="36">
        <v>1.3089120370370369E-2</v>
      </c>
      <c r="C59" s="34">
        <v>13.07</v>
      </c>
      <c r="D59" s="34">
        <v>5.0000000000000001E-3</v>
      </c>
      <c r="E59" s="34">
        <v>50</v>
      </c>
      <c r="F59" s="34">
        <v>50.8</v>
      </c>
      <c r="G59" s="34">
        <v>2.4</v>
      </c>
      <c r="H59" s="34">
        <v>934.3</v>
      </c>
      <c r="I59" s="34"/>
      <c r="J59" s="34">
        <v>2.2999999999999998</v>
      </c>
      <c r="K59" s="34">
        <v>0.88170000000000004</v>
      </c>
      <c r="L59" s="34">
        <v>11.5245</v>
      </c>
      <c r="M59" s="34">
        <v>4.4000000000000003E-3</v>
      </c>
      <c r="N59" s="34">
        <v>44.808300000000003</v>
      </c>
      <c r="O59" s="34">
        <v>2.1162000000000001</v>
      </c>
      <c r="P59" s="34">
        <v>46.9</v>
      </c>
      <c r="Q59" s="34">
        <v>37.717599999999997</v>
      </c>
      <c r="R59" s="34">
        <v>1.7813000000000001</v>
      </c>
      <c r="S59" s="34">
        <v>39.5</v>
      </c>
      <c r="T59" s="34">
        <v>934.29139999999995</v>
      </c>
      <c r="U59" s="34"/>
      <c r="V59" s="34"/>
      <c r="W59" s="34">
        <v>0</v>
      </c>
      <c r="X59" s="34">
        <v>2.028</v>
      </c>
      <c r="Y59" s="34">
        <v>13.5</v>
      </c>
      <c r="Z59" s="34">
        <v>846</v>
      </c>
      <c r="AA59" s="34">
        <v>855</v>
      </c>
      <c r="AB59" s="34">
        <v>877</v>
      </c>
      <c r="AC59" s="34">
        <v>96</v>
      </c>
      <c r="AD59" s="34">
        <v>35</v>
      </c>
      <c r="AE59" s="34">
        <v>0.8</v>
      </c>
      <c r="AF59" s="34">
        <v>978</v>
      </c>
      <c r="AG59" s="34">
        <v>4</v>
      </c>
      <c r="AH59" s="34">
        <v>101</v>
      </c>
      <c r="AI59" s="34">
        <v>41</v>
      </c>
      <c r="AJ59" s="34">
        <v>191</v>
      </c>
      <c r="AK59" s="34">
        <v>169</v>
      </c>
      <c r="AL59" s="34">
        <v>4.3</v>
      </c>
      <c r="AM59" s="34">
        <v>176</v>
      </c>
      <c r="AN59" s="34" t="s">
        <v>155</v>
      </c>
      <c r="AO59" s="34">
        <v>2</v>
      </c>
      <c r="AP59" s="37">
        <v>0.88890046296296299</v>
      </c>
      <c r="AQ59" s="34">
        <v>47.158583</v>
      </c>
      <c r="AR59" s="34">
        <v>-88.489677999999998</v>
      </c>
      <c r="AS59" s="34">
        <v>313.60000000000002</v>
      </c>
      <c r="AT59" s="34">
        <v>0</v>
      </c>
      <c r="AU59" s="34">
        <v>12</v>
      </c>
      <c r="AV59" s="34">
        <v>8</v>
      </c>
      <c r="AW59" s="34" t="s">
        <v>199</v>
      </c>
      <c r="AX59" s="34">
        <v>1.1770769999999999</v>
      </c>
      <c r="AY59" s="34">
        <v>1.5770770000000001</v>
      </c>
      <c r="AZ59" s="34">
        <v>1.9541539999999999</v>
      </c>
      <c r="BA59" s="34">
        <v>13.404</v>
      </c>
      <c r="BB59" s="34">
        <v>15.37</v>
      </c>
      <c r="BC59" s="34">
        <v>1.1499999999999999</v>
      </c>
      <c r="BD59" s="34">
        <v>13.411</v>
      </c>
      <c r="BE59" s="34">
        <v>2882.7979999999998</v>
      </c>
      <c r="BF59" s="34">
        <v>0.70199999999999996</v>
      </c>
      <c r="BG59" s="34">
        <v>1.1739999999999999</v>
      </c>
      <c r="BH59" s="34">
        <v>5.5E-2</v>
      </c>
      <c r="BI59" s="34">
        <v>1.2290000000000001</v>
      </c>
      <c r="BJ59" s="34">
        <v>0.98799999999999999</v>
      </c>
      <c r="BK59" s="34">
        <v>4.7E-2</v>
      </c>
      <c r="BL59" s="34">
        <v>1.0349999999999999</v>
      </c>
      <c r="BM59" s="34">
        <v>8.0648999999999997</v>
      </c>
      <c r="BN59" s="34"/>
      <c r="BO59" s="34"/>
      <c r="BP59" s="34"/>
      <c r="BQ59" s="34">
        <v>368.863</v>
      </c>
      <c r="BR59" s="34">
        <v>9.3503000000000003E-2</v>
      </c>
      <c r="BS59" s="34">
        <v>-5</v>
      </c>
      <c r="BT59" s="34">
        <v>8.071E-3</v>
      </c>
      <c r="BU59" s="34">
        <v>2.28498</v>
      </c>
      <c r="BV59" s="34">
        <v>0</v>
      </c>
      <c r="BW59" s="34" t="s">
        <v>155</v>
      </c>
      <c r="BX59" s="34">
        <v>0.84199999999999997</v>
      </c>
    </row>
    <row r="60" spans="1:76" x14ac:dyDescent="0.25">
      <c r="A60" s="35">
        <v>43167</v>
      </c>
      <c r="B60" s="36">
        <v>1.3100694444444443E-2</v>
      </c>
      <c r="C60" s="34">
        <v>13.07</v>
      </c>
      <c r="D60" s="34">
        <v>5.0000000000000001E-3</v>
      </c>
      <c r="E60" s="34">
        <v>50</v>
      </c>
      <c r="F60" s="34">
        <v>51.3</v>
      </c>
      <c r="G60" s="34">
        <v>2.5</v>
      </c>
      <c r="H60" s="34">
        <v>1029.8</v>
      </c>
      <c r="I60" s="34"/>
      <c r="J60" s="34">
        <v>2.2999999999999998</v>
      </c>
      <c r="K60" s="34">
        <v>0.88160000000000005</v>
      </c>
      <c r="L60" s="34">
        <v>11.5228</v>
      </c>
      <c r="M60" s="34">
        <v>4.4000000000000003E-3</v>
      </c>
      <c r="N60" s="34">
        <v>45.208300000000001</v>
      </c>
      <c r="O60" s="34">
        <v>2.2040999999999999</v>
      </c>
      <c r="P60" s="34">
        <v>47.4</v>
      </c>
      <c r="Q60" s="34">
        <v>38.054400000000001</v>
      </c>
      <c r="R60" s="34">
        <v>1.8552999999999999</v>
      </c>
      <c r="S60" s="34">
        <v>39.9</v>
      </c>
      <c r="T60" s="34">
        <v>1029.7808</v>
      </c>
      <c r="U60" s="34"/>
      <c r="V60" s="34"/>
      <c r="W60" s="34">
        <v>0</v>
      </c>
      <c r="X60" s="34">
        <v>2.0276999999999998</v>
      </c>
      <c r="Y60" s="34">
        <v>13.4</v>
      </c>
      <c r="Z60" s="34">
        <v>846</v>
      </c>
      <c r="AA60" s="34">
        <v>855</v>
      </c>
      <c r="AB60" s="34">
        <v>877</v>
      </c>
      <c r="AC60" s="34">
        <v>96</v>
      </c>
      <c r="AD60" s="34">
        <v>35</v>
      </c>
      <c r="AE60" s="34">
        <v>0.8</v>
      </c>
      <c r="AF60" s="34">
        <v>978</v>
      </c>
      <c r="AG60" s="34">
        <v>4</v>
      </c>
      <c r="AH60" s="34">
        <v>101</v>
      </c>
      <c r="AI60" s="34">
        <v>41</v>
      </c>
      <c r="AJ60" s="34">
        <v>191</v>
      </c>
      <c r="AK60" s="34">
        <v>169</v>
      </c>
      <c r="AL60" s="34">
        <v>4.2</v>
      </c>
      <c r="AM60" s="34">
        <v>176</v>
      </c>
      <c r="AN60" s="34" t="s">
        <v>155</v>
      </c>
      <c r="AO60" s="34">
        <v>2</v>
      </c>
      <c r="AP60" s="37">
        <v>0.88892361111111118</v>
      </c>
      <c r="AQ60" s="34">
        <v>47.158583</v>
      </c>
      <c r="AR60" s="34">
        <v>-88.489677999999998</v>
      </c>
      <c r="AS60" s="34">
        <v>313.60000000000002</v>
      </c>
      <c r="AT60" s="34">
        <v>0</v>
      </c>
      <c r="AU60" s="34">
        <v>12</v>
      </c>
      <c r="AV60" s="34">
        <v>8</v>
      </c>
      <c r="AW60" s="34" t="s">
        <v>199</v>
      </c>
      <c r="AX60" s="34">
        <v>1.1229</v>
      </c>
      <c r="AY60" s="34">
        <v>1.5228999999999999</v>
      </c>
      <c r="AZ60" s="34">
        <v>1.8458000000000001</v>
      </c>
      <c r="BA60" s="34">
        <v>13.404</v>
      </c>
      <c r="BB60" s="34">
        <v>15.36</v>
      </c>
      <c r="BC60" s="34">
        <v>1.1499999999999999</v>
      </c>
      <c r="BD60" s="34">
        <v>13.427</v>
      </c>
      <c r="BE60" s="34">
        <v>2880.4209999999998</v>
      </c>
      <c r="BF60" s="34">
        <v>0.70099999999999996</v>
      </c>
      <c r="BG60" s="34">
        <v>1.1830000000000001</v>
      </c>
      <c r="BH60" s="34">
        <v>5.8000000000000003E-2</v>
      </c>
      <c r="BI60" s="34">
        <v>1.2410000000000001</v>
      </c>
      <c r="BJ60" s="34">
        <v>0.996</v>
      </c>
      <c r="BK60" s="34">
        <v>4.9000000000000002E-2</v>
      </c>
      <c r="BL60" s="34">
        <v>1.0449999999999999</v>
      </c>
      <c r="BM60" s="34">
        <v>8.8831000000000007</v>
      </c>
      <c r="BN60" s="34"/>
      <c r="BO60" s="34"/>
      <c r="BP60" s="34"/>
      <c r="BQ60" s="34">
        <v>368.55900000000003</v>
      </c>
      <c r="BR60" s="34">
        <v>8.8426000000000005E-2</v>
      </c>
      <c r="BS60" s="34">
        <v>-5</v>
      </c>
      <c r="BT60" s="34">
        <v>8.9289999999999994E-3</v>
      </c>
      <c r="BU60" s="34">
        <v>2.1609099999999999</v>
      </c>
      <c r="BV60" s="34">
        <v>0</v>
      </c>
      <c r="BW60" s="34" t="s">
        <v>155</v>
      </c>
      <c r="BX60" s="34">
        <v>0.84199999999999997</v>
      </c>
    </row>
    <row r="61" spans="1:76" x14ac:dyDescent="0.25">
      <c r="A61" s="35">
        <v>43167</v>
      </c>
      <c r="B61" s="36">
        <v>1.3112268518518518E-2</v>
      </c>
      <c r="C61" s="34">
        <v>13.07</v>
      </c>
      <c r="D61" s="34">
        <v>5.0000000000000001E-3</v>
      </c>
      <c r="E61" s="34">
        <v>50</v>
      </c>
      <c r="F61" s="34">
        <v>51.5</v>
      </c>
      <c r="G61" s="34">
        <v>2.5</v>
      </c>
      <c r="H61" s="34">
        <v>1044</v>
      </c>
      <c r="I61" s="34"/>
      <c r="J61" s="34">
        <v>2.2999999999999998</v>
      </c>
      <c r="K61" s="34">
        <v>0.88160000000000005</v>
      </c>
      <c r="L61" s="34">
        <v>11.522600000000001</v>
      </c>
      <c r="M61" s="34">
        <v>4.4000000000000003E-3</v>
      </c>
      <c r="N61" s="34">
        <v>45.402700000000003</v>
      </c>
      <c r="O61" s="34">
        <v>2.2040000000000002</v>
      </c>
      <c r="P61" s="34">
        <v>47.6</v>
      </c>
      <c r="Q61" s="34">
        <v>38.218000000000004</v>
      </c>
      <c r="R61" s="34">
        <v>1.8552</v>
      </c>
      <c r="S61" s="34">
        <v>40.1</v>
      </c>
      <c r="T61" s="34">
        <v>1044.0397</v>
      </c>
      <c r="U61" s="34"/>
      <c r="V61" s="34"/>
      <c r="W61" s="34">
        <v>0</v>
      </c>
      <c r="X61" s="34">
        <v>2.0276999999999998</v>
      </c>
      <c r="Y61" s="34">
        <v>13.4</v>
      </c>
      <c r="Z61" s="34">
        <v>846</v>
      </c>
      <c r="AA61" s="34">
        <v>855</v>
      </c>
      <c r="AB61" s="34">
        <v>877</v>
      </c>
      <c r="AC61" s="34">
        <v>96</v>
      </c>
      <c r="AD61" s="34">
        <v>35</v>
      </c>
      <c r="AE61" s="34">
        <v>0.8</v>
      </c>
      <c r="AF61" s="34">
        <v>978</v>
      </c>
      <c r="AG61" s="34">
        <v>4</v>
      </c>
      <c r="AH61" s="34">
        <v>101</v>
      </c>
      <c r="AI61" s="34">
        <v>41</v>
      </c>
      <c r="AJ61" s="34">
        <v>191</v>
      </c>
      <c r="AK61" s="34">
        <v>169</v>
      </c>
      <c r="AL61" s="34">
        <v>4.2</v>
      </c>
      <c r="AM61" s="34">
        <v>176</v>
      </c>
      <c r="AN61" s="34" t="s">
        <v>155</v>
      </c>
      <c r="AO61" s="34">
        <v>2</v>
      </c>
      <c r="AP61" s="37">
        <v>0.88893518518518511</v>
      </c>
      <c r="AQ61" s="34">
        <v>47.158583</v>
      </c>
      <c r="AR61" s="34">
        <v>-88.489677999999998</v>
      </c>
      <c r="AS61" s="34">
        <v>313.60000000000002</v>
      </c>
      <c r="AT61" s="34">
        <v>0</v>
      </c>
      <c r="AU61" s="34">
        <v>12</v>
      </c>
      <c r="AV61" s="34">
        <v>8</v>
      </c>
      <c r="AW61" s="34" t="s">
        <v>199</v>
      </c>
      <c r="AX61" s="34">
        <v>1.1000000000000001</v>
      </c>
      <c r="AY61" s="34">
        <v>1.5</v>
      </c>
      <c r="AZ61" s="34">
        <v>1.8</v>
      </c>
      <c r="BA61" s="34">
        <v>13.404</v>
      </c>
      <c r="BB61" s="34">
        <v>15.35</v>
      </c>
      <c r="BC61" s="34">
        <v>1.1499999999999999</v>
      </c>
      <c r="BD61" s="34">
        <v>13.429</v>
      </c>
      <c r="BE61" s="34">
        <v>2880.0659999999998</v>
      </c>
      <c r="BF61" s="34">
        <v>0.70099999999999996</v>
      </c>
      <c r="BG61" s="34">
        <v>1.1879999999999999</v>
      </c>
      <c r="BH61" s="34">
        <v>5.8000000000000003E-2</v>
      </c>
      <c r="BI61" s="34">
        <v>1.246</v>
      </c>
      <c r="BJ61" s="34">
        <v>1</v>
      </c>
      <c r="BK61" s="34">
        <v>4.9000000000000002E-2</v>
      </c>
      <c r="BL61" s="34">
        <v>1.0489999999999999</v>
      </c>
      <c r="BM61" s="34">
        <v>9.0052000000000003</v>
      </c>
      <c r="BN61" s="34"/>
      <c r="BO61" s="34"/>
      <c r="BP61" s="34"/>
      <c r="BQ61" s="34">
        <v>368.51299999999998</v>
      </c>
      <c r="BR61" s="34">
        <v>8.2425999999999999E-2</v>
      </c>
      <c r="BS61" s="34">
        <v>-5</v>
      </c>
      <c r="BT61" s="34">
        <v>8.071E-3</v>
      </c>
      <c r="BU61" s="34">
        <v>2.0142850000000001</v>
      </c>
      <c r="BV61" s="34">
        <v>0</v>
      </c>
      <c r="BW61" s="34" t="s">
        <v>155</v>
      </c>
      <c r="BX61" s="34">
        <v>0.84199999999999997</v>
      </c>
    </row>
    <row r="62" spans="1:76" x14ac:dyDescent="0.25">
      <c r="A62" s="35">
        <v>43167</v>
      </c>
      <c r="B62" s="36">
        <v>1.3123842592592591E-2</v>
      </c>
      <c r="C62" s="34">
        <v>13.07</v>
      </c>
      <c r="D62" s="34">
        <v>5.0000000000000001E-3</v>
      </c>
      <c r="E62" s="34">
        <v>50</v>
      </c>
      <c r="F62" s="34">
        <v>51.5</v>
      </c>
      <c r="G62" s="34">
        <v>2.5</v>
      </c>
      <c r="H62" s="34">
        <v>969.6</v>
      </c>
      <c r="I62" s="34"/>
      <c r="J62" s="34">
        <v>2.2999999999999998</v>
      </c>
      <c r="K62" s="34">
        <v>0.88160000000000005</v>
      </c>
      <c r="L62" s="34">
        <v>11.523</v>
      </c>
      <c r="M62" s="34">
        <v>4.4000000000000003E-3</v>
      </c>
      <c r="N62" s="34">
        <v>45.404400000000003</v>
      </c>
      <c r="O62" s="34">
        <v>2.2040999999999999</v>
      </c>
      <c r="P62" s="34">
        <v>47.6</v>
      </c>
      <c r="Q62" s="34">
        <v>38.219499999999996</v>
      </c>
      <c r="R62" s="34">
        <v>1.8552999999999999</v>
      </c>
      <c r="S62" s="34">
        <v>40.1</v>
      </c>
      <c r="T62" s="34">
        <v>969.59090000000003</v>
      </c>
      <c r="U62" s="34"/>
      <c r="V62" s="34"/>
      <c r="W62" s="34">
        <v>0</v>
      </c>
      <c r="X62" s="34">
        <v>2.0278</v>
      </c>
      <c r="Y62" s="34">
        <v>13.3</v>
      </c>
      <c r="Z62" s="34">
        <v>846</v>
      </c>
      <c r="AA62" s="34">
        <v>855</v>
      </c>
      <c r="AB62" s="34">
        <v>877</v>
      </c>
      <c r="AC62" s="34">
        <v>96</v>
      </c>
      <c r="AD62" s="34">
        <v>35</v>
      </c>
      <c r="AE62" s="34">
        <v>0.8</v>
      </c>
      <c r="AF62" s="34">
        <v>978</v>
      </c>
      <c r="AG62" s="34">
        <v>4</v>
      </c>
      <c r="AH62" s="34">
        <v>101</v>
      </c>
      <c r="AI62" s="34">
        <v>41</v>
      </c>
      <c r="AJ62" s="34">
        <v>191</v>
      </c>
      <c r="AK62" s="34">
        <v>169</v>
      </c>
      <c r="AL62" s="34">
        <v>4.0999999999999996</v>
      </c>
      <c r="AM62" s="34">
        <v>176</v>
      </c>
      <c r="AN62" s="34" t="s">
        <v>155</v>
      </c>
      <c r="AO62" s="34">
        <v>2</v>
      </c>
      <c r="AP62" s="37">
        <v>0.88893518518518511</v>
      </c>
      <c r="AQ62" s="34">
        <v>47.158583</v>
      </c>
      <c r="AR62" s="34">
        <v>-88.489677999999998</v>
      </c>
      <c r="AS62" s="34">
        <v>313.5</v>
      </c>
      <c r="AT62" s="34">
        <v>0</v>
      </c>
      <c r="AU62" s="34">
        <v>12</v>
      </c>
      <c r="AV62" s="34">
        <v>8</v>
      </c>
      <c r="AW62" s="34" t="s">
        <v>199</v>
      </c>
      <c r="AX62" s="34">
        <v>1.1000000000000001</v>
      </c>
      <c r="AY62" s="34">
        <v>1.5</v>
      </c>
      <c r="AZ62" s="34">
        <v>1.8770770000000001</v>
      </c>
      <c r="BA62" s="34">
        <v>13.404</v>
      </c>
      <c r="BB62" s="34">
        <v>15.36</v>
      </c>
      <c r="BC62" s="34">
        <v>1.1499999999999999</v>
      </c>
      <c r="BD62" s="34">
        <v>13.425000000000001</v>
      </c>
      <c r="BE62" s="34">
        <v>2881.9169999999999</v>
      </c>
      <c r="BF62" s="34">
        <v>0.70199999999999996</v>
      </c>
      <c r="BG62" s="34">
        <v>1.1890000000000001</v>
      </c>
      <c r="BH62" s="34">
        <v>5.8000000000000003E-2</v>
      </c>
      <c r="BI62" s="34">
        <v>1.2470000000000001</v>
      </c>
      <c r="BJ62" s="34">
        <v>1.0009999999999999</v>
      </c>
      <c r="BK62" s="34">
        <v>4.9000000000000002E-2</v>
      </c>
      <c r="BL62" s="34">
        <v>1.05</v>
      </c>
      <c r="BM62" s="34">
        <v>8.3681000000000001</v>
      </c>
      <c r="BN62" s="34"/>
      <c r="BO62" s="34"/>
      <c r="BP62" s="34"/>
      <c r="BQ62" s="34">
        <v>368.75</v>
      </c>
      <c r="BR62" s="34">
        <v>9.3147999999999995E-2</v>
      </c>
      <c r="BS62" s="34">
        <v>-5</v>
      </c>
      <c r="BT62" s="34">
        <v>8.9289999999999994E-3</v>
      </c>
      <c r="BU62" s="34">
        <v>2.2763040000000001</v>
      </c>
      <c r="BV62" s="34">
        <v>0</v>
      </c>
      <c r="BW62" s="34" t="s">
        <v>155</v>
      </c>
      <c r="BX62" s="34">
        <v>0.84199999999999997</v>
      </c>
    </row>
    <row r="63" spans="1:76" x14ac:dyDescent="0.25">
      <c r="A63" s="35">
        <v>43167</v>
      </c>
      <c r="B63" s="36">
        <v>1.3135416666666665E-2</v>
      </c>
      <c r="C63" s="34">
        <v>12.974</v>
      </c>
      <c r="D63" s="34">
        <v>5.0000000000000001E-3</v>
      </c>
      <c r="E63" s="34">
        <v>50</v>
      </c>
      <c r="F63" s="34">
        <v>51.6</v>
      </c>
      <c r="G63" s="34">
        <v>2.5</v>
      </c>
      <c r="H63" s="34">
        <v>925.1</v>
      </c>
      <c r="I63" s="34"/>
      <c r="J63" s="34">
        <v>2.2999999999999998</v>
      </c>
      <c r="K63" s="34">
        <v>0.88239999999999996</v>
      </c>
      <c r="L63" s="34">
        <v>11.447800000000001</v>
      </c>
      <c r="M63" s="34">
        <v>4.4000000000000003E-3</v>
      </c>
      <c r="N63" s="34">
        <v>45.565100000000001</v>
      </c>
      <c r="O63" s="34">
        <v>2.2059000000000002</v>
      </c>
      <c r="P63" s="34">
        <v>47.8</v>
      </c>
      <c r="Q63" s="34">
        <v>38.354700000000001</v>
      </c>
      <c r="R63" s="34">
        <v>1.8569</v>
      </c>
      <c r="S63" s="34">
        <v>40.200000000000003</v>
      </c>
      <c r="T63" s="34">
        <v>925.09090000000003</v>
      </c>
      <c r="U63" s="34"/>
      <c r="V63" s="34"/>
      <c r="W63" s="34">
        <v>0</v>
      </c>
      <c r="X63" s="34">
        <v>2.0295000000000001</v>
      </c>
      <c r="Y63" s="34">
        <v>13.1</v>
      </c>
      <c r="Z63" s="34">
        <v>847</v>
      </c>
      <c r="AA63" s="34">
        <v>856</v>
      </c>
      <c r="AB63" s="34">
        <v>877</v>
      </c>
      <c r="AC63" s="34">
        <v>96</v>
      </c>
      <c r="AD63" s="34">
        <v>35</v>
      </c>
      <c r="AE63" s="34">
        <v>0.8</v>
      </c>
      <c r="AF63" s="34">
        <v>978</v>
      </c>
      <c r="AG63" s="34">
        <v>4</v>
      </c>
      <c r="AH63" s="34">
        <v>101</v>
      </c>
      <c r="AI63" s="34">
        <v>41</v>
      </c>
      <c r="AJ63" s="34">
        <v>191</v>
      </c>
      <c r="AK63" s="34">
        <v>169</v>
      </c>
      <c r="AL63" s="34">
        <v>3.9</v>
      </c>
      <c r="AM63" s="34">
        <v>176</v>
      </c>
      <c r="AN63" s="34" t="s">
        <v>155</v>
      </c>
      <c r="AO63" s="34">
        <v>2</v>
      </c>
      <c r="AP63" s="37">
        <v>0.88894675925925926</v>
      </c>
      <c r="AQ63" s="34">
        <v>47.158583</v>
      </c>
      <c r="AR63" s="34">
        <v>-88.489677999999998</v>
      </c>
      <c r="AS63" s="34">
        <v>313.39999999999998</v>
      </c>
      <c r="AT63" s="34">
        <v>0</v>
      </c>
      <c r="AU63" s="34">
        <v>12</v>
      </c>
      <c r="AV63" s="34">
        <v>8</v>
      </c>
      <c r="AW63" s="34" t="s">
        <v>199</v>
      </c>
      <c r="AX63" s="34">
        <v>1.1000000000000001</v>
      </c>
      <c r="AY63" s="34">
        <v>1.5</v>
      </c>
      <c r="AZ63" s="34">
        <v>1.9</v>
      </c>
      <c r="BA63" s="34">
        <v>13.404</v>
      </c>
      <c r="BB63" s="34">
        <v>15.48</v>
      </c>
      <c r="BC63" s="34">
        <v>1.1499999999999999</v>
      </c>
      <c r="BD63" s="34">
        <v>13.331</v>
      </c>
      <c r="BE63" s="34">
        <v>2882.93</v>
      </c>
      <c r="BF63" s="34">
        <v>0.70699999999999996</v>
      </c>
      <c r="BG63" s="34">
        <v>1.202</v>
      </c>
      <c r="BH63" s="34">
        <v>5.8000000000000003E-2</v>
      </c>
      <c r="BI63" s="34">
        <v>1.26</v>
      </c>
      <c r="BJ63" s="34">
        <v>1.012</v>
      </c>
      <c r="BK63" s="34">
        <v>4.9000000000000002E-2</v>
      </c>
      <c r="BL63" s="34">
        <v>1.06</v>
      </c>
      <c r="BM63" s="34">
        <v>8.0393000000000008</v>
      </c>
      <c r="BN63" s="34"/>
      <c r="BO63" s="34"/>
      <c r="BP63" s="34"/>
      <c r="BQ63" s="34">
        <v>371.613</v>
      </c>
      <c r="BR63" s="34">
        <v>9.4E-2</v>
      </c>
      <c r="BS63" s="34">
        <v>-5</v>
      </c>
      <c r="BT63" s="34">
        <v>8.9999999999999993E-3</v>
      </c>
      <c r="BU63" s="34">
        <v>2.2971249999999999</v>
      </c>
      <c r="BV63" s="34">
        <v>0</v>
      </c>
      <c r="BW63" s="34" t="s">
        <v>155</v>
      </c>
      <c r="BX63" s="34">
        <v>0.84199999999999997</v>
      </c>
    </row>
    <row r="64" spans="1:76" x14ac:dyDescent="0.25">
      <c r="A64" s="35">
        <v>43167</v>
      </c>
      <c r="B64" s="36">
        <v>1.3146990740740739E-2</v>
      </c>
      <c r="C64" s="34">
        <v>12.87</v>
      </c>
      <c r="D64" s="34">
        <v>5.0000000000000001E-3</v>
      </c>
      <c r="E64" s="34">
        <v>50</v>
      </c>
      <c r="F64" s="34">
        <v>51.8</v>
      </c>
      <c r="G64" s="34">
        <v>2.5</v>
      </c>
      <c r="H64" s="34">
        <v>911.2</v>
      </c>
      <c r="I64" s="34"/>
      <c r="J64" s="34">
        <v>2.2000000000000002</v>
      </c>
      <c r="K64" s="34">
        <v>0.88319999999999999</v>
      </c>
      <c r="L64" s="34">
        <v>11.3674</v>
      </c>
      <c r="M64" s="34">
        <v>4.4000000000000003E-3</v>
      </c>
      <c r="N64" s="34">
        <v>45.752299999999998</v>
      </c>
      <c r="O64" s="34">
        <v>2.2081</v>
      </c>
      <c r="P64" s="34">
        <v>48</v>
      </c>
      <c r="Q64" s="34">
        <v>38.512300000000003</v>
      </c>
      <c r="R64" s="34">
        <v>1.8587</v>
      </c>
      <c r="S64" s="34">
        <v>40.4</v>
      </c>
      <c r="T64" s="34">
        <v>911.22310000000004</v>
      </c>
      <c r="U64" s="34"/>
      <c r="V64" s="34"/>
      <c r="W64" s="34">
        <v>0</v>
      </c>
      <c r="X64" s="34">
        <v>1.9431</v>
      </c>
      <c r="Y64" s="34">
        <v>13.3</v>
      </c>
      <c r="Z64" s="34">
        <v>846</v>
      </c>
      <c r="AA64" s="34">
        <v>855</v>
      </c>
      <c r="AB64" s="34">
        <v>877</v>
      </c>
      <c r="AC64" s="34">
        <v>96</v>
      </c>
      <c r="AD64" s="34">
        <v>35</v>
      </c>
      <c r="AE64" s="34">
        <v>0.8</v>
      </c>
      <c r="AF64" s="34">
        <v>978</v>
      </c>
      <c r="AG64" s="34">
        <v>4</v>
      </c>
      <c r="AH64" s="34">
        <v>101</v>
      </c>
      <c r="AI64" s="34">
        <v>41</v>
      </c>
      <c r="AJ64" s="34">
        <v>191</v>
      </c>
      <c r="AK64" s="34">
        <v>169</v>
      </c>
      <c r="AL64" s="34">
        <v>4</v>
      </c>
      <c r="AM64" s="34">
        <v>176</v>
      </c>
      <c r="AN64" s="34" t="s">
        <v>155</v>
      </c>
      <c r="AO64" s="34">
        <v>2</v>
      </c>
      <c r="AP64" s="37">
        <v>0.88896990740740733</v>
      </c>
      <c r="AQ64" s="34">
        <v>47.158583</v>
      </c>
      <c r="AR64" s="34">
        <v>-88.489677999999998</v>
      </c>
      <c r="AS64" s="34">
        <v>313.39999999999998</v>
      </c>
      <c r="AT64" s="34">
        <v>0</v>
      </c>
      <c r="AU64" s="34">
        <v>12</v>
      </c>
      <c r="AV64" s="34">
        <v>8</v>
      </c>
      <c r="AW64" s="34" t="s">
        <v>199</v>
      </c>
      <c r="AX64" s="34">
        <v>1.1771</v>
      </c>
      <c r="AY64" s="34">
        <v>1.5770999999999999</v>
      </c>
      <c r="AZ64" s="34">
        <v>1.9771000000000001</v>
      </c>
      <c r="BA64" s="34">
        <v>13.404</v>
      </c>
      <c r="BB64" s="34">
        <v>15.6</v>
      </c>
      <c r="BC64" s="34">
        <v>1.1599999999999999</v>
      </c>
      <c r="BD64" s="34">
        <v>13.218</v>
      </c>
      <c r="BE64" s="34">
        <v>2883.1779999999999</v>
      </c>
      <c r="BF64" s="34">
        <v>0.71299999999999997</v>
      </c>
      <c r="BG64" s="34">
        <v>1.2150000000000001</v>
      </c>
      <c r="BH64" s="34">
        <v>5.8999999999999997E-2</v>
      </c>
      <c r="BI64" s="34">
        <v>1.274</v>
      </c>
      <c r="BJ64" s="34">
        <v>1.0229999999999999</v>
      </c>
      <c r="BK64" s="34">
        <v>4.9000000000000002E-2</v>
      </c>
      <c r="BL64" s="34">
        <v>1.0720000000000001</v>
      </c>
      <c r="BM64" s="34">
        <v>7.9755000000000003</v>
      </c>
      <c r="BN64" s="34"/>
      <c r="BO64" s="34"/>
      <c r="BP64" s="34"/>
      <c r="BQ64" s="34">
        <v>358.35599999999999</v>
      </c>
      <c r="BR64" s="34">
        <v>8.7497000000000005E-2</v>
      </c>
      <c r="BS64" s="34">
        <v>-5</v>
      </c>
      <c r="BT64" s="34">
        <v>8.9999999999999993E-3</v>
      </c>
      <c r="BU64" s="34">
        <v>2.138207</v>
      </c>
      <c r="BV64" s="34">
        <v>0</v>
      </c>
      <c r="BW64" s="34" t="s">
        <v>155</v>
      </c>
      <c r="BX64" s="34">
        <v>0.84199999999999997</v>
      </c>
    </row>
    <row r="65" spans="1:76" x14ac:dyDescent="0.25">
      <c r="A65" s="35">
        <v>43167</v>
      </c>
      <c r="B65" s="36">
        <v>1.3158564814814816E-2</v>
      </c>
      <c r="C65" s="34">
        <v>12.87</v>
      </c>
      <c r="D65" s="34">
        <v>5.0000000000000001E-3</v>
      </c>
      <c r="E65" s="34">
        <v>50</v>
      </c>
      <c r="F65" s="34">
        <v>52.1</v>
      </c>
      <c r="G65" s="34">
        <v>2.5</v>
      </c>
      <c r="H65" s="34">
        <v>854.9</v>
      </c>
      <c r="I65" s="34"/>
      <c r="J65" s="34">
        <v>2.2000000000000002</v>
      </c>
      <c r="K65" s="34">
        <v>0.88329999999999997</v>
      </c>
      <c r="L65" s="34">
        <v>11.367699999999999</v>
      </c>
      <c r="M65" s="34">
        <v>4.4000000000000003E-3</v>
      </c>
      <c r="N65" s="34">
        <v>46.034100000000002</v>
      </c>
      <c r="O65" s="34">
        <v>2.2082000000000002</v>
      </c>
      <c r="P65" s="34">
        <v>48.2</v>
      </c>
      <c r="Q65" s="34">
        <v>38.749499999999998</v>
      </c>
      <c r="R65" s="34">
        <v>1.8587</v>
      </c>
      <c r="S65" s="34">
        <v>40.6</v>
      </c>
      <c r="T65" s="34">
        <v>854.923</v>
      </c>
      <c r="U65" s="34"/>
      <c r="V65" s="34"/>
      <c r="W65" s="34">
        <v>0</v>
      </c>
      <c r="X65" s="34">
        <v>1.9432</v>
      </c>
      <c r="Y65" s="34">
        <v>13.2</v>
      </c>
      <c r="Z65" s="34">
        <v>846</v>
      </c>
      <c r="AA65" s="34">
        <v>855</v>
      </c>
      <c r="AB65" s="34">
        <v>877</v>
      </c>
      <c r="AC65" s="34">
        <v>96</v>
      </c>
      <c r="AD65" s="34">
        <v>35</v>
      </c>
      <c r="AE65" s="34">
        <v>0.8</v>
      </c>
      <c r="AF65" s="34">
        <v>978</v>
      </c>
      <c r="AG65" s="34">
        <v>4</v>
      </c>
      <c r="AH65" s="34">
        <v>101</v>
      </c>
      <c r="AI65" s="34">
        <v>41</v>
      </c>
      <c r="AJ65" s="34">
        <v>191</v>
      </c>
      <c r="AK65" s="34">
        <v>169</v>
      </c>
      <c r="AL65" s="34">
        <v>3.9</v>
      </c>
      <c r="AM65" s="34">
        <v>176</v>
      </c>
      <c r="AN65" s="34" t="s">
        <v>155</v>
      </c>
      <c r="AO65" s="34">
        <v>2</v>
      </c>
      <c r="AP65" s="37">
        <v>0.88896990740740733</v>
      </c>
      <c r="AQ65" s="34">
        <v>47.158583</v>
      </c>
      <c r="AR65" s="34">
        <v>-88.489677999999998</v>
      </c>
      <c r="AS65" s="34">
        <v>313.5</v>
      </c>
      <c r="AT65" s="34">
        <v>0</v>
      </c>
      <c r="AU65" s="34">
        <v>12</v>
      </c>
      <c r="AV65" s="34">
        <v>8</v>
      </c>
      <c r="AW65" s="34" t="s">
        <v>199</v>
      </c>
      <c r="AX65" s="34">
        <v>1.2770999999999999</v>
      </c>
      <c r="AY65" s="34">
        <v>1.6771</v>
      </c>
      <c r="AZ65" s="34">
        <v>2.0771000000000002</v>
      </c>
      <c r="BA65" s="34">
        <v>13.404</v>
      </c>
      <c r="BB65" s="34">
        <v>15.6</v>
      </c>
      <c r="BC65" s="34">
        <v>1.1599999999999999</v>
      </c>
      <c r="BD65" s="34">
        <v>13.215999999999999</v>
      </c>
      <c r="BE65" s="34">
        <v>2884.6</v>
      </c>
      <c r="BF65" s="34">
        <v>0.71299999999999997</v>
      </c>
      <c r="BG65" s="34">
        <v>1.2230000000000001</v>
      </c>
      <c r="BH65" s="34">
        <v>5.8999999999999997E-2</v>
      </c>
      <c r="BI65" s="34">
        <v>1.282</v>
      </c>
      <c r="BJ65" s="34">
        <v>1.03</v>
      </c>
      <c r="BK65" s="34">
        <v>4.9000000000000002E-2</v>
      </c>
      <c r="BL65" s="34">
        <v>1.079</v>
      </c>
      <c r="BM65" s="34">
        <v>7.4862000000000002</v>
      </c>
      <c r="BN65" s="34"/>
      <c r="BO65" s="34"/>
      <c r="BP65" s="34"/>
      <c r="BQ65" s="34">
        <v>358.53199999999998</v>
      </c>
      <c r="BR65" s="34">
        <v>8.4212999999999996E-2</v>
      </c>
      <c r="BS65" s="34">
        <v>-5</v>
      </c>
      <c r="BT65" s="34">
        <v>8.9999999999999993E-3</v>
      </c>
      <c r="BU65" s="34">
        <v>2.0579550000000002</v>
      </c>
      <c r="BV65" s="34">
        <v>0</v>
      </c>
      <c r="BW65" s="34" t="s">
        <v>155</v>
      </c>
      <c r="BX65" s="34">
        <v>0.84199999999999997</v>
      </c>
    </row>
    <row r="66" spans="1:76" x14ac:dyDescent="0.25">
      <c r="A66" s="35">
        <v>43167</v>
      </c>
      <c r="B66" s="36">
        <v>1.3170138888888889E-2</v>
      </c>
      <c r="C66" s="34">
        <v>12.87</v>
      </c>
      <c r="D66" s="34">
        <v>4.7000000000000002E-3</v>
      </c>
      <c r="E66" s="34">
        <v>46.708753999999999</v>
      </c>
      <c r="F66" s="34">
        <v>53.1</v>
      </c>
      <c r="G66" s="34">
        <v>2.5</v>
      </c>
      <c r="H66" s="34">
        <v>831.1</v>
      </c>
      <c r="I66" s="34"/>
      <c r="J66" s="34">
        <v>2.2000000000000002</v>
      </c>
      <c r="K66" s="34">
        <v>0.88329999999999997</v>
      </c>
      <c r="L66" s="34">
        <v>11.368399999999999</v>
      </c>
      <c r="M66" s="34">
        <v>4.1000000000000003E-3</v>
      </c>
      <c r="N66" s="34">
        <v>46.901600000000002</v>
      </c>
      <c r="O66" s="34">
        <v>2.2082999999999999</v>
      </c>
      <c r="P66" s="34">
        <v>49.1</v>
      </c>
      <c r="Q66" s="34">
        <v>39.479799999999997</v>
      </c>
      <c r="R66" s="34">
        <v>1.8589</v>
      </c>
      <c r="S66" s="34">
        <v>41.3</v>
      </c>
      <c r="T66" s="34">
        <v>831.08989999999994</v>
      </c>
      <c r="U66" s="34"/>
      <c r="V66" s="34"/>
      <c r="W66" s="34">
        <v>0</v>
      </c>
      <c r="X66" s="34">
        <v>1.9433</v>
      </c>
      <c r="Y66" s="34">
        <v>13.2</v>
      </c>
      <c r="Z66" s="34">
        <v>846</v>
      </c>
      <c r="AA66" s="34">
        <v>856</v>
      </c>
      <c r="AB66" s="34">
        <v>877</v>
      </c>
      <c r="AC66" s="34">
        <v>96</v>
      </c>
      <c r="AD66" s="34">
        <v>35</v>
      </c>
      <c r="AE66" s="34">
        <v>0.8</v>
      </c>
      <c r="AF66" s="34">
        <v>978</v>
      </c>
      <c r="AG66" s="34">
        <v>4</v>
      </c>
      <c r="AH66" s="34">
        <v>101</v>
      </c>
      <c r="AI66" s="34">
        <v>41</v>
      </c>
      <c r="AJ66" s="34">
        <v>191</v>
      </c>
      <c r="AK66" s="34">
        <v>169</v>
      </c>
      <c r="AL66" s="34">
        <v>4</v>
      </c>
      <c r="AM66" s="34">
        <v>176</v>
      </c>
      <c r="AN66" s="34" t="s">
        <v>155</v>
      </c>
      <c r="AO66" s="34">
        <v>2</v>
      </c>
      <c r="AP66" s="37">
        <v>0.88899305555555552</v>
      </c>
      <c r="AQ66" s="34">
        <v>47.158583</v>
      </c>
      <c r="AR66" s="34">
        <v>-88.489677999999998</v>
      </c>
      <c r="AS66" s="34">
        <v>313.5</v>
      </c>
      <c r="AT66" s="34">
        <v>0</v>
      </c>
      <c r="AU66" s="34">
        <v>12</v>
      </c>
      <c r="AV66" s="34">
        <v>8</v>
      </c>
      <c r="AW66" s="34" t="s">
        <v>199</v>
      </c>
      <c r="AX66" s="34">
        <v>1.3</v>
      </c>
      <c r="AY66" s="34">
        <v>1.7</v>
      </c>
      <c r="AZ66" s="34">
        <v>2.1</v>
      </c>
      <c r="BA66" s="34">
        <v>13.404</v>
      </c>
      <c r="BB66" s="34">
        <v>15.61</v>
      </c>
      <c r="BC66" s="34">
        <v>1.1599999999999999</v>
      </c>
      <c r="BD66" s="34">
        <v>13.208</v>
      </c>
      <c r="BE66" s="34">
        <v>2885.2759999999998</v>
      </c>
      <c r="BF66" s="34">
        <v>0.66600000000000004</v>
      </c>
      <c r="BG66" s="34">
        <v>1.2470000000000001</v>
      </c>
      <c r="BH66" s="34">
        <v>5.8999999999999997E-2</v>
      </c>
      <c r="BI66" s="34">
        <v>1.3049999999999999</v>
      </c>
      <c r="BJ66" s="34">
        <v>1.0489999999999999</v>
      </c>
      <c r="BK66" s="34">
        <v>4.9000000000000002E-2</v>
      </c>
      <c r="BL66" s="34">
        <v>1.099</v>
      </c>
      <c r="BM66" s="34">
        <v>7.2788000000000004</v>
      </c>
      <c r="BN66" s="34"/>
      <c r="BO66" s="34"/>
      <c r="BP66" s="34"/>
      <c r="BQ66" s="34">
        <v>358.62</v>
      </c>
      <c r="BR66" s="34">
        <v>8.4000000000000005E-2</v>
      </c>
      <c r="BS66" s="34">
        <v>-5</v>
      </c>
      <c r="BT66" s="34">
        <v>8.9999999999999993E-3</v>
      </c>
      <c r="BU66" s="34">
        <v>2.0527500000000001</v>
      </c>
      <c r="BV66" s="34">
        <v>0</v>
      </c>
      <c r="BW66" s="34" t="s">
        <v>155</v>
      </c>
      <c r="BX66" s="34">
        <v>0.84199999999999997</v>
      </c>
    </row>
    <row r="67" spans="1:76" x14ac:dyDescent="0.25">
      <c r="A67" s="35">
        <v>43167</v>
      </c>
      <c r="B67" s="36">
        <v>1.3181712962962963E-2</v>
      </c>
      <c r="C67" s="34">
        <v>12.853</v>
      </c>
      <c r="D67" s="34">
        <v>4.1999999999999997E-3</v>
      </c>
      <c r="E67" s="34">
        <v>41.700167999999998</v>
      </c>
      <c r="F67" s="34">
        <v>54.2</v>
      </c>
      <c r="G67" s="34">
        <v>2.5</v>
      </c>
      <c r="H67" s="34">
        <v>853.1</v>
      </c>
      <c r="I67" s="34"/>
      <c r="J67" s="34">
        <v>2.2000000000000002</v>
      </c>
      <c r="K67" s="34">
        <v>0.88349999999999995</v>
      </c>
      <c r="L67" s="34">
        <v>11.3561</v>
      </c>
      <c r="M67" s="34">
        <v>3.7000000000000002E-3</v>
      </c>
      <c r="N67" s="34">
        <v>47.92</v>
      </c>
      <c r="O67" s="34">
        <v>2.2088000000000001</v>
      </c>
      <c r="P67" s="34">
        <v>50.1</v>
      </c>
      <c r="Q67" s="34">
        <v>40.3369</v>
      </c>
      <c r="R67" s="34">
        <v>1.8593</v>
      </c>
      <c r="S67" s="34">
        <v>42.2</v>
      </c>
      <c r="T67" s="34">
        <v>853.07079999999996</v>
      </c>
      <c r="U67" s="34"/>
      <c r="V67" s="34"/>
      <c r="W67" s="34">
        <v>0</v>
      </c>
      <c r="X67" s="34">
        <v>1.9438</v>
      </c>
      <c r="Y67" s="34">
        <v>13.3</v>
      </c>
      <c r="Z67" s="34">
        <v>845</v>
      </c>
      <c r="AA67" s="34">
        <v>854</v>
      </c>
      <c r="AB67" s="34">
        <v>877</v>
      </c>
      <c r="AC67" s="34">
        <v>96</v>
      </c>
      <c r="AD67" s="34">
        <v>35</v>
      </c>
      <c r="AE67" s="34">
        <v>0.8</v>
      </c>
      <c r="AF67" s="34">
        <v>978</v>
      </c>
      <c r="AG67" s="34">
        <v>4</v>
      </c>
      <c r="AH67" s="34">
        <v>101</v>
      </c>
      <c r="AI67" s="34">
        <v>41</v>
      </c>
      <c r="AJ67" s="34">
        <v>191</v>
      </c>
      <c r="AK67" s="34">
        <v>169</v>
      </c>
      <c r="AL67" s="34">
        <v>4.2</v>
      </c>
      <c r="AM67" s="34">
        <v>175.6</v>
      </c>
      <c r="AN67" s="34" t="s">
        <v>155</v>
      </c>
      <c r="AO67" s="34">
        <v>2</v>
      </c>
      <c r="AP67" s="37">
        <v>0.88900462962962967</v>
      </c>
      <c r="AQ67" s="34">
        <v>47.158583</v>
      </c>
      <c r="AR67" s="34">
        <v>-88.489677999999998</v>
      </c>
      <c r="AS67" s="34">
        <v>313.39999999999998</v>
      </c>
      <c r="AT67" s="34">
        <v>0</v>
      </c>
      <c r="AU67" s="34">
        <v>12</v>
      </c>
      <c r="AV67" s="34">
        <v>8</v>
      </c>
      <c r="AW67" s="34" t="s">
        <v>199</v>
      </c>
      <c r="AX67" s="34">
        <v>1.3</v>
      </c>
      <c r="AY67" s="34">
        <v>1.7</v>
      </c>
      <c r="AZ67" s="34">
        <v>2.1</v>
      </c>
      <c r="BA67" s="34">
        <v>13.404</v>
      </c>
      <c r="BB67" s="34">
        <v>15.62</v>
      </c>
      <c r="BC67" s="34">
        <v>1.17</v>
      </c>
      <c r="BD67" s="34">
        <v>13.183</v>
      </c>
      <c r="BE67" s="34">
        <v>2884.819</v>
      </c>
      <c r="BF67" s="34">
        <v>0.59599999999999997</v>
      </c>
      <c r="BG67" s="34">
        <v>1.2749999999999999</v>
      </c>
      <c r="BH67" s="34">
        <v>5.8999999999999997E-2</v>
      </c>
      <c r="BI67" s="34">
        <v>1.3340000000000001</v>
      </c>
      <c r="BJ67" s="34">
        <v>1.073</v>
      </c>
      <c r="BK67" s="34">
        <v>4.9000000000000002E-2</v>
      </c>
      <c r="BL67" s="34">
        <v>1.123</v>
      </c>
      <c r="BM67" s="34">
        <v>7.4782000000000002</v>
      </c>
      <c r="BN67" s="34"/>
      <c r="BO67" s="34"/>
      <c r="BP67" s="34"/>
      <c r="BQ67" s="34">
        <v>359.03</v>
      </c>
      <c r="BR67" s="34">
        <v>8.1215999999999997E-2</v>
      </c>
      <c r="BS67" s="34">
        <v>-5</v>
      </c>
      <c r="BT67" s="34">
        <v>8.0719999999999993E-3</v>
      </c>
      <c r="BU67" s="34">
        <v>1.9847109999999999</v>
      </c>
      <c r="BV67" s="34">
        <v>0</v>
      </c>
      <c r="BW67" s="34" t="s">
        <v>155</v>
      </c>
      <c r="BX67" s="34">
        <v>0.84199999999999997</v>
      </c>
    </row>
    <row r="68" spans="1:76" x14ac:dyDescent="0.25">
      <c r="A68" s="35">
        <v>43167</v>
      </c>
      <c r="B68" s="36">
        <v>1.3193287037037038E-2</v>
      </c>
      <c r="C68" s="34">
        <v>12.856999999999999</v>
      </c>
      <c r="D68" s="34">
        <v>5.0000000000000001E-3</v>
      </c>
      <c r="E68" s="34">
        <v>50</v>
      </c>
      <c r="F68" s="34">
        <v>55.6</v>
      </c>
      <c r="G68" s="34">
        <v>2.5</v>
      </c>
      <c r="H68" s="34">
        <v>804.4</v>
      </c>
      <c r="I68" s="34"/>
      <c r="J68" s="34">
        <v>2.2000000000000002</v>
      </c>
      <c r="K68" s="34">
        <v>0.88349999999999995</v>
      </c>
      <c r="L68" s="34">
        <v>11.359400000000001</v>
      </c>
      <c r="M68" s="34">
        <v>4.4000000000000003E-3</v>
      </c>
      <c r="N68" s="34">
        <v>49.156999999999996</v>
      </c>
      <c r="O68" s="34">
        <v>2.2088000000000001</v>
      </c>
      <c r="P68" s="34">
        <v>51.4</v>
      </c>
      <c r="Q68" s="34">
        <v>41.3782</v>
      </c>
      <c r="R68" s="34">
        <v>1.8593</v>
      </c>
      <c r="S68" s="34">
        <v>43.2</v>
      </c>
      <c r="T68" s="34">
        <v>804.41359999999997</v>
      </c>
      <c r="U68" s="34"/>
      <c r="V68" s="34"/>
      <c r="W68" s="34">
        <v>0</v>
      </c>
      <c r="X68" s="34">
        <v>1.9438</v>
      </c>
      <c r="Y68" s="34">
        <v>13.1</v>
      </c>
      <c r="Z68" s="34">
        <v>846</v>
      </c>
      <c r="AA68" s="34">
        <v>856</v>
      </c>
      <c r="AB68" s="34">
        <v>877</v>
      </c>
      <c r="AC68" s="34">
        <v>96</v>
      </c>
      <c r="AD68" s="34">
        <v>35</v>
      </c>
      <c r="AE68" s="34">
        <v>0.8</v>
      </c>
      <c r="AF68" s="34">
        <v>978</v>
      </c>
      <c r="AG68" s="34">
        <v>4</v>
      </c>
      <c r="AH68" s="34">
        <v>101</v>
      </c>
      <c r="AI68" s="34">
        <v>41</v>
      </c>
      <c r="AJ68" s="34">
        <v>191</v>
      </c>
      <c r="AK68" s="34">
        <v>169</v>
      </c>
      <c r="AL68" s="34">
        <v>4.2</v>
      </c>
      <c r="AM68" s="34">
        <v>175.2</v>
      </c>
      <c r="AN68" s="34" t="s">
        <v>155</v>
      </c>
      <c r="AO68" s="34">
        <v>2</v>
      </c>
      <c r="AP68" s="37">
        <v>0.8890162037037036</v>
      </c>
      <c r="AQ68" s="34">
        <v>47.158583</v>
      </c>
      <c r="AR68" s="34">
        <v>-88.489677999999998</v>
      </c>
      <c r="AS68" s="34">
        <v>313.39999999999998</v>
      </c>
      <c r="AT68" s="34">
        <v>0</v>
      </c>
      <c r="AU68" s="34">
        <v>12</v>
      </c>
      <c r="AV68" s="34">
        <v>8</v>
      </c>
      <c r="AW68" s="34" t="s">
        <v>199</v>
      </c>
      <c r="AX68" s="34">
        <v>1.3</v>
      </c>
      <c r="AY68" s="34">
        <v>1.7770999999999999</v>
      </c>
      <c r="AZ68" s="34">
        <v>2.1770999999999998</v>
      </c>
      <c r="BA68" s="34">
        <v>13.404</v>
      </c>
      <c r="BB68" s="34">
        <v>15.62</v>
      </c>
      <c r="BC68" s="34">
        <v>1.17</v>
      </c>
      <c r="BD68" s="34">
        <v>13.180999999999999</v>
      </c>
      <c r="BE68" s="34">
        <v>2885.8679999999999</v>
      </c>
      <c r="BF68" s="34">
        <v>0.71399999999999997</v>
      </c>
      <c r="BG68" s="34">
        <v>1.3080000000000001</v>
      </c>
      <c r="BH68" s="34">
        <v>5.8999999999999997E-2</v>
      </c>
      <c r="BI68" s="34">
        <v>1.367</v>
      </c>
      <c r="BJ68" s="34">
        <v>1.101</v>
      </c>
      <c r="BK68" s="34">
        <v>4.9000000000000002E-2</v>
      </c>
      <c r="BL68" s="34">
        <v>1.1499999999999999</v>
      </c>
      <c r="BM68" s="34">
        <v>7.0522</v>
      </c>
      <c r="BN68" s="34"/>
      <c r="BO68" s="34"/>
      <c r="BP68" s="34"/>
      <c r="BQ68" s="34">
        <v>359.06200000000001</v>
      </c>
      <c r="BR68" s="34">
        <v>8.0071000000000003E-2</v>
      </c>
      <c r="BS68" s="34">
        <v>-5</v>
      </c>
      <c r="BT68" s="34">
        <v>7.071E-3</v>
      </c>
      <c r="BU68" s="34">
        <v>1.9567369999999999</v>
      </c>
      <c r="BV68" s="34">
        <v>0</v>
      </c>
      <c r="BW68" s="34" t="s">
        <v>155</v>
      </c>
      <c r="BX68" s="34">
        <v>0.84199999999999997</v>
      </c>
    </row>
    <row r="69" spans="1:76" x14ac:dyDescent="0.25">
      <c r="A69" s="35">
        <v>43167</v>
      </c>
      <c r="B69" s="36">
        <v>1.3204861111111112E-2</v>
      </c>
      <c r="C69" s="34">
        <v>12.956</v>
      </c>
      <c r="D69" s="34">
        <v>5.0000000000000001E-3</v>
      </c>
      <c r="E69" s="34">
        <v>50</v>
      </c>
      <c r="F69" s="34">
        <v>56.7</v>
      </c>
      <c r="G69" s="34">
        <v>2.5</v>
      </c>
      <c r="H69" s="34">
        <v>767.9</v>
      </c>
      <c r="I69" s="34"/>
      <c r="J69" s="34">
        <v>2.2000000000000002</v>
      </c>
      <c r="K69" s="34">
        <v>0.88280000000000003</v>
      </c>
      <c r="L69" s="34">
        <v>11.4376</v>
      </c>
      <c r="M69" s="34">
        <v>4.4000000000000003E-3</v>
      </c>
      <c r="N69" s="34">
        <v>50.015300000000003</v>
      </c>
      <c r="O69" s="34">
        <v>2.2069000000000001</v>
      </c>
      <c r="P69" s="34">
        <v>52.2</v>
      </c>
      <c r="Q69" s="34">
        <v>42.100700000000003</v>
      </c>
      <c r="R69" s="34">
        <v>1.8576999999999999</v>
      </c>
      <c r="S69" s="34">
        <v>44</v>
      </c>
      <c r="T69" s="34">
        <v>767.87840000000006</v>
      </c>
      <c r="U69" s="34"/>
      <c r="V69" s="34"/>
      <c r="W69" s="34">
        <v>0</v>
      </c>
      <c r="X69" s="34">
        <v>1.9420999999999999</v>
      </c>
      <c r="Y69" s="34">
        <v>13.2</v>
      </c>
      <c r="Z69" s="34">
        <v>847</v>
      </c>
      <c r="AA69" s="34">
        <v>856</v>
      </c>
      <c r="AB69" s="34">
        <v>877</v>
      </c>
      <c r="AC69" s="34">
        <v>96</v>
      </c>
      <c r="AD69" s="34">
        <v>35</v>
      </c>
      <c r="AE69" s="34">
        <v>0.8</v>
      </c>
      <c r="AF69" s="34">
        <v>978</v>
      </c>
      <c r="AG69" s="34">
        <v>4</v>
      </c>
      <c r="AH69" s="34">
        <v>101</v>
      </c>
      <c r="AI69" s="34">
        <v>41</v>
      </c>
      <c r="AJ69" s="34">
        <v>191</v>
      </c>
      <c r="AK69" s="34">
        <v>169</v>
      </c>
      <c r="AL69" s="34">
        <v>4.2</v>
      </c>
      <c r="AM69" s="34">
        <v>175.2</v>
      </c>
      <c r="AN69" s="34" t="s">
        <v>155</v>
      </c>
      <c r="AO69" s="34">
        <v>2</v>
      </c>
      <c r="AP69" s="37">
        <v>0.8890162037037036</v>
      </c>
      <c r="AQ69" s="34">
        <v>47.158583</v>
      </c>
      <c r="AR69" s="34">
        <v>-88.489677999999998</v>
      </c>
      <c r="AS69" s="34">
        <v>313.39999999999998</v>
      </c>
      <c r="AT69" s="34">
        <v>0</v>
      </c>
      <c r="AU69" s="34">
        <v>12</v>
      </c>
      <c r="AV69" s="34">
        <v>8</v>
      </c>
      <c r="AW69" s="34" t="s">
        <v>199</v>
      </c>
      <c r="AX69" s="34">
        <v>1.3</v>
      </c>
      <c r="AY69" s="34">
        <v>1.8</v>
      </c>
      <c r="AZ69" s="34">
        <v>2.2000000000000002</v>
      </c>
      <c r="BA69" s="34">
        <v>13.404</v>
      </c>
      <c r="BB69" s="34">
        <v>15.52</v>
      </c>
      <c r="BC69" s="34">
        <v>1.1599999999999999</v>
      </c>
      <c r="BD69" s="34">
        <v>13.279</v>
      </c>
      <c r="BE69" s="34">
        <v>2886.8649999999998</v>
      </c>
      <c r="BF69" s="34">
        <v>0.70899999999999996</v>
      </c>
      <c r="BG69" s="34">
        <v>1.3220000000000001</v>
      </c>
      <c r="BH69" s="34">
        <v>5.8000000000000003E-2</v>
      </c>
      <c r="BI69" s="34">
        <v>1.38</v>
      </c>
      <c r="BJ69" s="34">
        <v>1.113</v>
      </c>
      <c r="BK69" s="34">
        <v>4.9000000000000002E-2</v>
      </c>
      <c r="BL69" s="34">
        <v>1.1619999999999999</v>
      </c>
      <c r="BM69" s="34">
        <v>6.6881000000000004</v>
      </c>
      <c r="BN69" s="34"/>
      <c r="BO69" s="34"/>
      <c r="BP69" s="34"/>
      <c r="BQ69" s="34">
        <v>356.42</v>
      </c>
      <c r="BR69" s="34">
        <v>9.5793000000000003E-2</v>
      </c>
      <c r="BS69" s="34">
        <v>-5</v>
      </c>
      <c r="BT69" s="34">
        <v>7.0000000000000001E-3</v>
      </c>
      <c r="BU69" s="34">
        <v>2.3409420000000001</v>
      </c>
      <c r="BV69" s="34">
        <v>0</v>
      </c>
      <c r="BW69" s="34" t="s">
        <v>155</v>
      </c>
      <c r="BX69" s="34">
        <v>0.84199999999999997</v>
      </c>
    </row>
    <row r="70" spans="1:76" x14ac:dyDescent="0.25">
      <c r="A70" s="35">
        <v>43167</v>
      </c>
      <c r="B70" s="36">
        <v>1.3216435185185185E-2</v>
      </c>
      <c r="C70" s="34">
        <v>13.076000000000001</v>
      </c>
      <c r="D70" s="34">
        <v>4.4000000000000003E-3</v>
      </c>
      <c r="E70" s="34">
        <v>43.551636999999999</v>
      </c>
      <c r="F70" s="34">
        <v>57.2</v>
      </c>
      <c r="G70" s="34">
        <v>2.5</v>
      </c>
      <c r="H70" s="34">
        <v>707.3</v>
      </c>
      <c r="I70" s="34"/>
      <c r="J70" s="34">
        <v>2.2999999999999998</v>
      </c>
      <c r="K70" s="34">
        <v>0.88190000000000002</v>
      </c>
      <c r="L70" s="34">
        <v>11.5307</v>
      </c>
      <c r="M70" s="34">
        <v>3.8E-3</v>
      </c>
      <c r="N70" s="34">
        <v>50.423000000000002</v>
      </c>
      <c r="O70" s="34">
        <v>2.2046000000000001</v>
      </c>
      <c r="P70" s="34">
        <v>52.6</v>
      </c>
      <c r="Q70" s="34">
        <v>42.443899999999999</v>
      </c>
      <c r="R70" s="34">
        <v>1.8557999999999999</v>
      </c>
      <c r="S70" s="34">
        <v>44.3</v>
      </c>
      <c r="T70" s="34">
        <v>707.26170000000002</v>
      </c>
      <c r="U70" s="34"/>
      <c r="V70" s="34"/>
      <c r="W70" s="34">
        <v>0</v>
      </c>
      <c r="X70" s="34">
        <v>2.0283000000000002</v>
      </c>
      <c r="Y70" s="34">
        <v>13.1</v>
      </c>
      <c r="Z70" s="34">
        <v>847</v>
      </c>
      <c r="AA70" s="34">
        <v>855</v>
      </c>
      <c r="AB70" s="34">
        <v>877</v>
      </c>
      <c r="AC70" s="34">
        <v>96</v>
      </c>
      <c r="AD70" s="34">
        <v>35</v>
      </c>
      <c r="AE70" s="34">
        <v>0.8</v>
      </c>
      <c r="AF70" s="34">
        <v>978</v>
      </c>
      <c r="AG70" s="34">
        <v>4</v>
      </c>
      <c r="AH70" s="34">
        <v>100.071</v>
      </c>
      <c r="AI70" s="34">
        <v>41</v>
      </c>
      <c r="AJ70" s="34">
        <v>190.1</v>
      </c>
      <c r="AK70" s="34">
        <v>169</v>
      </c>
      <c r="AL70" s="34">
        <v>4.0999999999999996</v>
      </c>
      <c r="AM70" s="34">
        <v>175.5</v>
      </c>
      <c r="AN70" s="34" t="s">
        <v>155</v>
      </c>
      <c r="AO70" s="34">
        <v>2</v>
      </c>
      <c r="AP70" s="37">
        <v>0.88902777777777775</v>
      </c>
      <c r="AQ70" s="34">
        <v>47.158583</v>
      </c>
      <c r="AR70" s="34">
        <v>-88.489677999999998</v>
      </c>
      <c r="AS70" s="34">
        <v>313.3</v>
      </c>
      <c r="AT70" s="34">
        <v>0</v>
      </c>
      <c r="AU70" s="34">
        <v>12</v>
      </c>
      <c r="AV70" s="34">
        <v>8</v>
      </c>
      <c r="AW70" s="34" t="s">
        <v>199</v>
      </c>
      <c r="AX70" s="34">
        <v>1.3</v>
      </c>
      <c r="AY70" s="34">
        <v>1.8</v>
      </c>
      <c r="AZ70" s="34">
        <v>2.2000000000000002</v>
      </c>
      <c r="BA70" s="34">
        <v>13.404</v>
      </c>
      <c r="BB70" s="34">
        <v>15.39</v>
      </c>
      <c r="BC70" s="34">
        <v>1.1499999999999999</v>
      </c>
      <c r="BD70" s="34">
        <v>13.398</v>
      </c>
      <c r="BE70" s="34">
        <v>2888.6060000000002</v>
      </c>
      <c r="BF70" s="34">
        <v>0.61199999999999999</v>
      </c>
      <c r="BG70" s="34">
        <v>1.323</v>
      </c>
      <c r="BH70" s="34">
        <v>5.8000000000000003E-2</v>
      </c>
      <c r="BI70" s="34">
        <v>1.381</v>
      </c>
      <c r="BJ70" s="34">
        <v>1.113</v>
      </c>
      <c r="BK70" s="34">
        <v>4.9000000000000002E-2</v>
      </c>
      <c r="BL70" s="34">
        <v>1.1619999999999999</v>
      </c>
      <c r="BM70" s="34">
        <v>6.1140999999999996</v>
      </c>
      <c r="BN70" s="34"/>
      <c r="BO70" s="34"/>
      <c r="BP70" s="34"/>
      <c r="BQ70" s="34">
        <v>369.447</v>
      </c>
      <c r="BR70" s="34">
        <v>7.6562000000000005E-2</v>
      </c>
      <c r="BS70" s="34">
        <v>-5</v>
      </c>
      <c r="BT70" s="34">
        <v>7.9290000000000003E-3</v>
      </c>
      <c r="BU70" s="34">
        <v>1.870984</v>
      </c>
      <c r="BV70" s="34">
        <v>0</v>
      </c>
      <c r="BW70" s="34" t="s">
        <v>155</v>
      </c>
      <c r="BX70" s="34">
        <v>0.84199999999999997</v>
      </c>
    </row>
    <row r="71" spans="1:76" x14ac:dyDescent="0.25">
      <c r="A71" s="35">
        <v>43167</v>
      </c>
      <c r="B71" s="36">
        <v>1.3228009259259259E-2</v>
      </c>
      <c r="C71" s="34">
        <v>13.118</v>
      </c>
      <c r="D71" s="34">
        <v>4.0000000000000001E-3</v>
      </c>
      <c r="E71" s="34">
        <v>40</v>
      </c>
      <c r="F71" s="34">
        <v>57.4</v>
      </c>
      <c r="G71" s="34">
        <v>2.5</v>
      </c>
      <c r="H71" s="34">
        <v>641</v>
      </c>
      <c r="I71" s="34"/>
      <c r="J71" s="34">
        <v>2.2999999999999998</v>
      </c>
      <c r="K71" s="34">
        <v>0.88149999999999995</v>
      </c>
      <c r="L71" s="34">
        <v>11.5639</v>
      </c>
      <c r="M71" s="34">
        <v>3.5000000000000001E-3</v>
      </c>
      <c r="N71" s="34">
        <v>50.598100000000002</v>
      </c>
      <c r="O71" s="34">
        <v>2.2037</v>
      </c>
      <c r="P71" s="34">
        <v>52.8</v>
      </c>
      <c r="Q71" s="34">
        <v>42.591299999999997</v>
      </c>
      <c r="R71" s="34">
        <v>1.855</v>
      </c>
      <c r="S71" s="34">
        <v>44.4</v>
      </c>
      <c r="T71" s="34">
        <v>640.97149999999999</v>
      </c>
      <c r="U71" s="34"/>
      <c r="V71" s="34"/>
      <c r="W71" s="34">
        <v>0</v>
      </c>
      <c r="X71" s="34">
        <v>2.0274000000000001</v>
      </c>
      <c r="Y71" s="34">
        <v>13</v>
      </c>
      <c r="Z71" s="34">
        <v>847</v>
      </c>
      <c r="AA71" s="34">
        <v>856</v>
      </c>
      <c r="AB71" s="34">
        <v>877</v>
      </c>
      <c r="AC71" s="34">
        <v>96</v>
      </c>
      <c r="AD71" s="34">
        <v>35</v>
      </c>
      <c r="AE71" s="34">
        <v>0.8</v>
      </c>
      <c r="AF71" s="34">
        <v>978</v>
      </c>
      <c r="AG71" s="34">
        <v>4</v>
      </c>
      <c r="AH71" s="34">
        <v>100</v>
      </c>
      <c r="AI71" s="34">
        <v>41</v>
      </c>
      <c r="AJ71" s="34">
        <v>190</v>
      </c>
      <c r="AK71" s="34">
        <v>168.1</v>
      </c>
      <c r="AL71" s="34">
        <v>3.9</v>
      </c>
      <c r="AM71" s="34">
        <v>175.9</v>
      </c>
      <c r="AN71" s="34" t="s">
        <v>155</v>
      </c>
      <c r="AO71" s="34">
        <v>2</v>
      </c>
      <c r="AP71" s="37">
        <v>0.88905092592592594</v>
      </c>
      <c r="AQ71" s="34">
        <v>47.158583</v>
      </c>
      <c r="AR71" s="34">
        <v>-88.489677999999998</v>
      </c>
      <c r="AS71" s="34">
        <v>313.3</v>
      </c>
      <c r="AT71" s="34">
        <v>0</v>
      </c>
      <c r="AU71" s="34">
        <v>12</v>
      </c>
      <c r="AV71" s="34">
        <v>8</v>
      </c>
      <c r="AW71" s="34" t="s">
        <v>199</v>
      </c>
      <c r="AX71" s="34">
        <v>1.3</v>
      </c>
      <c r="AY71" s="34">
        <v>1.8</v>
      </c>
      <c r="AZ71" s="34">
        <v>2.2000000000000002</v>
      </c>
      <c r="BA71" s="34">
        <v>13.404</v>
      </c>
      <c r="BB71" s="34">
        <v>15.36</v>
      </c>
      <c r="BC71" s="34">
        <v>1.1499999999999999</v>
      </c>
      <c r="BD71" s="34">
        <v>13.443</v>
      </c>
      <c r="BE71" s="34">
        <v>2890.3609999999999</v>
      </c>
      <c r="BF71" s="34">
        <v>0.56100000000000005</v>
      </c>
      <c r="BG71" s="34">
        <v>1.3240000000000001</v>
      </c>
      <c r="BH71" s="34">
        <v>5.8000000000000003E-2</v>
      </c>
      <c r="BI71" s="34">
        <v>1.3819999999999999</v>
      </c>
      <c r="BJ71" s="34">
        <v>1.115</v>
      </c>
      <c r="BK71" s="34">
        <v>4.9000000000000002E-2</v>
      </c>
      <c r="BL71" s="34">
        <v>1.163</v>
      </c>
      <c r="BM71" s="34">
        <v>5.5285000000000002</v>
      </c>
      <c r="BN71" s="34"/>
      <c r="BO71" s="34"/>
      <c r="BP71" s="34"/>
      <c r="BQ71" s="34">
        <v>368.464</v>
      </c>
      <c r="BR71" s="34">
        <v>7.7786999999999995E-2</v>
      </c>
      <c r="BS71" s="34">
        <v>-5</v>
      </c>
      <c r="BT71" s="34">
        <v>8.9289999999999994E-3</v>
      </c>
      <c r="BU71" s="34">
        <v>1.9009199999999999</v>
      </c>
      <c r="BV71" s="34">
        <v>0</v>
      </c>
      <c r="BW71" s="34" t="s">
        <v>155</v>
      </c>
      <c r="BX71" s="34">
        <v>0.84199999999999997</v>
      </c>
    </row>
    <row r="72" spans="1:76" x14ac:dyDescent="0.25">
      <c r="A72" s="35">
        <v>43167</v>
      </c>
      <c r="B72" s="36">
        <v>1.3239583333333334E-2</v>
      </c>
      <c r="C72" s="34">
        <v>13.16</v>
      </c>
      <c r="D72" s="34">
        <v>4.0000000000000001E-3</v>
      </c>
      <c r="E72" s="34">
        <v>40</v>
      </c>
      <c r="F72" s="34">
        <v>57.1</v>
      </c>
      <c r="G72" s="34">
        <v>2.5</v>
      </c>
      <c r="H72" s="34">
        <v>583.70000000000005</v>
      </c>
      <c r="I72" s="34"/>
      <c r="J72" s="34">
        <v>2.2999999999999998</v>
      </c>
      <c r="K72" s="34">
        <v>0.88129999999999997</v>
      </c>
      <c r="L72" s="34">
        <v>11.597300000000001</v>
      </c>
      <c r="M72" s="34">
        <v>3.5000000000000001E-3</v>
      </c>
      <c r="N72" s="34">
        <v>50.289200000000001</v>
      </c>
      <c r="O72" s="34">
        <v>2.2031000000000001</v>
      </c>
      <c r="P72" s="34">
        <v>52.5</v>
      </c>
      <c r="Q72" s="34">
        <v>42.331299999999999</v>
      </c>
      <c r="R72" s="34">
        <v>1.8545</v>
      </c>
      <c r="S72" s="34">
        <v>44.2</v>
      </c>
      <c r="T72" s="34">
        <v>583.67420000000004</v>
      </c>
      <c r="U72" s="34"/>
      <c r="V72" s="34"/>
      <c r="W72" s="34">
        <v>0</v>
      </c>
      <c r="X72" s="34">
        <v>2.0268999999999999</v>
      </c>
      <c r="Y72" s="34">
        <v>13.1</v>
      </c>
      <c r="Z72" s="34">
        <v>847</v>
      </c>
      <c r="AA72" s="34">
        <v>856</v>
      </c>
      <c r="AB72" s="34">
        <v>877</v>
      </c>
      <c r="AC72" s="34">
        <v>96</v>
      </c>
      <c r="AD72" s="34">
        <v>35</v>
      </c>
      <c r="AE72" s="34">
        <v>0.8</v>
      </c>
      <c r="AF72" s="34">
        <v>978</v>
      </c>
      <c r="AG72" s="34">
        <v>4</v>
      </c>
      <c r="AH72" s="34">
        <v>100</v>
      </c>
      <c r="AI72" s="34">
        <v>41</v>
      </c>
      <c r="AJ72" s="34">
        <v>190</v>
      </c>
      <c r="AK72" s="34">
        <v>168</v>
      </c>
      <c r="AL72" s="34">
        <v>4</v>
      </c>
      <c r="AM72" s="34">
        <v>176</v>
      </c>
      <c r="AN72" s="34" t="s">
        <v>155</v>
      </c>
      <c r="AO72" s="34">
        <v>2</v>
      </c>
      <c r="AP72" s="37">
        <v>0.88905092592592594</v>
      </c>
      <c r="AQ72" s="34">
        <v>47.158583</v>
      </c>
      <c r="AR72" s="34">
        <v>-88.489677999999998</v>
      </c>
      <c r="AS72" s="34">
        <v>313.3</v>
      </c>
      <c r="AT72" s="34">
        <v>0</v>
      </c>
      <c r="AU72" s="34">
        <v>12</v>
      </c>
      <c r="AV72" s="34">
        <v>8</v>
      </c>
      <c r="AW72" s="34" t="s">
        <v>199</v>
      </c>
      <c r="AX72" s="34">
        <v>1.3771</v>
      </c>
      <c r="AY72" s="34">
        <v>1.8771</v>
      </c>
      <c r="AZ72" s="34">
        <v>2.3542000000000001</v>
      </c>
      <c r="BA72" s="34">
        <v>13.404</v>
      </c>
      <c r="BB72" s="34">
        <v>15.32</v>
      </c>
      <c r="BC72" s="34">
        <v>1.1399999999999999</v>
      </c>
      <c r="BD72" s="34">
        <v>13.475</v>
      </c>
      <c r="BE72" s="34">
        <v>2891.8069999999998</v>
      </c>
      <c r="BF72" s="34">
        <v>0.55900000000000005</v>
      </c>
      <c r="BG72" s="34">
        <v>1.3129999999999999</v>
      </c>
      <c r="BH72" s="34">
        <v>5.8000000000000003E-2</v>
      </c>
      <c r="BI72" s="34">
        <v>1.371</v>
      </c>
      <c r="BJ72" s="34">
        <v>1.105</v>
      </c>
      <c r="BK72" s="34">
        <v>4.8000000000000001E-2</v>
      </c>
      <c r="BL72" s="34">
        <v>1.1539999999999999</v>
      </c>
      <c r="BM72" s="34">
        <v>5.0223000000000004</v>
      </c>
      <c r="BN72" s="34"/>
      <c r="BO72" s="34"/>
      <c r="BP72" s="34"/>
      <c r="BQ72" s="34">
        <v>367.48500000000001</v>
      </c>
      <c r="BR72" s="34">
        <v>7.0568000000000006E-2</v>
      </c>
      <c r="BS72" s="34">
        <v>-5</v>
      </c>
      <c r="BT72" s="34">
        <v>8.071E-3</v>
      </c>
      <c r="BU72" s="34">
        <v>1.7245060000000001</v>
      </c>
      <c r="BV72" s="34">
        <v>0</v>
      </c>
      <c r="BW72" s="34" t="s">
        <v>155</v>
      </c>
      <c r="BX72" s="34">
        <v>0.84199999999999997</v>
      </c>
    </row>
    <row r="73" spans="1:76" x14ac:dyDescent="0.25">
      <c r="A73" s="35">
        <v>43167</v>
      </c>
      <c r="B73" s="36">
        <v>1.3251157407407408E-2</v>
      </c>
      <c r="C73" s="34">
        <v>13.16</v>
      </c>
      <c r="D73" s="34">
        <v>4.0000000000000001E-3</v>
      </c>
      <c r="E73" s="34">
        <v>40</v>
      </c>
      <c r="F73" s="34">
        <v>55.7</v>
      </c>
      <c r="G73" s="34">
        <v>2.5</v>
      </c>
      <c r="H73" s="34">
        <v>538.29999999999995</v>
      </c>
      <c r="I73" s="34"/>
      <c r="J73" s="34">
        <v>2.2999999999999998</v>
      </c>
      <c r="K73" s="34">
        <v>0.88129999999999997</v>
      </c>
      <c r="L73" s="34">
        <v>11.5974</v>
      </c>
      <c r="M73" s="34">
        <v>3.5000000000000001E-3</v>
      </c>
      <c r="N73" s="34">
        <v>49.058500000000002</v>
      </c>
      <c r="O73" s="34">
        <v>2.2031999999999998</v>
      </c>
      <c r="P73" s="34">
        <v>51.3</v>
      </c>
      <c r="Q73" s="34">
        <v>41.295299999999997</v>
      </c>
      <c r="R73" s="34">
        <v>1.8545</v>
      </c>
      <c r="S73" s="34">
        <v>43.1</v>
      </c>
      <c r="T73" s="34">
        <v>538.2604</v>
      </c>
      <c r="U73" s="34"/>
      <c r="V73" s="34"/>
      <c r="W73" s="34">
        <v>0</v>
      </c>
      <c r="X73" s="34">
        <v>2.0268999999999999</v>
      </c>
      <c r="Y73" s="34">
        <v>13</v>
      </c>
      <c r="Z73" s="34">
        <v>847</v>
      </c>
      <c r="AA73" s="34">
        <v>856</v>
      </c>
      <c r="AB73" s="34">
        <v>877</v>
      </c>
      <c r="AC73" s="34">
        <v>96</v>
      </c>
      <c r="AD73" s="34">
        <v>35</v>
      </c>
      <c r="AE73" s="34">
        <v>0.8</v>
      </c>
      <c r="AF73" s="34">
        <v>978</v>
      </c>
      <c r="AG73" s="34">
        <v>4</v>
      </c>
      <c r="AH73" s="34">
        <v>100</v>
      </c>
      <c r="AI73" s="34">
        <v>41</v>
      </c>
      <c r="AJ73" s="34">
        <v>190</v>
      </c>
      <c r="AK73" s="34">
        <v>168.9</v>
      </c>
      <c r="AL73" s="34">
        <v>3.9</v>
      </c>
      <c r="AM73" s="34">
        <v>176</v>
      </c>
      <c r="AN73" s="34" t="s">
        <v>155</v>
      </c>
      <c r="AO73" s="34">
        <v>2</v>
      </c>
      <c r="AP73" s="37">
        <v>0.88906249999999998</v>
      </c>
      <c r="AQ73" s="34">
        <v>47.158583</v>
      </c>
      <c r="AR73" s="34">
        <v>-88.489677999999998</v>
      </c>
      <c r="AS73" s="34">
        <v>313.3</v>
      </c>
      <c r="AT73" s="34">
        <v>0</v>
      </c>
      <c r="AU73" s="34">
        <v>12</v>
      </c>
      <c r="AV73" s="34">
        <v>8</v>
      </c>
      <c r="AW73" s="34" t="s">
        <v>199</v>
      </c>
      <c r="AX73" s="34">
        <v>1.4</v>
      </c>
      <c r="AY73" s="34">
        <v>1.9</v>
      </c>
      <c r="AZ73" s="34">
        <v>2.4</v>
      </c>
      <c r="BA73" s="34">
        <v>13.404</v>
      </c>
      <c r="BB73" s="34">
        <v>15.32</v>
      </c>
      <c r="BC73" s="34">
        <v>1.1399999999999999</v>
      </c>
      <c r="BD73" s="34">
        <v>13.473000000000001</v>
      </c>
      <c r="BE73" s="34">
        <v>2892.9380000000001</v>
      </c>
      <c r="BF73" s="34">
        <v>0.56000000000000005</v>
      </c>
      <c r="BG73" s="34">
        <v>1.282</v>
      </c>
      <c r="BH73" s="34">
        <v>5.8000000000000003E-2</v>
      </c>
      <c r="BI73" s="34">
        <v>1.339</v>
      </c>
      <c r="BJ73" s="34">
        <v>1.079</v>
      </c>
      <c r="BK73" s="34">
        <v>4.8000000000000001E-2</v>
      </c>
      <c r="BL73" s="34">
        <v>1.127</v>
      </c>
      <c r="BM73" s="34">
        <v>4.6333000000000002</v>
      </c>
      <c r="BN73" s="34"/>
      <c r="BO73" s="34"/>
      <c r="BP73" s="34"/>
      <c r="BQ73" s="34">
        <v>367.62900000000002</v>
      </c>
      <c r="BR73" s="34">
        <v>6.8141999999999994E-2</v>
      </c>
      <c r="BS73" s="34">
        <v>-5</v>
      </c>
      <c r="BT73" s="34">
        <v>7.071E-3</v>
      </c>
      <c r="BU73" s="34">
        <v>1.6652199999999999</v>
      </c>
      <c r="BV73" s="34">
        <v>0</v>
      </c>
      <c r="BW73" s="34" t="s">
        <v>155</v>
      </c>
      <c r="BX73" s="34">
        <v>0.84199999999999997</v>
      </c>
    </row>
    <row r="74" spans="1:76" x14ac:dyDescent="0.25">
      <c r="A74" s="35">
        <v>43167</v>
      </c>
      <c r="B74" s="36">
        <v>1.3262731481481481E-2</v>
      </c>
      <c r="C74" s="34">
        <v>13.134</v>
      </c>
      <c r="D74" s="34">
        <v>4.0000000000000001E-3</v>
      </c>
      <c r="E74" s="34">
        <v>40</v>
      </c>
      <c r="F74" s="34">
        <v>53.9</v>
      </c>
      <c r="G74" s="34">
        <v>2.6</v>
      </c>
      <c r="H74" s="34">
        <v>540.9</v>
      </c>
      <c r="I74" s="34"/>
      <c r="J74" s="34">
        <v>2.2999999999999998</v>
      </c>
      <c r="K74" s="34">
        <v>0.88129999999999997</v>
      </c>
      <c r="L74" s="34">
        <v>11.5755</v>
      </c>
      <c r="M74" s="34">
        <v>3.5000000000000001E-3</v>
      </c>
      <c r="N74" s="34">
        <v>47.523299999999999</v>
      </c>
      <c r="O74" s="34">
        <v>2.2913999999999999</v>
      </c>
      <c r="P74" s="34">
        <v>49.8</v>
      </c>
      <c r="Q74" s="34">
        <v>40.003100000000003</v>
      </c>
      <c r="R74" s="34">
        <v>1.9288000000000001</v>
      </c>
      <c r="S74" s="34">
        <v>41.9</v>
      </c>
      <c r="T74" s="34">
        <v>540.9144</v>
      </c>
      <c r="U74" s="34"/>
      <c r="V74" s="34"/>
      <c r="W74" s="34">
        <v>0</v>
      </c>
      <c r="X74" s="34">
        <v>2.0270000000000001</v>
      </c>
      <c r="Y74" s="34">
        <v>12.4</v>
      </c>
      <c r="Z74" s="34">
        <v>851</v>
      </c>
      <c r="AA74" s="34">
        <v>861</v>
      </c>
      <c r="AB74" s="34">
        <v>878</v>
      </c>
      <c r="AC74" s="34">
        <v>96</v>
      </c>
      <c r="AD74" s="34">
        <v>35</v>
      </c>
      <c r="AE74" s="34">
        <v>0.8</v>
      </c>
      <c r="AF74" s="34">
        <v>978</v>
      </c>
      <c r="AG74" s="34">
        <v>4</v>
      </c>
      <c r="AH74" s="34">
        <v>100</v>
      </c>
      <c r="AI74" s="34">
        <v>41</v>
      </c>
      <c r="AJ74" s="34">
        <v>189.1</v>
      </c>
      <c r="AK74" s="34">
        <v>168.1</v>
      </c>
      <c r="AL74" s="34">
        <v>3.5</v>
      </c>
      <c r="AM74" s="34">
        <v>176</v>
      </c>
      <c r="AN74" s="34" t="s">
        <v>155</v>
      </c>
      <c r="AO74" s="34">
        <v>2</v>
      </c>
      <c r="AP74" s="37">
        <v>0.88908564814814817</v>
      </c>
      <c r="AQ74" s="34">
        <v>47.158583</v>
      </c>
      <c r="AR74" s="34">
        <v>-88.489677999999998</v>
      </c>
      <c r="AS74" s="34">
        <v>313.3</v>
      </c>
      <c r="AT74" s="34">
        <v>0</v>
      </c>
      <c r="AU74" s="34">
        <v>12</v>
      </c>
      <c r="AV74" s="34">
        <v>8</v>
      </c>
      <c r="AW74" s="34" t="s">
        <v>199</v>
      </c>
      <c r="AX74" s="34">
        <v>1.4771000000000001</v>
      </c>
      <c r="AY74" s="34">
        <v>1.9771000000000001</v>
      </c>
      <c r="AZ74" s="34">
        <v>2.4771000000000001</v>
      </c>
      <c r="BA74" s="34">
        <v>13.404</v>
      </c>
      <c r="BB74" s="34">
        <v>15.35</v>
      </c>
      <c r="BC74" s="34">
        <v>1.1499999999999999</v>
      </c>
      <c r="BD74" s="34">
        <v>13.465999999999999</v>
      </c>
      <c r="BE74" s="34">
        <v>2892.8629999999998</v>
      </c>
      <c r="BF74" s="34">
        <v>0.56100000000000005</v>
      </c>
      <c r="BG74" s="34">
        <v>1.244</v>
      </c>
      <c r="BH74" s="34">
        <v>0.06</v>
      </c>
      <c r="BI74" s="34">
        <v>1.304</v>
      </c>
      <c r="BJ74" s="34">
        <v>1.0469999999999999</v>
      </c>
      <c r="BK74" s="34">
        <v>0.05</v>
      </c>
      <c r="BL74" s="34">
        <v>1.097</v>
      </c>
      <c r="BM74" s="34">
        <v>4.6649000000000003</v>
      </c>
      <c r="BN74" s="34"/>
      <c r="BO74" s="34"/>
      <c r="BP74" s="34"/>
      <c r="BQ74" s="34">
        <v>368.34100000000001</v>
      </c>
      <c r="BR74" s="34">
        <v>3.3626999999999997E-2</v>
      </c>
      <c r="BS74" s="34">
        <v>-5</v>
      </c>
      <c r="BT74" s="34">
        <v>7.9290000000000003E-3</v>
      </c>
      <c r="BU74" s="34">
        <v>0.82176000000000005</v>
      </c>
      <c r="BV74" s="34">
        <v>0</v>
      </c>
      <c r="BW74" s="34" t="s">
        <v>155</v>
      </c>
      <c r="BX74" s="34">
        <v>0.84199999999999997</v>
      </c>
    </row>
    <row r="75" spans="1:76" x14ac:dyDescent="0.25">
      <c r="A75" s="35">
        <v>43167</v>
      </c>
      <c r="B75" s="36">
        <v>1.3274305555555555E-2</v>
      </c>
      <c r="C75" s="34">
        <v>13.095000000000001</v>
      </c>
      <c r="D75" s="34">
        <v>4.0000000000000001E-3</v>
      </c>
      <c r="E75" s="34">
        <v>40</v>
      </c>
      <c r="F75" s="34">
        <v>52.6</v>
      </c>
      <c r="G75" s="34">
        <v>2.6</v>
      </c>
      <c r="H75" s="34">
        <v>581.9</v>
      </c>
      <c r="I75" s="34"/>
      <c r="J75" s="34">
        <v>2.25</v>
      </c>
      <c r="K75" s="34">
        <v>0.88149999999999995</v>
      </c>
      <c r="L75" s="34">
        <v>11.543699999999999</v>
      </c>
      <c r="M75" s="34">
        <v>3.5000000000000001E-3</v>
      </c>
      <c r="N75" s="34">
        <v>46.371499999999997</v>
      </c>
      <c r="O75" s="34">
        <v>2.2919</v>
      </c>
      <c r="P75" s="34">
        <v>48.7</v>
      </c>
      <c r="Q75" s="34">
        <v>39.033499999999997</v>
      </c>
      <c r="R75" s="34">
        <v>1.9292</v>
      </c>
      <c r="S75" s="34">
        <v>41</v>
      </c>
      <c r="T75" s="34">
        <v>581.87919999999997</v>
      </c>
      <c r="U75" s="34"/>
      <c r="V75" s="34"/>
      <c r="W75" s="34">
        <v>0</v>
      </c>
      <c r="X75" s="34">
        <v>1.9863999999999999</v>
      </c>
      <c r="Y75" s="34">
        <v>12.3</v>
      </c>
      <c r="Z75" s="34">
        <v>852</v>
      </c>
      <c r="AA75" s="34">
        <v>862</v>
      </c>
      <c r="AB75" s="34">
        <v>878</v>
      </c>
      <c r="AC75" s="34">
        <v>96</v>
      </c>
      <c r="AD75" s="34">
        <v>35</v>
      </c>
      <c r="AE75" s="34">
        <v>0.8</v>
      </c>
      <c r="AF75" s="34">
        <v>978</v>
      </c>
      <c r="AG75" s="34">
        <v>4</v>
      </c>
      <c r="AH75" s="34">
        <v>99.070999999999998</v>
      </c>
      <c r="AI75" s="34">
        <v>41</v>
      </c>
      <c r="AJ75" s="34">
        <v>189</v>
      </c>
      <c r="AK75" s="34">
        <v>167.1</v>
      </c>
      <c r="AL75" s="34">
        <v>3.3</v>
      </c>
      <c r="AM75" s="34">
        <v>176</v>
      </c>
      <c r="AN75" s="34" t="s">
        <v>155</v>
      </c>
      <c r="AO75" s="34">
        <v>2</v>
      </c>
      <c r="AP75" s="37">
        <v>0.88909722222222232</v>
      </c>
      <c r="AQ75" s="34">
        <v>47.158583</v>
      </c>
      <c r="AR75" s="34">
        <v>-88.489677999999998</v>
      </c>
      <c r="AS75" s="34">
        <v>313.3</v>
      </c>
      <c r="AT75" s="34">
        <v>0</v>
      </c>
      <c r="AU75" s="34">
        <v>12</v>
      </c>
      <c r="AV75" s="34">
        <v>8</v>
      </c>
      <c r="AW75" s="34" t="s">
        <v>199</v>
      </c>
      <c r="AX75" s="34">
        <v>1.4229000000000001</v>
      </c>
      <c r="AY75" s="34">
        <v>1.9229000000000001</v>
      </c>
      <c r="AZ75" s="34">
        <v>2.4228999999999998</v>
      </c>
      <c r="BA75" s="34">
        <v>13.404</v>
      </c>
      <c r="BB75" s="34">
        <v>15.39</v>
      </c>
      <c r="BC75" s="34">
        <v>1.1499999999999999</v>
      </c>
      <c r="BD75" s="34">
        <v>13.442</v>
      </c>
      <c r="BE75" s="34">
        <v>2891.826</v>
      </c>
      <c r="BF75" s="34">
        <v>0.56200000000000006</v>
      </c>
      <c r="BG75" s="34">
        <v>1.2170000000000001</v>
      </c>
      <c r="BH75" s="34">
        <v>0.06</v>
      </c>
      <c r="BI75" s="34">
        <v>1.2769999999999999</v>
      </c>
      <c r="BJ75" s="34">
        <v>1.024</v>
      </c>
      <c r="BK75" s="34">
        <v>5.0999999999999997E-2</v>
      </c>
      <c r="BL75" s="34">
        <v>1.075</v>
      </c>
      <c r="BM75" s="34">
        <v>5.0301999999999998</v>
      </c>
      <c r="BN75" s="34"/>
      <c r="BO75" s="34"/>
      <c r="BP75" s="34"/>
      <c r="BQ75" s="34">
        <v>361.82799999999997</v>
      </c>
      <c r="BR75" s="34">
        <v>4.9579999999999999E-2</v>
      </c>
      <c r="BS75" s="34">
        <v>-5</v>
      </c>
      <c r="BT75" s="34">
        <v>8.9289999999999994E-3</v>
      </c>
      <c r="BU75" s="34">
        <v>1.211611</v>
      </c>
      <c r="BV75" s="34">
        <v>0</v>
      </c>
      <c r="BW75" s="34" t="s">
        <v>155</v>
      </c>
      <c r="BX75" s="34">
        <v>0.84199999999999997</v>
      </c>
    </row>
    <row r="76" spans="1:76" x14ac:dyDescent="0.25">
      <c r="A76" s="35">
        <v>43167</v>
      </c>
      <c r="B76" s="36">
        <v>1.3285879629629632E-2</v>
      </c>
      <c r="C76" s="34">
        <v>13.067</v>
      </c>
      <c r="D76" s="34">
        <v>4.0000000000000001E-3</v>
      </c>
      <c r="E76" s="34">
        <v>40</v>
      </c>
      <c r="F76" s="34">
        <v>51.9</v>
      </c>
      <c r="G76" s="34">
        <v>2.6</v>
      </c>
      <c r="H76" s="34">
        <v>616.79999999999995</v>
      </c>
      <c r="I76" s="34"/>
      <c r="J76" s="34">
        <v>2.2000000000000002</v>
      </c>
      <c r="K76" s="34">
        <v>0.88160000000000005</v>
      </c>
      <c r="L76" s="34">
        <v>11.5199</v>
      </c>
      <c r="M76" s="34">
        <v>3.5000000000000001E-3</v>
      </c>
      <c r="N76" s="34">
        <v>45.775599999999997</v>
      </c>
      <c r="O76" s="34">
        <v>2.2921999999999998</v>
      </c>
      <c r="P76" s="34">
        <v>48.1</v>
      </c>
      <c r="Q76" s="34">
        <v>38.5319</v>
      </c>
      <c r="R76" s="34">
        <v>1.9295</v>
      </c>
      <c r="S76" s="34">
        <v>40.5</v>
      </c>
      <c r="T76" s="34">
        <v>616.81979999999999</v>
      </c>
      <c r="U76" s="34"/>
      <c r="V76" s="34"/>
      <c r="W76" s="34">
        <v>0</v>
      </c>
      <c r="X76" s="34">
        <v>1.9396</v>
      </c>
      <c r="Y76" s="34">
        <v>12.1</v>
      </c>
      <c r="Z76" s="34">
        <v>853</v>
      </c>
      <c r="AA76" s="34">
        <v>863</v>
      </c>
      <c r="AB76" s="34">
        <v>878</v>
      </c>
      <c r="AC76" s="34">
        <v>96</v>
      </c>
      <c r="AD76" s="34">
        <v>35</v>
      </c>
      <c r="AE76" s="34">
        <v>0.8</v>
      </c>
      <c r="AF76" s="34">
        <v>978</v>
      </c>
      <c r="AG76" s="34">
        <v>4</v>
      </c>
      <c r="AH76" s="34">
        <v>99</v>
      </c>
      <c r="AI76" s="34">
        <v>41</v>
      </c>
      <c r="AJ76" s="34">
        <v>189</v>
      </c>
      <c r="AK76" s="34">
        <v>167</v>
      </c>
      <c r="AL76" s="34">
        <v>3.1</v>
      </c>
      <c r="AM76" s="34">
        <v>176</v>
      </c>
      <c r="AN76" s="34" t="s">
        <v>155</v>
      </c>
      <c r="AO76" s="34">
        <v>2</v>
      </c>
      <c r="AP76" s="37">
        <v>0.88909722222222232</v>
      </c>
      <c r="AQ76" s="34">
        <v>47.158583</v>
      </c>
      <c r="AR76" s="34">
        <v>-88.489677999999998</v>
      </c>
      <c r="AS76" s="34">
        <v>313.3</v>
      </c>
      <c r="AT76" s="34">
        <v>0</v>
      </c>
      <c r="AU76" s="34">
        <v>12</v>
      </c>
      <c r="AV76" s="34">
        <v>8</v>
      </c>
      <c r="AW76" s="34" t="s">
        <v>199</v>
      </c>
      <c r="AX76" s="34">
        <v>1.4</v>
      </c>
      <c r="AY76" s="34">
        <v>1.9</v>
      </c>
      <c r="AZ76" s="34">
        <v>2.4</v>
      </c>
      <c r="BA76" s="34">
        <v>13.404</v>
      </c>
      <c r="BB76" s="34">
        <v>15.42</v>
      </c>
      <c r="BC76" s="34">
        <v>1.1499999999999999</v>
      </c>
      <c r="BD76" s="34">
        <v>13.426</v>
      </c>
      <c r="BE76" s="34">
        <v>2890.9389999999999</v>
      </c>
      <c r="BF76" s="34">
        <v>0.56299999999999994</v>
      </c>
      <c r="BG76" s="34">
        <v>1.2030000000000001</v>
      </c>
      <c r="BH76" s="34">
        <v>0.06</v>
      </c>
      <c r="BI76" s="34">
        <v>1.2629999999999999</v>
      </c>
      <c r="BJ76" s="34">
        <v>1.0129999999999999</v>
      </c>
      <c r="BK76" s="34">
        <v>5.0999999999999997E-2</v>
      </c>
      <c r="BL76" s="34">
        <v>1.0629999999999999</v>
      </c>
      <c r="BM76" s="34">
        <v>5.3415999999999997</v>
      </c>
      <c r="BN76" s="34"/>
      <c r="BO76" s="34"/>
      <c r="BP76" s="34"/>
      <c r="BQ76" s="34">
        <v>353.91300000000001</v>
      </c>
      <c r="BR76" s="34">
        <v>4.0780999999999998E-2</v>
      </c>
      <c r="BS76" s="34">
        <v>-5</v>
      </c>
      <c r="BT76" s="34">
        <v>9.9290000000000003E-3</v>
      </c>
      <c r="BU76" s="34">
        <v>0.99658599999999997</v>
      </c>
      <c r="BV76" s="34">
        <v>0</v>
      </c>
      <c r="BW76" s="34" t="s">
        <v>155</v>
      </c>
      <c r="BX76" s="34">
        <v>0.84199999999999997</v>
      </c>
    </row>
    <row r="77" spans="1:76" x14ac:dyDescent="0.25">
      <c r="A77" s="35">
        <v>43167</v>
      </c>
      <c r="B77" s="36">
        <v>1.3297453703703705E-2</v>
      </c>
      <c r="C77" s="34">
        <v>13.028</v>
      </c>
      <c r="D77" s="34">
        <v>3.5000000000000001E-3</v>
      </c>
      <c r="E77" s="34">
        <v>35.337781</v>
      </c>
      <c r="F77" s="34">
        <v>51.7</v>
      </c>
      <c r="G77" s="34">
        <v>2.5</v>
      </c>
      <c r="H77" s="34">
        <v>597.70000000000005</v>
      </c>
      <c r="I77" s="34"/>
      <c r="J77" s="34">
        <v>2.2000000000000002</v>
      </c>
      <c r="K77" s="34">
        <v>0.88200000000000001</v>
      </c>
      <c r="L77" s="34">
        <v>11.490500000000001</v>
      </c>
      <c r="M77" s="34">
        <v>3.0999999999999999E-3</v>
      </c>
      <c r="N77" s="34">
        <v>45.564300000000003</v>
      </c>
      <c r="O77" s="34">
        <v>2.2050000000000001</v>
      </c>
      <c r="P77" s="34">
        <v>47.8</v>
      </c>
      <c r="Q77" s="34">
        <v>38.354100000000003</v>
      </c>
      <c r="R77" s="34">
        <v>1.8561000000000001</v>
      </c>
      <c r="S77" s="34">
        <v>40.200000000000003</v>
      </c>
      <c r="T77" s="34">
        <v>597.70830000000001</v>
      </c>
      <c r="U77" s="34"/>
      <c r="V77" s="34"/>
      <c r="W77" s="34">
        <v>0</v>
      </c>
      <c r="X77" s="34">
        <v>1.9403999999999999</v>
      </c>
      <c r="Y77" s="34">
        <v>12.2</v>
      </c>
      <c r="Z77" s="34">
        <v>853</v>
      </c>
      <c r="AA77" s="34">
        <v>863</v>
      </c>
      <c r="AB77" s="34">
        <v>878</v>
      </c>
      <c r="AC77" s="34">
        <v>96</v>
      </c>
      <c r="AD77" s="34">
        <v>35</v>
      </c>
      <c r="AE77" s="34">
        <v>0.8</v>
      </c>
      <c r="AF77" s="34">
        <v>978</v>
      </c>
      <c r="AG77" s="34">
        <v>4</v>
      </c>
      <c r="AH77" s="34">
        <v>99</v>
      </c>
      <c r="AI77" s="34">
        <v>41</v>
      </c>
      <c r="AJ77" s="34">
        <v>189</v>
      </c>
      <c r="AK77" s="34">
        <v>167</v>
      </c>
      <c r="AL77" s="34">
        <v>3.2</v>
      </c>
      <c r="AM77" s="34">
        <v>176</v>
      </c>
      <c r="AN77" s="34" t="s">
        <v>155</v>
      </c>
      <c r="AO77" s="34">
        <v>2</v>
      </c>
      <c r="AP77" s="37">
        <v>0.88910879629629624</v>
      </c>
      <c r="AQ77" s="34">
        <v>47.158583</v>
      </c>
      <c r="AR77" s="34">
        <v>-88.489677999999998</v>
      </c>
      <c r="AS77" s="34">
        <v>313.2</v>
      </c>
      <c r="AT77" s="34">
        <v>0</v>
      </c>
      <c r="AU77" s="34">
        <v>12</v>
      </c>
      <c r="AV77" s="34">
        <v>8</v>
      </c>
      <c r="AW77" s="34" t="s">
        <v>199</v>
      </c>
      <c r="AX77" s="34">
        <v>1.4771000000000001</v>
      </c>
      <c r="AY77" s="34">
        <v>1.9771000000000001</v>
      </c>
      <c r="AZ77" s="34">
        <v>2.4771000000000001</v>
      </c>
      <c r="BA77" s="34">
        <v>13.404</v>
      </c>
      <c r="BB77" s="34">
        <v>15.46</v>
      </c>
      <c r="BC77" s="34">
        <v>1.1499999999999999</v>
      </c>
      <c r="BD77" s="34">
        <v>13.38</v>
      </c>
      <c r="BE77" s="34">
        <v>2891.5059999999999</v>
      </c>
      <c r="BF77" s="34">
        <v>0.499</v>
      </c>
      <c r="BG77" s="34">
        <v>1.2010000000000001</v>
      </c>
      <c r="BH77" s="34">
        <v>5.8000000000000003E-2</v>
      </c>
      <c r="BI77" s="34">
        <v>1.2589999999999999</v>
      </c>
      <c r="BJ77" s="34">
        <v>1.0109999999999999</v>
      </c>
      <c r="BK77" s="34">
        <v>4.9000000000000002E-2</v>
      </c>
      <c r="BL77" s="34">
        <v>1.06</v>
      </c>
      <c r="BM77" s="34">
        <v>5.1902999999999997</v>
      </c>
      <c r="BN77" s="34"/>
      <c r="BO77" s="34"/>
      <c r="BP77" s="34"/>
      <c r="BQ77" s="34">
        <v>355.03399999999999</v>
      </c>
      <c r="BR77" s="34">
        <v>4.6503000000000003E-2</v>
      </c>
      <c r="BS77" s="34">
        <v>-5</v>
      </c>
      <c r="BT77" s="34">
        <v>9.0709999999999992E-3</v>
      </c>
      <c r="BU77" s="34">
        <v>1.136417</v>
      </c>
      <c r="BV77" s="34">
        <v>0</v>
      </c>
      <c r="BW77" s="34" t="s">
        <v>155</v>
      </c>
      <c r="BX77" s="34">
        <v>0.84199999999999997</v>
      </c>
    </row>
    <row r="78" spans="1:76" x14ac:dyDescent="0.25">
      <c r="A78" s="35">
        <v>43167</v>
      </c>
      <c r="B78" s="36">
        <v>1.3309027777777776E-2</v>
      </c>
      <c r="C78" s="34">
        <v>12.87</v>
      </c>
      <c r="D78" s="34">
        <v>3.3E-3</v>
      </c>
      <c r="E78" s="34">
        <v>33.111494999999998</v>
      </c>
      <c r="F78" s="34">
        <v>51.6</v>
      </c>
      <c r="G78" s="34">
        <v>2.5</v>
      </c>
      <c r="H78" s="34">
        <v>517.6</v>
      </c>
      <c r="I78" s="34"/>
      <c r="J78" s="34">
        <v>2.2000000000000002</v>
      </c>
      <c r="K78" s="34">
        <v>0.88329999999999997</v>
      </c>
      <c r="L78" s="34">
        <v>11.3681</v>
      </c>
      <c r="M78" s="34">
        <v>2.8999999999999998E-3</v>
      </c>
      <c r="N78" s="34">
        <v>45.578299999999999</v>
      </c>
      <c r="O78" s="34">
        <v>2.2082999999999999</v>
      </c>
      <c r="P78" s="34">
        <v>47.8</v>
      </c>
      <c r="Q78" s="34">
        <v>38.365900000000003</v>
      </c>
      <c r="R78" s="34">
        <v>1.8588</v>
      </c>
      <c r="S78" s="34">
        <v>40.200000000000003</v>
      </c>
      <c r="T78" s="34">
        <v>517.61500000000001</v>
      </c>
      <c r="U78" s="34"/>
      <c r="V78" s="34"/>
      <c r="W78" s="34">
        <v>0</v>
      </c>
      <c r="X78" s="34">
        <v>1.9430000000000001</v>
      </c>
      <c r="Y78" s="34">
        <v>12.2</v>
      </c>
      <c r="Z78" s="34">
        <v>854</v>
      </c>
      <c r="AA78" s="34">
        <v>864</v>
      </c>
      <c r="AB78" s="34">
        <v>878</v>
      </c>
      <c r="AC78" s="34">
        <v>96</v>
      </c>
      <c r="AD78" s="34">
        <v>35</v>
      </c>
      <c r="AE78" s="34">
        <v>0.8</v>
      </c>
      <c r="AF78" s="34">
        <v>978</v>
      </c>
      <c r="AG78" s="34">
        <v>4</v>
      </c>
      <c r="AH78" s="34">
        <v>99</v>
      </c>
      <c r="AI78" s="34">
        <v>41</v>
      </c>
      <c r="AJ78" s="34">
        <v>189</v>
      </c>
      <c r="AK78" s="34">
        <v>167.9</v>
      </c>
      <c r="AL78" s="34">
        <v>3.1</v>
      </c>
      <c r="AM78" s="34">
        <v>176</v>
      </c>
      <c r="AN78" s="34" t="s">
        <v>155</v>
      </c>
      <c r="AO78" s="34">
        <v>2</v>
      </c>
      <c r="AP78" s="37">
        <v>0.88912037037037039</v>
      </c>
      <c r="AQ78" s="34">
        <v>47.158583</v>
      </c>
      <c r="AR78" s="34">
        <v>-88.489677999999998</v>
      </c>
      <c r="AS78" s="34">
        <v>313.39999999999998</v>
      </c>
      <c r="AT78" s="34">
        <v>0</v>
      </c>
      <c r="AU78" s="34">
        <v>12</v>
      </c>
      <c r="AV78" s="34">
        <v>8</v>
      </c>
      <c r="AW78" s="34" t="s">
        <v>199</v>
      </c>
      <c r="AX78" s="34">
        <v>1.5</v>
      </c>
      <c r="AY78" s="34">
        <v>2</v>
      </c>
      <c r="AZ78" s="34">
        <v>2.5</v>
      </c>
      <c r="BA78" s="34">
        <v>13.404</v>
      </c>
      <c r="BB78" s="34">
        <v>15.65</v>
      </c>
      <c r="BC78" s="34">
        <v>1.17</v>
      </c>
      <c r="BD78" s="34">
        <v>13.212</v>
      </c>
      <c r="BE78" s="34">
        <v>2893.5259999999998</v>
      </c>
      <c r="BF78" s="34">
        <v>0.47399999999999998</v>
      </c>
      <c r="BG78" s="34">
        <v>1.2150000000000001</v>
      </c>
      <c r="BH78" s="34">
        <v>5.8999999999999997E-2</v>
      </c>
      <c r="BI78" s="34">
        <v>1.274</v>
      </c>
      <c r="BJ78" s="34">
        <v>1.0229999999999999</v>
      </c>
      <c r="BK78" s="34">
        <v>0.05</v>
      </c>
      <c r="BL78" s="34">
        <v>1.0720000000000001</v>
      </c>
      <c r="BM78" s="34">
        <v>4.5464000000000002</v>
      </c>
      <c r="BN78" s="34"/>
      <c r="BO78" s="34"/>
      <c r="BP78" s="34"/>
      <c r="BQ78" s="34">
        <v>359.60199999999998</v>
      </c>
      <c r="BR78" s="34">
        <v>5.0715999999999997E-2</v>
      </c>
      <c r="BS78" s="34">
        <v>-5</v>
      </c>
      <c r="BT78" s="34">
        <v>8.9999999999999993E-3</v>
      </c>
      <c r="BU78" s="34">
        <v>1.2393719999999999</v>
      </c>
      <c r="BV78" s="34">
        <v>0</v>
      </c>
      <c r="BW78" s="34" t="s">
        <v>155</v>
      </c>
      <c r="BX78" s="34">
        <v>0.84199999999999997</v>
      </c>
    </row>
    <row r="79" spans="1:76" x14ac:dyDescent="0.25">
      <c r="A79" s="35">
        <v>43167</v>
      </c>
      <c r="B79" s="36">
        <v>1.3320601851851853E-2</v>
      </c>
      <c r="C79" s="34">
        <v>12.87</v>
      </c>
      <c r="D79" s="34">
        <v>4.0000000000000001E-3</v>
      </c>
      <c r="E79" s="34">
        <v>40</v>
      </c>
      <c r="F79" s="34">
        <v>51.6</v>
      </c>
      <c r="G79" s="34">
        <v>2.5</v>
      </c>
      <c r="H79" s="34">
        <v>505.4</v>
      </c>
      <c r="I79" s="34"/>
      <c r="J79" s="34">
        <v>2.1</v>
      </c>
      <c r="K79" s="34">
        <v>0.88329999999999997</v>
      </c>
      <c r="L79" s="34">
        <v>11.3681</v>
      </c>
      <c r="M79" s="34">
        <v>3.5000000000000001E-3</v>
      </c>
      <c r="N79" s="34">
        <v>45.578499999999998</v>
      </c>
      <c r="O79" s="34">
        <v>2.2082999999999999</v>
      </c>
      <c r="P79" s="34">
        <v>47.8</v>
      </c>
      <c r="Q79" s="34">
        <v>38.366</v>
      </c>
      <c r="R79" s="34">
        <v>1.8588</v>
      </c>
      <c r="S79" s="34">
        <v>40.200000000000003</v>
      </c>
      <c r="T79" s="34">
        <v>505.43180000000001</v>
      </c>
      <c r="U79" s="34"/>
      <c r="V79" s="34"/>
      <c r="W79" s="34">
        <v>0</v>
      </c>
      <c r="X79" s="34">
        <v>1.8549</v>
      </c>
      <c r="Y79" s="34">
        <v>12.1</v>
      </c>
      <c r="Z79" s="34">
        <v>855</v>
      </c>
      <c r="AA79" s="34">
        <v>864</v>
      </c>
      <c r="AB79" s="34">
        <v>879</v>
      </c>
      <c r="AC79" s="34">
        <v>96</v>
      </c>
      <c r="AD79" s="34">
        <v>35</v>
      </c>
      <c r="AE79" s="34">
        <v>0.8</v>
      </c>
      <c r="AF79" s="34">
        <v>978</v>
      </c>
      <c r="AG79" s="34">
        <v>4</v>
      </c>
      <c r="AH79" s="34">
        <v>99</v>
      </c>
      <c r="AI79" s="34">
        <v>41</v>
      </c>
      <c r="AJ79" s="34">
        <v>189</v>
      </c>
      <c r="AK79" s="34">
        <v>167.1</v>
      </c>
      <c r="AL79" s="34">
        <v>3.1</v>
      </c>
      <c r="AM79" s="34">
        <v>176</v>
      </c>
      <c r="AN79" s="34" t="s">
        <v>155</v>
      </c>
      <c r="AO79" s="34">
        <v>2</v>
      </c>
      <c r="AP79" s="37">
        <v>0.88914351851851858</v>
      </c>
      <c r="AQ79" s="34">
        <v>47.158583</v>
      </c>
      <c r="AR79" s="34">
        <v>-88.489677999999998</v>
      </c>
      <c r="AS79" s="34">
        <v>313.3</v>
      </c>
      <c r="AT79" s="34">
        <v>0</v>
      </c>
      <c r="AU79" s="34">
        <v>12</v>
      </c>
      <c r="AV79" s="34">
        <v>8</v>
      </c>
      <c r="AW79" s="34" t="s">
        <v>199</v>
      </c>
      <c r="AX79" s="34">
        <v>1.4229000000000001</v>
      </c>
      <c r="AY79" s="34">
        <v>1.9229000000000001</v>
      </c>
      <c r="AZ79" s="34">
        <v>2.4228999999999998</v>
      </c>
      <c r="BA79" s="34">
        <v>13.404</v>
      </c>
      <c r="BB79" s="34">
        <v>15.65</v>
      </c>
      <c r="BC79" s="34">
        <v>1.17</v>
      </c>
      <c r="BD79" s="34">
        <v>13.211</v>
      </c>
      <c r="BE79" s="34">
        <v>2893.681</v>
      </c>
      <c r="BF79" s="34">
        <v>0.57199999999999995</v>
      </c>
      <c r="BG79" s="34">
        <v>1.2150000000000001</v>
      </c>
      <c r="BH79" s="34">
        <v>5.8999999999999997E-2</v>
      </c>
      <c r="BI79" s="34">
        <v>1.274</v>
      </c>
      <c r="BJ79" s="34">
        <v>1.0229999999999999</v>
      </c>
      <c r="BK79" s="34">
        <v>0.05</v>
      </c>
      <c r="BL79" s="34">
        <v>1.0720000000000001</v>
      </c>
      <c r="BM79" s="34">
        <v>4.4396000000000004</v>
      </c>
      <c r="BN79" s="34"/>
      <c r="BO79" s="34"/>
      <c r="BP79" s="34"/>
      <c r="BQ79" s="34">
        <v>343.31299999999999</v>
      </c>
      <c r="BR79" s="34">
        <v>5.0070999999999997E-2</v>
      </c>
      <c r="BS79" s="34">
        <v>-5</v>
      </c>
      <c r="BT79" s="34">
        <v>8.9999999999999993E-3</v>
      </c>
      <c r="BU79" s="34">
        <v>1.2236100000000001</v>
      </c>
      <c r="BV79" s="34">
        <v>0</v>
      </c>
      <c r="BW79" s="34" t="s">
        <v>155</v>
      </c>
      <c r="BX79" s="34">
        <v>0.84199999999999997</v>
      </c>
    </row>
    <row r="80" spans="1:76" x14ac:dyDescent="0.25">
      <c r="A80" s="35">
        <v>43167</v>
      </c>
      <c r="B80" s="36">
        <v>1.3332175925925926E-2</v>
      </c>
      <c r="C80" s="34">
        <v>12.87</v>
      </c>
      <c r="D80" s="34">
        <v>4.0000000000000001E-3</v>
      </c>
      <c r="E80" s="34">
        <v>40</v>
      </c>
      <c r="F80" s="34">
        <v>51.7</v>
      </c>
      <c r="G80" s="34">
        <v>2.5</v>
      </c>
      <c r="H80" s="34">
        <v>593.79999999999995</v>
      </c>
      <c r="I80" s="34"/>
      <c r="J80" s="34">
        <v>2.1</v>
      </c>
      <c r="K80" s="34">
        <v>0.88319999999999999</v>
      </c>
      <c r="L80" s="34">
        <v>11.367000000000001</v>
      </c>
      <c r="M80" s="34">
        <v>3.5000000000000001E-3</v>
      </c>
      <c r="N80" s="34">
        <v>45.678199999999997</v>
      </c>
      <c r="O80" s="34">
        <v>2.2080000000000002</v>
      </c>
      <c r="P80" s="34">
        <v>47.9</v>
      </c>
      <c r="Q80" s="34">
        <v>38.4499</v>
      </c>
      <c r="R80" s="34">
        <v>1.8586</v>
      </c>
      <c r="S80" s="34">
        <v>40.299999999999997</v>
      </c>
      <c r="T80" s="34">
        <v>593.81050000000005</v>
      </c>
      <c r="U80" s="34"/>
      <c r="V80" s="34"/>
      <c r="W80" s="34">
        <v>0</v>
      </c>
      <c r="X80" s="34">
        <v>1.8548</v>
      </c>
      <c r="Y80" s="34">
        <v>12.2</v>
      </c>
      <c r="Z80" s="34">
        <v>854</v>
      </c>
      <c r="AA80" s="34">
        <v>864</v>
      </c>
      <c r="AB80" s="34">
        <v>879</v>
      </c>
      <c r="AC80" s="34">
        <v>96</v>
      </c>
      <c r="AD80" s="34">
        <v>35</v>
      </c>
      <c r="AE80" s="34">
        <v>0.8</v>
      </c>
      <c r="AF80" s="34">
        <v>978</v>
      </c>
      <c r="AG80" s="34">
        <v>4</v>
      </c>
      <c r="AH80" s="34">
        <v>99</v>
      </c>
      <c r="AI80" s="34">
        <v>41</v>
      </c>
      <c r="AJ80" s="34">
        <v>189</v>
      </c>
      <c r="AK80" s="34">
        <v>167</v>
      </c>
      <c r="AL80" s="34">
        <v>3.1</v>
      </c>
      <c r="AM80" s="34">
        <v>176</v>
      </c>
      <c r="AN80" s="34" t="s">
        <v>155</v>
      </c>
      <c r="AO80" s="34">
        <v>2</v>
      </c>
      <c r="AP80" s="37">
        <v>0.88915509259259251</v>
      </c>
      <c r="AQ80" s="34">
        <v>47.158583</v>
      </c>
      <c r="AR80" s="34">
        <v>-88.489677999999998</v>
      </c>
      <c r="AS80" s="34">
        <v>313.3</v>
      </c>
      <c r="AT80" s="34">
        <v>0</v>
      </c>
      <c r="AU80" s="34">
        <v>12</v>
      </c>
      <c r="AV80" s="34">
        <v>8</v>
      </c>
      <c r="AW80" s="34" t="s">
        <v>199</v>
      </c>
      <c r="AX80" s="34">
        <v>1.477023</v>
      </c>
      <c r="AY80" s="34">
        <v>1.977023</v>
      </c>
      <c r="AZ80" s="34">
        <v>2.477023</v>
      </c>
      <c r="BA80" s="34">
        <v>13.404</v>
      </c>
      <c r="BB80" s="34">
        <v>15.64</v>
      </c>
      <c r="BC80" s="34">
        <v>1.17</v>
      </c>
      <c r="BD80" s="34">
        <v>13.222</v>
      </c>
      <c r="BE80" s="34">
        <v>2891.4349999999999</v>
      </c>
      <c r="BF80" s="34">
        <v>0.57199999999999995</v>
      </c>
      <c r="BG80" s="34">
        <v>1.2170000000000001</v>
      </c>
      <c r="BH80" s="34">
        <v>5.8999999999999997E-2</v>
      </c>
      <c r="BI80" s="34">
        <v>1.276</v>
      </c>
      <c r="BJ80" s="34">
        <v>1.024</v>
      </c>
      <c r="BK80" s="34">
        <v>0.05</v>
      </c>
      <c r="BL80" s="34">
        <v>1.0740000000000001</v>
      </c>
      <c r="BM80" s="34">
        <v>5.2123999999999997</v>
      </c>
      <c r="BN80" s="34"/>
      <c r="BO80" s="34"/>
      <c r="BP80" s="34"/>
      <c r="BQ80" s="34">
        <v>343.04599999999999</v>
      </c>
      <c r="BR80" s="34">
        <v>4.0710000000000003E-2</v>
      </c>
      <c r="BS80" s="34">
        <v>-5</v>
      </c>
      <c r="BT80" s="34">
        <v>8.9999999999999993E-3</v>
      </c>
      <c r="BU80" s="34">
        <v>0.99485100000000004</v>
      </c>
      <c r="BV80" s="34">
        <v>0</v>
      </c>
      <c r="BW80" s="34" t="s">
        <v>155</v>
      </c>
      <c r="BX80" s="34">
        <v>0.84199999999999997</v>
      </c>
    </row>
    <row r="81" spans="1:76" x14ac:dyDescent="0.25">
      <c r="A81" s="35">
        <v>43167</v>
      </c>
      <c r="B81" s="36">
        <v>1.334375E-2</v>
      </c>
      <c r="C81" s="34">
        <v>12.904</v>
      </c>
      <c r="D81" s="34">
        <v>4.0000000000000001E-3</v>
      </c>
      <c r="E81" s="34">
        <v>40</v>
      </c>
      <c r="F81" s="34">
        <v>52.7</v>
      </c>
      <c r="G81" s="34">
        <v>2.5</v>
      </c>
      <c r="H81" s="34">
        <v>602</v>
      </c>
      <c r="I81" s="34"/>
      <c r="J81" s="34">
        <v>2.1</v>
      </c>
      <c r="K81" s="34">
        <v>0.88290000000000002</v>
      </c>
      <c r="L81" s="34">
        <v>11.3927</v>
      </c>
      <c r="M81" s="34">
        <v>3.5000000000000001E-3</v>
      </c>
      <c r="N81" s="34">
        <v>46.5413</v>
      </c>
      <c r="O81" s="34">
        <v>2.2073</v>
      </c>
      <c r="P81" s="34">
        <v>48.7</v>
      </c>
      <c r="Q81" s="34">
        <v>39.176400000000001</v>
      </c>
      <c r="R81" s="34">
        <v>1.8580000000000001</v>
      </c>
      <c r="S81" s="34">
        <v>41</v>
      </c>
      <c r="T81" s="34">
        <v>602.04259999999999</v>
      </c>
      <c r="U81" s="34"/>
      <c r="V81" s="34"/>
      <c r="W81" s="34">
        <v>0</v>
      </c>
      <c r="X81" s="34">
        <v>1.8541000000000001</v>
      </c>
      <c r="Y81" s="34">
        <v>12.1</v>
      </c>
      <c r="Z81" s="34">
        <v>855</v>
      </c>
      <c r="AA81" s="34">
        <v>865</v>
      </c>
      <c r="AB81" s="34">
        <v>879</v>
      </c>
      <c r="AC81" s="34">
        <v>96</v>
      </c>
      <c r="AD81" s="34">
        <v>35</v>
      </c>
      <c r="AE81" s="34">
        <v>0.8</v>
      </c>
      <c r="AF81" s="34">
        <v>978</v>
      </c>
      <c r="AG81" s="34">
        <v>4</v>
      </c>
      <c r="AH81" s="34">
        <v>99</v>
      </c>
      <c r="AI81" s="34">
        <v>41</v>
      </c>
      <c r="AJ81" s="34">
        <v>189</v>
      </c>
      <c r="AK81" s="34">
        <v>167</v>
      </c>
      <c r="AL81" s="34">
        <v>3</v>
      </c>
      <c r="AM81" s="34">
        <v>176</v>
      </c>
      <c r="AN81" s="34" t="s">
        <v>155</v>
      </c>
      <c r="AO81" s="34">
        <v>2</v>
      </c>
      <c r="AP81" s="37">
        <v>0.88915509259259251</v>
      </c>
      <c r="AQ81" s="34">
        <v>47.158583</v>
      </c>
      <c r="AR81" s="34">
        <v>-88.489677999999998</v>
      </c>
      <c r="AS81" s="34">
        <v>313.2</v>
      </c>
      <c r="AT81" s="34">
        <v>0</v>
      </c>
      <c r="AU81" s="34">
        <v>12</v>
      </c>
      <c r="AV81" s="34">
        <v>8</v>
      </c>
      <c r="AW81" s="34" t="s">
        <v>199</v>
      </c>
      <c r="AX81" s="34">
        <v>1.4229229999999999</v>
      </c>
      <c r="AY81" s="34">
        <v>1.9229229999999999</v>
      </c>
      <c r="AZ81" s="34">
        <v>2.4229229999999999</v>
      </c>
      <c r="BA81" s="34">
        <v>13.404</v>
      </c>
      <c r="BB81" s="34">
        <v>15.6</v>
      </c>
      <c r="BC81" s="34">
        <v>1.1599999999999999</v>
      </c>
      <c r="BD81" s="34">
        <v>13.262</v>
      </c>
      <c r="BE81" s="34">
        <v>2891.241</v>
      </c>
      <c r="BF81" s="34">
        <v>0.56999999999999995</v>
      </c>
      <c r="BG81" s="34">
        <v>1.2370000000000001</v>
      </c>
      <c r="BH81" s="34">
        <v>5.8999999999999997E-2</v>
      </c>
      <c r="BI81" s="34">
        <v>1.296</v>
      </c>
      <c r="BJ81" s="34">
        <v>1.0409999999999999</v>
      </c>
      <c r="BK81" s="34">
        <v>4.9000000000000002E-2</v>
      </c>
      <c r="BL81" s="34">
        <v>1.091</v>
      </c>
      <c r="BM81" s="34">
        <v>5.2724000000000002</v>
      </c>
      <c r="BN81" s="34"/>
      <c r="BO81" s="34"/>
      <c r="BP81" s="34"/>
      <c r="BQ81" s="34">
        <v>342.13099999999997</v>
      </c>
      <c r="BR81" s="34">
        <v>4.5574000000000003E-2</v>
      </c>
      <c r="BS81" s="34">
        <v>-5</v>
      </c>
      <c r="BT81" s="34">
        <v>8.9999999999999993E-3</v>
      </c>
      <c r="BU81" s="34">
        <v>1.113715</v>
      </c>
      <c r="BV81" s="34">
        <v>0</v>
      </c>
      <c r="BW81" s="34" t="s">
        <v>155</v>
      </c>
      <c r="BX81" s="34">
        <v>0.84199999999999997</v>
      </c>
    </row>
    <row r="82" spans="1:76" x14ac:dyDescent="0.25">
      <c r="A82" s="35">
        <v>43167</v>
      </c>
      <c r="B82" s="36">
        <v>1.3355324074074073E-2</v>
      </c>
      <c r="C82" s="34">
        <v>12.968</v>
      </c>
      <c r="D82" s="34">
        <v>3.3999999999999998E-3</v>
      </c>
      <c r="E82" s="34">
        <v>33.578946999999999</v>
      </c>
      <c r="F82" s="34">
        <v>54.1</v>
      </c>
      <c r="G82" s="34">
        <v>2.5</v>
      </c>
      <c r="H82" s="34">
        <v>537.5</v>
      </c>
      <c r="I82" s="34"/>
      <c r="J82" s="34">
        <v>2.1</v>
      </c>
      <c r="K82" s="34">
        <v>0.88249999999999995</v>
      </c>
      <c r="L82" s="34">
        <v>11.4437</v>
      </c>
      <c r="M82" s="34">
        <v>3.0000000000000001E-3</v>
      </c>
      <c r="N82" s="34">
        <v>47.738</v>
      </c>
      <c r="O82" s="34">
        <v>2.2061000000000002</v>
      </c>
      <c r="P82" s="34">
        <v>49.9</v>
      </c>
      <c r="Q82" s="34">
        <v>40.183700000000002</v>
      </c>
      <c r="R82" s="34">
        <v>1.857</v>
      </c>
      <c r="S82" s="34">
        <v>42</v>
      </c>
      <c r="T82" s="34">
        <v>537.46040000000005</v>
      </c>
      <c r="U82" s="34"/>
      <c r="V82" s="34"/>
      <c r="W82" s="34">
        <v>0</v>
      </c>
      <c r="X82" s="34">
        <v>1.8547</v>
      </c>
      <c r="Y82" s="34">
        <v>12.1</v>
      </c>
      <c r="Z82" s="34">
        <v>855</v>
      </c>
      <c r="AA82" s="34">
        <v>865</v>
      </c>
      <c r="AB82" s="34">
        <v>879</v>
      </c>
      <c r="AC82" s="34">
        <v>96</v>
      </c>
      <c r="AD82" s="34">
        <v>35</v>
      </c>
      <c r="AE82" s="34">
        <v>0.8</v>
      </c>
      <c r="AF82" s="34">
        <v>978</v>
      </c>
      <c r="AG82" s="34">
        <v>4</v>
      </c>
      <c r="AH82" s="34">
        <v>99</v>
      </c>
      <c r="AI82" s="34">
        <v>41</v>
      </c>
      <c r="AJ82" s="34">
        <v>189</v>
      </c>
      <c r="AK82" s="34">
        <v>167</v>
      </c>
      <c r="AL82" s="34">
        <v>3</v>
      </c>
      <c r="AM82" s="34">
        <v>176</v>
      </c>
      <c r="AN82" s="34" t="s">
        <v>155</v>
      </c>
      <c r="AO82" s="34">
        <v>2</v>
      </c>
      <c r="AP82" s="37">
        <v>0.88916666666666666</v>
      </c>
      <c r="AQ82" s="34">
        <v>47.158583</v>
      </c>
      <c r="AR82" s="34">
        <v>-88.489677999999998</v>
      </c>
      <c r="AS82" s="34">
        <v>313.10000000000002</v>
      </c>
      <c r="AT82" s="34">
        <v>0</v>
      </c>
      <c r="AU82" s="34">
        <v>12</v>
      </c>
      <c r="AV82" s="34">
        <v>8</v>
      </c>
      <c r="AW82" s="34" t="s">
        <v>199</v>
      </c>
      <c r="AX82" s="34">
        <v>1.4</v>
      </c>
      <c r="AY82" s="34">
        <v>1.9</v>
      </c>
      <c r="AZ82" s="34">
        <v>2.4</v>
      </c>
      <c r="BA82" s="34">
        <v>13.404</v>
      </c>
      <c r="BB82" s="34">
        <v>15.54</v>
      </c>
      <c r="BC82" s="34">
        <v>1.1599999999999999</v>
      </c>
      <c r="BD82" s="34">
        <v>13.32</v>
      </c>
      <c r="BE82" s="34">
        <v>2893.04</v>
      </c>
      <c r="BF82" s="34">
        <v>0.47699999999999998</v>
      </c>
      <c r="BG82" s="34">
        <v>1.264</v>
      </c>
      <c r="BH82" s="34">
        <v>5.8000000000000003E-2</v>
      </c>
      <c r="BI82" s="34">
        <v>1.3220000000000001</v>
      </c>
      <c r="BJ82" s="34">
        <v>1.0640000000000001</v>
      </c>
      <c r="BK82" s="34">
        <v>4.9000000000000002E-2</v>
      </c>
      <c r="BL82" s="34">
        <v>1.113</v>
      </c>
      <c r="BM82" s="34">
        <v>4.6886999999999999</v>
      </c>
      <c r="BN82" s="34"/>
      <c r="BO82" s="34"/>
      <c r="BP82" s="34"/>
      <c r="BQ82" s="34">
        <v>340.93099999999998</v>
      </c>
      <c r="BR82" s="34">
        <v>4.1355000000000003E-2</v>
      </c>
      <c r="BS82" s="34">
        <v>-5</v>
      </c>
      <c r="BT82" s="34">
        <v>9.9290000000000003E-3</v>
      </c>
      <c r="BU82" s="34">
        <v>1.010613</v>
      </c>
      <c r="BV82" s="34">
        <v>0</v>
      </c>
      <c r="BW82" s="34" t="s">
        <v>155</v>
      </c>
      <c r="BX82" s="34">
        <v>0.84199999999999997</v>
      </c>
    </row>
    <row r="83" spans="1:76" x14ac:dyDescent="0.25">
      <c r="A83" s="35">
        <v>43167</v>
      </c>
      <c r="B83" s="36">
        <v>1.3366898148148149E-2</v>
      </c>
      <c r="C83" s="34">
        <v>13.032</v>
      </c>
      <c r="D83" s="34">
        <v>3.0000000000000001E-3</v>
      </c>
      <c r="E83" s="34">
        <v>30</v>
      </c>
      <c r="F83" s="34">
        <v>55.1</v>
      </c>
      <c r="G83" s="34">
        <v>2.5</v>
      </c>
      <c r="H83" s="34">
        <v>477.1</v>
      </c>
      <c r="I83" s="34"/>
      <c r="J83" s="34">
        <v>2.2000000000000002</v>
      </c>
      <c r="K83" s="34">
        <v>0.88200000000000001</v>
      </c>
      <c r="L83" s="34">
        <v>11.4941</v>
      </c>
      <c r="M83" s="34">
        <v>2.5999999999999999E-3</v>
      </c>
      <c r="N83" s="34">
        <v>48.6145</v>
      </c>
      <c r="O83" s="34">
        <v>2.2050000000000001</v>
      </c>
      <c r="P83" s="34">
        <v>50.8</v>
      </c>
      <c r="Q83" s="34">
        <v>40.921500000000002</v>
      </c>
      <c r="R83" s="34">
        <v>1.8561000000000001</v>
      </c>
      <c r="S83" s="34">
        <v>42.8</v>
      </c>
      <c r="T83" s="34">
        <v>477.1096</v>
      </c>
      <c r="U83" s="34"/>
      <c r="V83" s="34"/>
      <c r="W83" s="34">
        <v>0</v>
      </c>
      <c r="X83" s="34">
        <v>1.9403999999999999</v>
      </c>
      <c r="Y83" s="34">
        <v>12.1</v>
      </c>
      <c r="Z83" s="34">
        <v>855</v>
      </c>
      <c r="AA83" s="34">
        <v>864</v>
      </c>
      <c r="AB83" s="34">
        <v>878</v>
      </c>
      <c r="AC83" s="34">
        <v>96</v>
      </c>
      <c r="AD83" s="34">
        <v>35</v>
      </c>
      <c r="AE83" s="34">
        <v>0.8</v>
      </c>
      <c r="AF83" s="34">
        <v>978</v>
      </c>
      <c r="AG83" s="34">
        <v>4</v>
      </c>
      <c r="AH83" s="34">
        <v>99</v>
      </c>
      <c r="AI83" s="34">
        <v>41</v>
      </c>
      <c r="AJ83" s="34">
        <v>189</v>
      </c>
      <c r="AK83" s="34">
        <v>167</v>
      </c>
      <c r="AL83" s="34">
        <v>3</v>
      </c>
      <c r="AM83" s="34">
        <v>176</v>
      </c>
      <c r="AN83" s="34" t="s">
        <v>155</v>
      </c>
      <c r="AO83" s="34">
        <v>2</v>
      </c>
      <c r="AP83" s="37">
        <v>0.88918981481481485</v>
      </c>
      <c r="AQ83" s="34">
        <v>47.158583</v>
      </c>
      <c r="AR83" s="34">
        <v>-88.489677999999998</v>
      </c>
      <c r="AS83" s="34">
        <v>313.10000000000002</v>
      </c>
      <c r="AT83" s="34">
        <v>0</v>
      </c>
      <c r="AU83" s="34">
        <v>12</v>
      </c>
      <c r="AV83" s="34">
        <v>8</v>
      </c>
      <c r="AW83" s="34" t="s">
        <v>199</v>
      </c>
      <c r="AX83" s="34">
        <v>1.4771000000000001</v>
      </c>
      <c r="AY83" s="34">
        <v>1.9771000000000001</v>
      </c>
      <c r="AZ83" s="34">
        <v>2.4771000000000001</v>
      </c>
      <c r="BA83" s="34">
        <v>13.404</v>
      </c>
      <c r="BB83" s="34">
        <v>15.47</v>
      </c>
      <c r="BC83" s="34">
        <v>1.1499999999999999</v>
      </c>
      <c r="BD83" s="34">
        <v>13.377000000000001</v>
      </c>
      <c r="BE83" s="34">
        <v>2894.6570000000002</v>
      </c>
      <c r="BF83" s="34">
        <v>0.42399999999999999</v>
      </c>
      <c r="BG83" s="34">
        <v>1.282</v>
      </c>
      <c r="BH83" s="34">
        <v>5.8000000000000003E-2</v>
      </c>
      <c r="BI83" s="34">
        <v>1.34</v>
      </c>
      <c r="BJ83" s="34">
        <v>1.079</v>
      </c>
      <c r="BK83" s="34">
        <v>4.9000000000000002E-2</v>
      </c>
      <c r="BL83" s="34">
        <v>1.1279999999999999</v>
      </c>
      <c r="BM83" s="34">
        <v>4.1463000000000001</v>
      </c>
      <c r="BN83" s="34"/>
      <c r="BO83" s="34"/>
      <c r="BP83" s="34"/>
      <c r="BQ83" s="34">
        <v>355.31900000000002</v>
      </c>
      <c r="BR83" s="34">
        <v>4.564E-2</v>
      </c>
      <c r="BS83" s="34">
        <v>-5</v>
      </c>
      <c r="BT83" s="34">
        <v>9.0720000000000002E-3</v>
      </c>
      <c r="BU83" s="34">
        <v>1.1153360000000001</v>
      </c>
      <c r="BV83" s="34">
        <v>0</v>
      </c>
      <c r="BW83" s="34" t="s">
        <v>155</v>
      </c>
      <c r="BX83" s="34">
        <v>0.84199999999999997</v>
      </c>
    </row>
    <row r="84" spans="1:76" x14ac:dyDescent="0.25">
      <c r="A84" s="35">
        <v>43167</v>
      </c>
      <c r="B84" s="36">
        <v>1.3378472222222222E-2</v>
      </c>
      <c r="C84" s="34">
        <v>13.04</v>
      </c>
      <c r="D84" s="34">
        <v>3.0000000000000001E-3</v>
      </c>
      <c r="E84" s="34">
        <v>30</v>
      </c>
      <c r="F84" s="34">
        <v>55.7</v>
      </c>
      <c r="G84" s="34">
        <v>2.5</v>
      </c>
      <c r="H84" s="34">
        <v>452.3</v>
      </c>
      <c r="I84" s="34"/>
      <c r="J84" s="34">
        <v>2.2000000000000002</v>
      </c>
      <c r="K84" s="34">
        <v>0.88200000000000001</v>
      </c>
      <c r="L84" s="34">
        <v>11.5008</v>
      </c>
      <c r="M84" s="34">
        <v>2.5999999999999999E-3</v>
      </c>
      <c r="N84" s="34">
        <v>49.160400000000003</v>
      </c>
      <c r="O84" s="34">
        <v>2.2048999999999999</v>
      </c>
      <c r="P84" s="34">
        <v>51.4</v>
      </c>
      <c r="Q84" s="34">
        <v>41.381100000000004</v>
      </c>
      <c r="R84" s="34">
        <v>1.8560000000000001</v>
      </c>
      <c r="S84" s="34">
        <v>43.2</v>
      </c>
      <c r="T84" s="34">
        <v>452.28609999999998</v>
      </c>
      <c r="U84" s="34"/>
      <c r="V84" s="34"/>
      <c r="W84" s="34">
        <v>0</v>
      </c>
      <c r="X84" s="34">
        <v>1.9402999999999999</v>
      </c>
      <c r="Y84" s="34">
        <v>12.1</v>
      </c>
      <c r="Z84" s="34">
        <v>855</v>
      </c>
      <c r="AA84" s="34">
        <v>865</v>
      </c>
      <c r="AB84" s="34">
        <v>879</v>
      </c>
      <c r="AC84" s="34">
        <v>96</v>
      </c>
      <c r="AD84" s="34">
        <v>35</v>
      </c>
      <c r="AE84" s="34">
        <v>0.8</v>
      </c>
      <c r="AF84" s="34">
        <v>978</v>
      </c>
      <c r="AG84" s="34">
        <v>4</v>
      </c>
      <c r="AH84" s="34">
        <v>99</v>
      </c>
      <c r="AI84" s="34">
        <v>41</v>
      </c>
      <c r="AJ84" s="34">
        <v>189</v>
      </c>
      <c r="AK84" s="34">
        <v>167.9</v>
      </c>
      <c r="AL84" s="34">
        <v>3</v>
      </c>
      <c r="AM84" s="34">
        <v>176</v>
      </c>
      <c r="AN84" s="34" t="s">
        <v>155</v>
      </c>
      <c r="AO84" s="34">
        <v>2</v>
      </c>
      <c r="AP84" s="37">
        <v>0.88918981481481485</v>
      </c>
      <c r="AQ84" s="34">
        <v>47.158583</v>
      </c>
      <c r="AR84" s="34">
        <v>-88.489677999999998</v>
      </c>
      <c r="AS84" s="34">
        <v>313</v>
      </c>
      <c r="AT84" s="34">
        <v>0</v>
      </c>
      <c r="AU84" s="34">
        <v>12</v>
      </c>
      <c r="AV84" s="34">
        <v>8</v>
      </c>
      <c r="AW84" s="34" t="s">
        <v>199</v>
      </c>
      <c r="AX84" s="34">
        <v>1.5</v>
      </c>
      <c r="AY84" s="34">
        <v>2</v>
      </c>
      <c r="AZ84" s="34">
        <v>2.5</v>
      </c>
      <c r="BA84" s="34">
        <v>13.404</v>
      </c>
      <c r="BB84" s="34">
        <v>15.47</v>
      </c>
      <c r="BC84" s="34">
        <v>1.1499999999999999</v>
      </c>
      <c r="BD84" s="34">
        <v>13.382999999999999</v>
      </c>
      <c r="BE84" s="34">
        <v>2895.2829999999999</v>
      </c>
      <c r="BF84" s="34">
        <v>0.42399999999999999</v>
      </c>
      <c r="BG84" s="34">
        <v>1.296</v>
      </c>
      <c r="BH84" s="34">
        <v>5.8000000000000003E-2</v>
      </c>
      <c r="BI84" s="34">
        <v>1.3540000000000001</v>
      </c>
      <c r="BJ84" s="34">
        <v>1.091</v>
      </c>
      <c r="BK84" s="34">
        <v>4.9000000000000002E-2</v>
      </c>
      <c r="BL84" s="34">
        <v>1.1399999999999999</v>
      </c>
      <c r="BM84" s="34">
        <v>3.9291</v>
      </c>
      <c r="BN84" s="34"/>
      <c r="BO84" s="34"/>
      <c r="BP84" s="34"/>
      <c r="BQ84" s="34">
        <v>355.17</v>
      </c>
      <c r="BR84" s="34">
        <v>4.3213000000000001E-2</v>
      </c>
      <c r="BS84" s="34">
        <v>-5</v>
      </c>
      <c r="BT84" s="34">
        <v>8.9999999999999993E-3</v>
      </c>
      <c r="BU84" s="34">
        <v>1.056022</v>
      </c>
      <c r="BV84" s="34">
        <v>0</v>
      </c>
      <c r="BW84" s="34" t="s">
        <v>155</v>
      </c>
      <c r="BX84" s="34">
        <v>0.84199999999999997</v>
      </c>
    </row>
    <row r="85" spans="1:76" x14ac:dyDescent="0.25">
      <c r="A85" s="35">
        <v>43167</v>
      </c>
      <c r="B85" s="36">
        <v>1.3390046296296296E-2</v>
      </c>
      <c r="C85" s="34">
        <v>13.129</v>
      </c>
      <c r="D85" s="34">
        <v>2.8E-3</v>
      </c>
      <c r="E85" s="34">
        <v>28.311147999999999</v>
      </c>
      <c r="F85" s="34">
        <v>55.8</v>
      </c>
      <c r="G85" s="34">
        <v>2.5</v>
      </c>
      <c r="H85" s="34">
        <v>447.2</v>
      </c>
      <c r="I85" s="34"/>
      <c r="J85" s="34">
        <v>2.2000000000000002</v>
      </c>
      <c r="K85" s="34">
        <v>0.88129999999999997</v>
      </c>
      <c r="L85" s="34">
        <v>11.5707</v>
      </c>
      <c r="M85" s="34">
        <v>2.5000000000000001E-3</v>
      </c>
      <c r="N85" s="34">
        <v>49.176299999999998</v>
      </c>
      <c r="O85" s="34">
        <v>2.2031999999999998</v>
      </c>
      <c r="P85" s="34">
        <v>51.4</v>
      </c>
      <c r="Q85" s="34">
        <v>41.394500000000001</v>
      </c>
      <c r="R85" s="34">
        <v>1.8546</v>
      </c>
      <c r="S85" s="34">
        <v>43.2</v>
      </c>
      <c r="T85" s="34">
        <v>447.22570000000002</v>
      </c>
      <c r="U85" s="34"/>
      <c r="V85" s="34"/>
      <c r="W85" s="34">
        <v>0</v>
      </c>
      <c r="X85" s="34">
        <v>1.9389000000000001</v>
      </c>
      <c r="Y85" s="34">
        <v>12.2</v>
      </c>
      <c r="Z85" s="34">
        <v>854</v>
      </c>
      <c r="AA85" s="34">
        <v>864</v>
      </c>
      <c r="AB85" s="34">
        <v>879</v>
      </c>
      <c r="AC85" s="34">
        <v>96</v>
      </c>
      <c r="AD85" s="34">
        <v>35</v>
      </c>
      <c r="AE85" s="34">
        <v>0.8</v>
      </c>
      <c r="AF85" s="34">
        <v>978</v>
      </c>
      <c r="AG85" s="34">
        <v>4</v>
      </c>
      <c r="AH85" s="34">
        <v>99</v>
      </c>
      <c r="AI85" s="34">
        <v>41</v>
      </c>
      <c r="AJ85" s="34">
        <v>189</v>
      </c>
      <c r="AK85" s="34">
        <v>168</v>
      </c>
      <c r="AL85" s="34">
        <v>3.1</v>
      </c>
      <c r="AM85" s="34">
        <v>176</v>
      </c>
      <c r="AN85" s="34" t="s">
        <v>155</v>
      </c>
      <c r="AO85" s="34">
        <v>2</v>
      </c>
      <c r="AP85" s="37">
        <v>0.88920138888888889</v>
      </c>
      <c r="AQ85" s="34">
        <v>47.158583</v>
      </c>
      <c r="AR85" s="34">
        <v>-88.489677999999998</v>
      </c>
      <c r="AS85" s="34">
        <v>313</v>
      </c>
      <c r="AT85" s="34">
        <v>0</v>
      </c>
      <c r="AU85" s="34">
        <v>12</v>
      </c>
      <c r="AV85" s="34">
        <v>8</v>
      </c>
      <c r="AW85" s="34" t="s">
        <v>199</v>
      </c>
      <c r="AX85" s="34">
        <v>1.5</v>
      </c>
      <c r="AY85" s="34">
        <v>2</v>
      </c>
      <c r="AZ85" s="34">
        <v>2.5</v>
      </c>
      <c r="BA85" s="34">
        <v>13.404</v>
      </c>
      <c r="BB85" s="34">
        <v>15.37</v>
      </c>
      <c r="BC85" s="34">
        <v>1.1499999999999999</v>
      </c>
      <c r="BD85" s="34">
        <v>13.468999999999999</v>
      </c>
      <c r="BE85" s="34">
        <v>2895.4589999999998</v>
      </c>
      <c r="BF85" s="34">
        <v>0.39700000000000002</v>
      </c>
      <c r="BG85" s="34">
        <v>1.2889999999999999</v>
      </c>
      <c r="BH85" s="34">
        <v>5.8000000000000003E-2</v>
      </c>
      <c r="BI85" s="34">
        <v>1.3460000000000001</v>
      </c>
      <c r="BJ85" s="34">
        <v>1.085</v>
      </c>
      <c r="BK85" s="34">
        <v>4.9000000000000002E-2</v>
      </c>
      <c r="BL85" s="34">
        <v>1.133</v>
      </c>
      <c r="BM85" s="34">
        <v>3.8618999999999999</v>
      </c>
      <c r="BN85" s="34"/>
      <c r="BO85" s="34"/>
      <c r="BP85" s="34"/>
      <c r="BQ85" s="34">
        <v>352.77699999999999</v>
      </c>
      <c r="BR85" s="34">
        <v>4.1141999999999998E-2</v>
      </c>
      <c r="BS85" s="34">
        <v>-5</v>
      </c>
      <c r="BT85" s="34">
        <v>9.9290000000000003E-3</v>
      </c>
      <c r="BU85" s="34">
        <v>1.0054080000000001</v>
      </c>
      <c r="BV85" s="34">
        <v>0</v>
      </c>
      <c r="BW85" s="34" t="s">
        <v>155</v>
      </c>
      <c r="BX85" s="34">
        <v>0.84199999999999997</v>
      </c>
    </row>
    <row r="86" spans="1:76" x14ac:dyDescent="0.25">
      <c r="A86" s="35">
        <v>43167</v>
      </c>
      <c r="B86" s="36">
        <v>1.3401620370370369E-2</v>
      </c>
      <c r="C86" s="34">
        <v>13.156000000000001</v>
      </c>
      <c r="D86" s="34">
        <v>2E-3</v>
      </c>
      <c r="E86" s="34">
        <v>20</v>
      </c>
      <c r="F86" s="34">
        <v>55.9</v>
      </c>
      <c r="G86" s="34">
        <v>2.5</v>
      </c>
      <c r="H86" s="34">
        <v>416.3</v>
      </c>
      <c r="I86" s="34"/>
      <c r="J86" s="34">
        <v>2.2000000000000002</v>
      </c>
      <c r="K86" s="34">
        <v>0.88109999999999999</v>
      </c>
      <c r="L86" s="34">
        <v>11.591900000000001</v>
      </c>
      <c r="M86" s="34">
        <v>1.8E-3</v>
      </c>
      <c r="N86" s="34">
        <v>49.252600000000001</v>
      </c>
      <c r="O86" s="34">
        <v>2.2027000000000001</v>
      </c>
      <c r="P86" s="34">
        <v>51.5</v>
      </c>
      <c r="Q86" s="34">
        <v>41.4587</v>
      </c>
      <c r="R86" s="34">
        <v>1.8541000000000001</v>
      </c>
      <c r="S86" s="34">
        <v>43.3</v>
      </c>
      <c r="T86" s="34">
        <v>416.2808</v>
      </c>
      <c r="U86" s="34"/>
      <c r="V86" s="34"/>
      <c r="W86" s="34">
        <v>0</v>
      </c>
      <c r="X86" s="34">
        <v>1.9383999999999999</v>
      </c>
      <c r="Y86" s="34">
        <v>12.1</v>
      </c>
      <c r="Z86" s="34">
        <v>855</v>
      </c>
      <c r="AA86" s="34">
        <v>865</v>
      </c>
      <c r="AB86" s="34">
        <v>879</v>
      </c>
      <c r="AC86" s="34">
        <v>96</v>
      </c>
      <c r="AD86" s="34">
        <v>35</v>
      </c>
      <c r="AE86" s="34">
        <v>0.8</v>
      </c>
      <c r="AF86" s="34">
        <v>978</v>
      </c>
      <c r="AG86" s="34">
        <v>4</v>
      </c>
      <c r="AH86" s="34">
        <v>99</v>
      </c>
      <c r="AI86" s="34">
        <v>41</v>
      </c>
      <c r="AJ86" s="34">
        <v>189</v>
      </c>
      <c r="AK86" s="34">
        <v>168</v>
      </c>
      <c r="AL86" s="34">
        <v>3</v>
      </c>
      <c r="AM86" s="34">
        <v>176</v>
      </c>
      <c r="AN86" s="34" t="s">
        <v>155</v>
      </c>
      <c r="AO86" s="34">
        <v>2</v>
      </c>
      <c r="AP86" s="37">
        <v>0.88921296296296293</v>
      </c>
      <c r="AQ86" s="34">
        <v>47.158583</v>
      </c>
      <c r="AR86" s="34">
        <v>-88.489677999999998</v>
      </c>
      <c r="AS86" s="34">
        <v>313</v>
      </c>
      <c r="AT86" s="34">
        <v>0</v>
      </c>
      <c r="AU86" s="34">
        <v>12</v>
      </c>
      <c r="AV86" s="34">
        <v>8</v>
      </c>
      <c r="AW86" s="34" t="s">
        <v>199</v>
      </c>
      <c r="AX86" s="34">
        <v>1.5</v>
      </c>
      <c r="AY86" s="34">
        <v>2</v>
      </c>
      <c r="AZ86" s="34">
        <v>2.5</v>
      </c>
      <c r="BA86" s="34">
        <v>13.404</v>
      </c>
      <c r="BB86" s="34">
        <v>15.35</v>
      </c>
      <c r="BC86" s="34">
        <v>1.1399999999999999</v>
      </c>
      <c r="BD86" s="34">
        <v>13.497</v>
      </c>
      <c r="BE86" s="34">
        <v>2896.4189999999999</v>
      </c>
      <c r="BF86" s="34">
        <v>0.28000000000000003</v>
      </c>
      <c r="BG86" s="34">
        <v>1.2889999999999999</v>
      </c>
      <c r="BH86" s="34">
        <v>5.8000000000000003E-2</v>
      </c>
      <c r="BI86" s="34">
        <v>1.3460000000000001</v>
      </c>
      <c r="BJ86" s="34">
        <v>1.085</v>
      </c>
      <c r="BK86" s="34">
        <v>4.9000000000000002E-2</v>
      </c>
      <c r="BL86" s="34">
        <v>1.133</v>
      </c>
      <c r="BM86" s="34">
        <v>3.5893000000000002</v>
      </c>
      <c r="BN86" s="34"/>
      <c r="BO86" s="34"/>
      <c r="BP86" s="34"/>
      <c r="BQ86" s="34">
        <v>352.16399999999999</v>
      </c>
      <c r="BR86" s="34">
        <v>3.2639000000000001E-2</v>
      </c>
      <c r="BS86" s="34">
        <v>-5</v>
      </c>
      <c r="BT86" s="34">
        <v>0.01</v>
      </c>
      <c r="BU86" s="34">
        <v>0.79761599999999999</v>
      </c>
      <c r="BV86" s="34">
        <v>0</v>
      </c>
      <c r="BW86" s="34" t="s">
        <v>155</v>
      </c>
      <c r="BX86" s="34">
        <v>0.84199999999999997</v>
      </c>
    </row>
    <row r="87" spans="1:76" x14ac:dyDescent="0.25">
      <c r="A87" s="35">
        <v>43167</v>
      </c>
      <c r="B87" s="36">
        <v>1.3413194444444445E-2</v>
      </c>
      <c r="C87" s="34">
        <v>13.16</v>
      </c>
      <c r="D87" s="34">
        <v>2E-3</v>
      </c>
      <c r="E87" s="34">
        <v>20</v>
      </c>
      <c r="F87" s="34">
        <v>55.9</v>
      </c>
      <c r="G87" s="34">
        <v>2.5</v>
      </c>
      <c r="H87" s="34">
        <v>386.5</v>
      </c>
      <c r="I87" s="34"/>
      <c r="J87" s="34">
        <v>2.2000000000000002</v>
      </c>
      <c r="K87" s="34">
        <v>0.88109999999999999</v>
      </c>
      <c r="L87" s="34">
        <v>11.595499999999999</v>
      </c>
      <c r="M87" s="34">
        <v>1.8E-3</v>
      </c>
      <c r="N87" s="34">
        <v>49.254399999999997</v>
      </c>
      <c r="O87" s="34">
        <v>2.2027999999999999</v>
      </c>
      <c r="P87" s="34">
        <v>51.5</v>
      </c>
      <c r="Q87" s="34">
        <v>41.4602</v>
      </c>
      <c r="R87" s="34">
        <v>1.8542000000000001</v>
      </c>
      <c r="S87" s="34">
        <v>43.3</v>
      </c>
      <c r="T87" s="34">
        <v>386.48239999999998</v>
      </c>
      <c r="U87" s="34"/>
      <c r="V87" s="34"/>
      <c r="W87" s="34">
        <v>0</v>
      </c>
      <c r="X87" s="34">
        <v>1.9384999999999999</v>
      </c>
      <c r="Y87" s="34">
        <v>12.1</v>
      </c>
      <c r="Z87" s="34">
        <v>855</v>
      </c>
      <c r="AA87" s="34">
        <v>865</v>
      </c>
      <c r="AB87" s="34">
        <v>879</v>
      </c>
      <c r="AC87" s="34">
        <v>96</v>
      </c>
      <c r="AD87" s="34">
        <v>35</v>
      </c>
      <c r="AE87" s="34">
        <v>0.8</v>
      </c>
      <c r="AF87" s="34">
        <v>978</v>
      </c>
      <c r="AG87" s="34">
        <v>4</v>
      </c>
      <c r="AH87" s="34">
        <v>99</v>
      </c>
      <c r="AI87" s="34">
        <v>41</v>
      </c>
      <c r="AJ87" s="34">
        <v>189</v>
      </c>
      <c r="AK87" s="34">
        <v>168</v>
      </c>
      <c r="AL87" s="34">
        <v>3.1</v>
      </c>
      <c r="AM87" s="34">
        <v>176</v>
      </c>
      <c r="AN87" s="34" t="s">
        <v>155</v>
      </c>
      <c r="AO87" s="34">
        <v>2</v>
      </c>
      <c r="AP87" s="37">
        <v>0.88922453703703708</v>
      </c>
      <c r="AQ87" s="34">
        <v>47.158583</v>
      </c>
      <c r="AR87" s="34">
        <v>-88.489677999999998</v>
      </c>
      <c r="AS87" s="34">
        <v>313</v>
      </c>
      <c r="AT87" s="34">
        <v>0</v>
      </c>
      <c r="AU87" s="34">
        <v>12</v>
      </c>
      <c r="AV87" s="34">
        <v>8</v>
      </c>
      <c r="AW87" s="34" t="s">
        <v>199</v>
      </c>
      <c r="AX87" s="34">
        <v>1.5</v>
      </c>
      <c r="AY87" s="34">
        <v>2</v>
      </c>
      <c r="AZ87" s="34">
        <v>2.5</v>
      </c>
      <c r="BA87" s="34">
        <v>13.404</v>
      </c>
      <c r="BB87" s="34">
        <v>15.35</v>
      </c>
      <c r="BC87" s="34">
        <v>1.1399999999999999</v>
      </c>
      <c r="BD87" s="34">
        <v>13.492000000000001</v>
      </c>
      <c r="BE87" s="34">
        <v>2897.163</v>
      </c>
      <c r="BF87" s="34">
        <v>0.28000000000000003</v>
      </c>
      <c r="BG87" s="34">
        <v>1.2889999999999999</v>
      </c>
      <c r="BH87" s="34">
        <v>5.8000000000000003E-2</v>
      </c>
      <c r="BI87" s="34">
        <v>1.3460000000000001</v>
      </c>
      <c r="BJ87" s="34">
        <v>1.085</v>
      </c>
      <c r="BK87" s="34">
        <v>4.9000000000000002E-2</v>
      </c>
      <c r="BL87" s="34">
        <v>1.133</v>
      </c>
      <c r="BM87" s="34">
        <v>3.3321999999999998</v>
      </c>
      <c r="BN87" s="34"/>
      <c r="BO87" s="34"/>
      <c r="BP87" s="34"/>
      <c r="BQ87" s="34">
        <v>352.15899999999999</v>
      </c>
      <c r="BR87" s="34">
        <v>4.129E-2</v>
      </c>
      <c r="BS87" s="34">
        <v>-5</v>
      </c>
      <c r="BT87" s="34">
        <v>9.0709999999999992E-3</v>
      </c>
      <c r="BU87" s="34">
        <v>1.0090239999999999</v>
      </c>
      <c r="BV87" s="34">
        <v>0</v>
      </c>
      <c r="BW87" s="34" t="s">
        <v>155</v>
      </c>
      <c r="BX87" s="34">
        <v>0.84199999999999997</v>
      </c>
    </row>
    <row r="88" spans="1:76" x14ac:dyDescent="0.25">
      <c r="A88" s="35">
        <v>43167</v>
      </c>
      <c r="B88" s="36">
        <v>1.3424768518518518E-2</v>
      </c>
      <c r="C88" s="34">
        <v>13.15</v>
      </c>
      <c r="D88" s="34">
        <v>2E-3</v>
      </c>
      <c r="E88" s="34">
        <v>20</v>
      </c>
      <c r="F88" s="34">
        <v>55.8</v>
      </c>
      <c r="G88" s="34">
        <v>2.5</v>
      </c>
      <c r="H88" s="34">
        <v>361.1</v>
      </c>
      <c r="I88" s="34"/>
      <c r="J88" s="34">
        <v>2.2000000000000002</v>
      </c>
      <c r="K88" s="34">
        <v>0.88129999999999997</v>
      </c>
      <c r="L88" s="34">
        <v>11.5884</v>
      </c>
      <c r="M88" s="34">
        <v>1.8E-3</v>
      </c>
      <c r="N88" s="34">
        <v>49.139600000000002</v>
      </c>
      <c r="O88" s="34">
        <v>2.2031000000000001</v>
      </c>
      <c r="P88" s="34">
        <v>51.3</v>
      </c>
      <c r="Q88" s="34">
        <v>41.363599999999998</v>
      </c>
      <c r="R88" s="34">
        <v>1.8545</v>
      </c>
      <c r="S88" s="34">
        <v>43.2</v>
      </c>
      <c r="T88" s="34">
        <v>361.1318</v>
      </c>
      <c r="U88" s="34"/>
      <c r="V88" s="34"/>
      <c r="W88" s="34">
        <v>0</v>
      </c>
      <c r="X88" s="34">
        <v>1.9388000000000001</v>
      </c>
      <c r="Y88" s="34">
        <v>12.2</v>
      </c>
      <c r="Z88" s="34">
        <v>854</v>
      </c>
      <c r="AA88" s="34">
        <v>864</v>
      </c>
      <c r="AB88" s="34">
        <v>878</v>
      </c>
      <c r="AC88" s="34">
        <v>96</v>
      </c>
      <c r="AD88" s="34">
        <v>35</v>
      </c>
      <c r="AE88" s="34">
        <v>0.8</v>
      </c>
      <c r="AF88" s="34">
        <v>978</v>
      </c>
      <c r="AG88" s="34">
        <v>4</v>
      </c>
      <c r="AH88" s="34">
        <v>99</v>
      </c>
      <c r="AI88" s="34">
        <v>41</v>
      </c>
      <c r="AJ88" s="34">
        <v>189</v>
      </c>
      <c r="AK88" s="34">
        <v>168</v>
      </c>
      <c r="AL88" s="34">
        <v>3.2</v>
      </c>
      <c r="AM88" s="34">
        <v>176</v>
      </c>
      <c r="AN88" s="34" t="s">
        <v>155</v>
      </c>
      <c r="AO88" s="34">
        <v>2</v>
      </c>
      <c r="AP88" s="37">
        <v>0.88923611111111101</v>
      </c>
      <c r="AQ88" s="34">
        <v>47.158583</v>
      </c>
      <c r="AR88" s="34">
        <v>-88.489677999999998</v>
      </c>
      <c r="AS88" s="34">
        <v>313.2</v>
      </c>
      <c r="AT88" s="34">
        <v>0</v>
      </c>
      <c r="AU88" s="34">
        <v>12</v>
      </c>
      <c r="AV88" s="34">
        <v>8</v>
      </c>
      <c r="AW88" s="34" t="s">
        <v>199</v>
      </c>
      <c r="AX88" s="34">
        <v>1.5</v>
      </c>
      <c r="AY88" s="34">
        <v>2</v>
      </c>
      <c r="AZ88" s="34">
        <v>2.5</v>
      </c>
      <c r="BA88" s="34">
        <v>13.404</v>
      </c>
      <c r="BB88" s="34">
        <v>15.36</v>
      </c>
      <c r="BC88" s="34">
        <v>1.1499999999999999</v>
      </c>
      <c r="BD88" s="34">
        <v>13.474</v>
      </c>
      <c r="BE88" s="34">
        <v>2897.797</v>
      </c>
      <c r="BF88" s="34">
        <v>0.28100000000000003</v>
      </c>
      <c r="BG88" s="34">
        <v>1.2869999999999999</v>
      </c>
      <c r="BH88" s="34">
        <v>5.8000000000000003E-2</v>
      </c>
      <c r="BI88" s="34">
        <v>1.3440000000000001</v>
      </c>
      <c r="BJ88" s="34">
        <v>1.083</v>
      </c>
      <c r="BK88" s="34">
        <v>4.9000000000000002E-2</v>
      </c>
      <c r="BL88" s="34">
        <v>1.1319999999999999</v>
      </c>
      <c r="BM88" s="34">
        <v>3.1162000000000001</v>
      </c>
      <c r="BN88" s="34"/>
      <c r="BO88" s="34"/>
      <c r="BP88" s="34"/>
      <c r="BQ88" s="34">
        <v>352.50599999999997</v>
      </c>
      <c r="BR88" s="34">
        <v>3.5497000000000001E-2</v>
      </c>
      <c r="BS88" s="34">
        <v>-5</v>
      </c>
      <c r="BT88" s="34">
        <v>8.9999999999999993E-3</v>
      </c>
      <c r="BU88" s="34">
        <v>0.86745799999999995</v>
      </c>
      <c r="BV88" s="34">
        <v>0</v>
      </c>
      <c r="BW88" s="34" t="s">
        <v>155</v>
      </c>
      <c r="BX88" s="34">
        <v>0.84199999999999997</v>
      </c>
    </row>
    <row r="89" spans="1:76" x14ac:dyDescent="0.25">
      <c r="A89" s="35">
        <v>43167</v>
      </c>
      <c r="B89" s="36">
        <v>1.3436342592592592E-2</v>
      </c>
      <c r="C89" s="34">
        <v>13.097</v>
      </c>
      <c r="D89" s="34">
        <v>2.5000000000000001E-3</v>
      </c>
      <c r="E89" s="34">
        <v>24.75102</v>
      </c>
      <c r="F89" s="34">
        <v>55.5</v>
      </c>
      <c r="G89" s="34">
        <v>2.5</v>
      </c>
      <c r="H89" s="34">
        <v>330.2</v>
      </c>
      <c r="I89" s="34"/>
      <c r="J89" s="34">
        <v>2.2000000000000002</v>
      </c>
      <c r="K89" s="34">
        <v>0.88170000000000004</v>
      </c>
      <c r="L89" s="34">
        <v>11.5471</v>
      </c>
      <c r="M89" s="34">
        <v>2.2000000000000001E-3</v>
      </c>
      <c r="N89" s="34">
        <v>48.898400000000002</v>
      </c>
      <c r="O89" s="34">
        <v>2.2042000000000002</v>
      </c>
      <c r="P89" s="34">
        <v>51.1</v>
      </c>
      <c r="Q89" s="34">
        <v>41.160499999999999</v>
      </c>
      <c r="R89" s="34">
        <v>1.8553999999999999</v>
      </c>
      <c r="S89" s="34">
        <v>43</v>
      </c>
      <c r="T89" s="34">
        <v>330.19560000000001</v>
      </c>
      <c r="U89" s="34"/>
      <c r="V89" s="34"/>
      <c r="W89" s="34">
        <v>0</v>
      </c>
      <c r="X89" s="34">
        <v>1.9397</v>
      </c>
      <c r="Y89" s="34">
        <v>12.1</v>
      </c>
      <c r="Z89" s="34">
        <v>855</v>
      </c>
      <c r="AA89" s="34">
        <v>865</v>
      </c>
      <c r="AB89" s="34">
        <v>879</v>
      </c>
      <c r="AC89" s="34">
        <v>96</v>
      </c>
      <c r="AD89" s="34">
        <v>35</v>
      </c>
      <c r="AE89" s="34">
        <v>0.8</v>
      </c>
      <c r="AF89" s="34">
        <v>978</v>
      </c>
      <c r="AG89" s="34">
        <v>4</v>
      </c>
      <c r="AH89" s="34">
        <v>98.070999999999998</v>
      </c>
      <c r="AI89" s="34">
        <v>41</v>
      </c>
      <c r="AJ89" s="34">
        <v>189</v>
      </c>
      <c r="AK89" s="34">
        <v>168</v>
      </c>
      <c r="AL89" s="34">
        <v>3.1</v>
      </c>
      <c r="AM89" s="34">
        <v>176</v>
      </c>
      <c r="AN89" s="34" t="s">
        <v>155</v>
      </c>
      <c r="AO89" s="34">
        <v>2</v>
      </c>
      <c r="AP89" s="37">
        <v>0.8892592592592593</v>
      </c>
      <c r="AQ89" s="34">
        <v>47.158583</v>
      </c>
      <c r="AR89" s="34">
        <v>-88.489677999999998</v>
      </c>
      <c r="AS89" s="34">
        <v>313</v>
      </c>
      <c r="AT89" s="34">
        <v>0</v>
      </c>
      <c r="AU89" s="34">
        <v>12</v>
      </c>
      <c r="AV89" s="34">
        <v>8</v>
      </c>
      <c r="AW89" s="34" t="s">
        <v>199</v>
      </c>
      <c r="AX89" s="34">
        <v>1.5</v>
      </c>
      <c r="AY89" s="34">
        <v>2</v>
      </c>
      <c r="AZ89" s="34">
        <v>2.5</v>
      </c>
      <c r="BA89" s="34">
        <v>13.404</v>
      </c>
      <c r="BB89" s="34">
        <v>15.42</v>
      </c>
      <c r="BC89" s="34">
        <v>1.1499999999999999</v>
      </c>
      <c r="BD89" s="34">
        <v>13.420999999999999</v>
      </c>
      <c r="BE89" s="34">
        <v>2898.47</v>
      </c>
      <c r="BF89" s="34">
        <v>0.34899999999999998</v>
      </c>
      <c r="BG89" s="34">
        <v>1.2849999999999999</v>
      </c>
      <c r="BH89" s="34">
        <v>5.8000000000000003E-2</v>
      </c>
      <c r="BI89" s="34">
        <v>1.343</v>
      </c>
      <c r="BJ89" s="34">
        <v>1.0820000000000001</v>
      </c>
      <c r="BK89" s="34">
        <v>4.9000000000000002E-2</v>
      </c>
      <c r="BL89" s="34">
        <v>1.131</v>
      </c>
      <c r="BM89" s="34">
        <v>2.8601000000000001</v>
      </c>
      <c r="BN89" s="34"/>
      <c r="BO89" s="34"/>
      <c r="BP89" s="34"/>
      <c r="BQ89" s="34">
        <v>354.01799999999997</v>
      </c>
      <c r="BR89" s="34">
        <v>3.5929000000000003E-2</v>
      </c>
      <c r="BS89" s="34">
        <v>-5</v>
      </c>
      <c r="BT89" s="34">
        <v>9.9290000000000003E-3</v>
      </c>
      <c r="BU89" s="34">
        <v>0.87801499999999999</v>
      </c>
      <c r="BV89" s="34">
        <v>0</v>
      </c>
      <c r="BW89" s="34" t="s">
        <v>155</v>
      </c>
      <c r="BX89" s="34">
        <v>0.84199999999999997</v>
      </c>
    </row>
    <row r="90" spans="1:76" x14ac:dyDescent="0.25">
      <c r="A90" s="35">
        <v>43167</v>
      </c>
      <c r="B90" s="36">
        <v>1.3447916666666665E-2</v>
      </c>
      <c r="C90" s="34">
        <v>12.933</v>
      </c>
      <c r="D90" s="34">
        <v>3.0000000000000001E-3</v>
      </c>
      <c r="E90" s="34">
        <v>30</v>
      </c>
      <c r="F90" s="34">
        <v>55.1</v>
      </c>
      <c r="G90" s="34">
        <v>2.5</v>
      </c>
      <c r="H90" s="34">
        <v>333</v>
      </c>
      <c r="I90" s="34"/>
      <c r="J90" s="34">
        <v>2.1</v>
      </c>
      <c r="K90" s="34">
        <v>0.88300000000000001</v>
      </c>
      <c r="L90" s="34">
        <v>11.420199999999999</v>
      </c>
      <c r="M90" s="34">
        <v>2.5999999999999999E-3</v>
      </c>
      <c r="N90" s="34">
        <v>48.672699999999999</v>
      </c>
      <c r="O90" s="34">
        <v>2.2075</v>
      </c>
      <c r="P90" s="34">
        <v>50.9</v>
      </c>
      <c r="Q90" s="34">
        <v>40.970599999999997</v>
      </c>
      <c r="R90" s="34">
        <v>1.8582000000000001</v>
      </c>
      <c r="S90" s="34">
        <v>42.8</v>
      </c>
      <c r="T90" s="34">
        <v>332.9941</v>
      </c>
      <c r="U90" s="34"/>
      <c r="V90" s="34"/>
      <c r="W90" s="34">
        <v>0</v>
      </c>
      <c r="X90" s="34">
        <v>1.8543000000000001</v>
      </c>
      <c r="Y90" s="34">
        <v>12.2</v>
      </c>
      <c r="Z90" s="34">
        <v>855</v>
      </c>
      <c r="AA90" s="34">
        <v>865</v>
      </c>
      <c r="AB90" s="34">
        <v>879</v>
      </c>
      <c r="AC90" s="34">
        <v>96</v>
      </c>
      <c r="AD90" s="34">
        <v>35</v>
      </c>
      <c r="AE90" s="34">
        <v>0.8</v>
      </c>
      <c r="AF90" s="34">
        <v>978</v>
      </c>
      <c r="AG90" s="34">
        <v>4</v>
      </c>
      <c r="AH90" s="34">
        <v>98</v>
      </c>
      <c r="AI90" s="34">
        <v>41</v>
      </c>
      <c r="AJ90" s="34">
        <v>189</v>
      </c>
      <c r="AK90" s="34">
        <v>168</v>
      </c>
      <c r="AL90" s="34">
        <v>3.2</v>
      </c>
      <c r="AM90" s="34">
        <v>176</v>
      </c>
      <c r="AN90" s="34" t="s">
        <v>155</v>
      </c>
      <c r="AO90" s="34">
        <v>2</v>
      </c>
      <c r="AP90" s="37">
        <v>0.88927083333333334</v>
      </c>
      <c r="AQ90" s="34">
        <v>47.158583</v>
      </c>
      <c r="AR90" s="34">
        <v>-88.489677999999998</v>
      </c>
      <c r="AS90" s="34">
        <v>312.89999999999998</v>
      </c>
      <c r="AT90" s="34">
        <v>0</v>
      </c>
      <c r="AU90" s="34">
        <v>12</v>
      </c>
      <c r="AV90" s="34">
        <v>9</v>
      </c>
      <c r="AW90" s="34" t="s">
        <v>199</v>
      </c>
      <c r="AX90" s="34">
        <v>1.5</v>
      </c>
      <c r="AY90" s="34">
        <v>2</v>
      </c>
      <c r="AZ90" s="34">
        <v>2.5</v>
      </c>
      <c r="BA90" s="34">
        <v>13.404</v>
      </c>
      <c r="BB90" s="34">
        <v>15.6</v>
      </c>
      <c r="BC90" s="34">
        <v>1.1599999999999999</v>
      </c>
      <c r="BD90" s="34">
        <v>13.25</v>
      </c>
      <c r="BE90" s="34">
        <v>2898.2930000000001</v>
      </c>
      <c r="BF90" s="34">
        <v>0.42799999999999999</v>
      </c>
      <c r="BG90" s="34">
        <v>1.294</v>
      </c>
      <c r="BH90" s="34">
        <v>5.8999999999999997E-2</v>
      </c>
      <c r="BI90" s="34">
        <v>1.3520000000000001</v>
      </c>
      <c r="BJ90" s="34">
        <v>1.089</v>
      </c>
      <c r="BK90" s="34">
        <v>4.9000000000000002E-2</v>
      </c>
      <c r="BL90" s="34">
        <v>1.1379999999999999</v>
      </c>
      <c r="BM90" s="34">
        <v>2.9163000000000001</v>
      </c>
      <c r="BN90" s="34"/>
      <c r="BO90" s="34"/>
      <c r="BP90" s="34"/>
      <c r="BQ90" s="34">
        <v>342.178</v>
      </c>
      <c r="BR90" s="34">
        <v>4.9935E-2</v>
      </c>
      <c r="BS90" s="34">
        <v>-5</v>
      </c>
      <c r="BT90" s="34">
        <v>8.1419999999999999E-3</v>
      </c>
      <c r="BU90" s="34">
        <v>1.220286</v>
      </c>
      <c r="BV90" s="34">
        <v>0</v>
      </c>
      <c r="BW90" s="34" t="s">
        <v>155</v>
      </c>
      <c r="BX90" s="34">
        <v>0.84199999999999997</v>
      </c>
    </row>
    <row r="91" spans="1:76" x14ac:dyDescent="0.25">
      <c r="A91" s="35">
        <v>43167</v>
      </c>
      <c r="B91" s="36">
        <v>1.3459490740740742E-2</v>
      </c>
      <c r="C91" s="34">
        <v>12.768000000000001</v>
      </c>
      <c r="D91" s="34">
        <v>3.2000000000000002E-3</v>
      </c>
      <c r="E91" s="34">
        <v>31.687552</v>
      </c>
      <c r="F91" s="34">
        <v>54.9</v>
      </c>
      <c r="G91" s="34">
        <v>2.5</v>
      </c>
      <c r="H91" s="34">
        <v>362.9</v>
      </c>
      <c r="I91" s="34"/>
      <c r="J91" s="34">
        <v>2.1</v>
      </c>
      <c r="K91" s="34">
        <v>0.88429999999999997</v>
      </c>
      <c r="L91" s="34">
        <v>11.2906</v>
      </c>
      <c r="M91" s="34">
        <v>2.8E-3</v>
      </c>
      <c r="N91" s="34">
        <v>48.546199999999999</v>
      </c>
      <c r="O91" s="34">
        <v>2.1758999999999999</v>
      </c>
      <c r="P91" s="34">
        <v>50.7</v>
      </c>
      <c r="Q91" s="34">
        <v>40.864100000000001</v>
      </c>
      <c r="R91" s="34">
        <v>1.8315999999999999</v>
      </c>
      <c r="S91" s="34">
        <v>42.7</v>
      </c>
      <c r="T91" s="34">
        <v>362.87490000000003</v>
      </c>
      <c r="U91" s="34"/>
      <c r="V91" s="34"/>
      <c r="W91" s="34">
        <v>0</v>
      </c>
      <c r="X91" s="34">
        <v>1.857</v>
      </c>
      <c r="Y91" s="34">
        <v>12.1</v>
      </c>
      <c r="Z91" s="34">
        <v>855</v>
      </c>
      <c r="AA91" s="34">
        <v>865</v>
      </c>
      <c r="AB91" s="34">
        <v>878</v>
      </c>
      <c r="AC91" s="34">
        <v>96</v>
      </c>
      <c r="AD91" s="34">
        <v>35</v>
      </c>
      <c r="AE91" s="34">
        <v>0.8</v>
      </c>
      <c r="AF91" s="34">
        <v>978</v>
      </c>
      <c r="AG91" s="34">
        <v>4</v>
      </c>
      <c r="AH91" s="34">
        <v>98</v>
      </c>
      <c r="AI91" s="34">
        <v>41</v>
      </c>
      <c r="AJ91" s="34">
        <v>189</v>
      </c>
      <c r="AK91" s="34">
        <v>168</v>
      </c>
      <c r="AL91" s="34">
        <v>3.1</v>
      </c>
      <c r="AM91" s="34">
        <v>176</v>
      </c>
      <c r="AN91" s="34" t="s">
        <v>155</v>
      </c>
      <c r="AO91" s="34">
        <v>2</v>
      </c>
      <c r="AP91" s="37">
        <v>0.88928240740740738</v>
      </c>
      <c r="AQ91" s="34">
        <v>47.158583</v>
      </c>
      <c r="AR91" s="34">
        <v>-88.489677999999998</v>
      </c>
      <c r="AS91" s="34">
        <v>312.89999999999998</v>
      </c>
      <c r="AT91" s="34">
        <v>0</v>
      </c>
      <c r="AU91" s="34">
        <v>12</v>
      </c>
      <c r="AV91" s="34">
        <v>9</v>
      </c>
      <c r="AW91" s="34" t="s">
        <v>200</v>
      </c>
      <c r="AX91" s="34">
        <v>1.4229000000000001</v>
      </c>
      <c r="AY91" s="34">
        <v>2</v>
      </c>
      <c r="AZ91" s="34">
        <v>2.5</v>
      </c>
      <c r="BA91" s="34">
        <v>13.404</v>
      </c>
      <c r="BB91" s="34">
        <v>15.79</v>
      </c>
      <c r="BC91" s="34">
        <v>1.18</v>
      </c>
      <c r="BD91" s="34">
        <v>13.087999999999999</v>
      </c>
      <c r="BE91" s="34">
        <v>2897.4969999999998</v>
      </c>
      <c r="BF91" s="34">
        <v>0.45800000000000002</v>
      </c>
      <c r="BG91" s="34">
        <v>1.3049999999999999</v>
      </c>
      <c r="BH91" s="34">
        <v>5.8000000000000003E-2</v>
      </c>
      <c r="BI91" s="34">
        <v>1.363</v>
      </c>
      <c r="BJ91" s="34">
        <v>1.0980000000000001</v>
      </c>
      <c r="BK91" s="34">
        <v>4.9000000000000002E-2</v>
      </c>
      <c r="BL91" s="34">
        <v>1.147</v>
      </c>
      <c r="BM91" s="34">
        <v>3.2136</v>
      </c>
      <c r="BN91" s="34"/>
      <c r="BO91" s="34"/>
      <c r="BP91" s="34"/>
      <c r="BQ91" s="34">
        <v>346.50400000000002</v>
      </c>
      <c r="BR91" s="34">
        <v>3.9851999999999999E-2</v>
      </c>
      <c r="BS91" s="34">
        <v>-5</v>
      </c>
      <c r="BT91" s="34">
        <v>8.9289999999999994E-3</v>
      </c>
      <c r="BU91" s="34">
        <v>0.97388399999999997</v>
      </c>
      <c r="BV91" s="34">
        <v>0</v>
      </c>
      <c r="BW91" s="34" t="s">
        <v>155</v>
      </c>
      <c r="BX91" s="34">
        <v>0.84199999999999997</v>
      </c>
    </row>
    <row r="92" spans="1:76" x14ac:dyDescent="0.25">
      <c r="A92" s="35">
        <v>43167</v>
      </c>
      <c r="B92" s="36">
        <v>1.3471064814814816E-2</v>
      </c>
      <c r="C92" s="34">
        <v>12.736000000000001</v>
      </c>
      <c r="D92" s="34">
        <v>4.0000000000000001E-3</v>
      </c>
      <c r="E92" s="34">
        <v>40</v>
      </c>
      <c r="F92" s="34">
        <v>54.9</v>
      </c>
      <c r="G92" s="34">
        <v>2.4</v>
      </c>
      <c r="H92" s="34">
        <v>364.9</v>
      </c>
      <c r="I92" s="34"/>
      <c r="J92" s="34">
        <v>2.1</v>
      </c>
      <c r="K92" s="34">
        <v>0.88449999999999995</v>
      </c>
      <c r="L92" s="34">
        <v>11.2654</v>
      </c>
      <c r="M92" s="34">
        <v>3.5000000000000001E-3</v>
      </c>
      <c r="N92" s="34">
        <v>48.559600000000003</v>
      </c>
      <c r="O92" s="34">
        <v>2.1227999999999998</v>
      </c>
      <c r="P92" s="34">
        <v>50.7</v>
      </c>
      <c r="Q92" s="34">
        <v>40.875300000000003</v>
      </c>
      <c r="R92" s="34">
        <v>1.7868999999999999</v>
      </c>
      <c r="S92" s="34">
        <v>42.7</v>
      </c>
      <c r="T92" s="34">
        <v>364.8639</v>
      </c>
      <c r="U92" s="34"/>
      <c r="V92" s="34"/>
      <c r="W92" s="34">
        <v>0</v>
      </c>
      <c r="X92" s="34">
        <v>1.8574999999999999</v>
      </c>
      <c r="Y92" s="34">
        <v>12.1</v>
      </c>
      <c r="Z92" s="34">
        <v>855</v>
      </c>
      <c r="AA92" s="34">
        <v>865</v>
      </c>
      <c r="AB92" s="34">
        <v>879</v>
      </c>
      <c r="AC92" s="34">
        <v>96</v>
      </c>
      <c r="AD92" s="34">
        <v>35</v>
      </c>
      <c r="AE92" s="34">
        <v>0.8</v>
      </c>
      <c r="AF92" s="34">
        <v>978</v>
      </c>
      <c r="AG92" s="34">
        <v>4</v>
      </c>
      <c r="AH92" s="34">
        <v>98</v>
      </c>
      <c r="AI92" s="34">
        <v>41</v>
      </c>
      <c r="AJ92" s="34">
        <v>189</v>
      </c>
      <c r="AK92" s="34">
        <v>168</v>
      </c>
      <c r="AL92" s="34">
        <v>3.1</v>
      </c>
      <c r="AM92" s="34">
        <v>176</v>
      </c>
      <c r="AN92" s="34" t="s">
        <v>155</v>
      </c>
      <c r="AO92" s="34">
        <v>2</v>
      </c>
      <c r="AP92" s="37">
        <v>0.88929398148148142</v>
      </c>
      <c r="AQ92" s="34">
        <v>47.158583</v>
      </c>
      <c r="AR92" s="34">
        <v>-88.489677999999998</v>
      </c>
      <c r="AS92" s="34">
        <v>313.10000000000002</v>
      </c>
      <c r="AT92" s="34">
        <v>0</v>
      </c>
      <c r="AU92" s="34">
        <v>12</v>
      </c>
      <c r="AV92" s="34">
        <v>9</v>
      </c>
      <c r="AW92" s="34" t="s">
        <v>200</v>
      </c>
      <c r="AX92" s="34">
        <v>1.1687000000000001</v>
      </c>
      <c r="AY92" s="34">
        <v>1.7686999999999999</v>
      </c>
      <c r="AZ92" s="34">
        <v>2.1145</v>
      </c>
      <c r="BA92" s="34">
        <v>13.404</v>
      </c>
      <c r="BB92" s="34">
        <v>15.83</v>
      </c>
      <c r="BC92" s="34">
        <v>1.18</v>
      </c>
      <c r="BD92" s="34">
        <v>13.057</v>
      </c>
      <c r="BE92" s="34">
        <v>2897.2570000000001</v>
      </c>
      <c r="BF92" s="34">
        <v>0.57899999999999996</v>
      </c>
      <c r="BG92" s="34">
        <v>1.3080000000000001</v>
      </c>
      <c r="BH92" s="34">
        <v>5.7000000000000002E-2</v>
      </c>
      <c r="BI92" s="34">
        <v>1.365</v>
      </c>
      <c r="BJ92" s="34">
        <v>1.101</v>
      </c>
      <c r="BK92" s="34">
        <v>4.8000000000000001E-2</v>
      </c>
      <c r="BL92" s="34">
        <v>1.149</v>
      </c>
      <c r="BM92" s="34">
        <v>3.2381000000000002</v>
      </c>
      <c r="BN92" s="34"/>
      <c r="BO92" s="34"/>
      <c r="BP92" s="34"/>
      <c r="BQ92" s="34">
        <v>347.34399999999999</v>
      </c>
      <c r="BR92" s="34">
        <v>3.2496999999999998E-2</v>
      </c>
      <c r="BS92" s="34">
        <v>-5</v>
      </c>
      <c r="BT92" s="34">
        <v>8.9999999999999993E-3</v>
      </c>
      <c r="BU92" s="34">
        <v>0.79414499999999999</v>
      </c>
      <c r="BV92" s="34">
        <v>0</v>
      </c>
      <c r="BW92" s="34" t="s">
        <v>155</v>
      </c>
      <c r="BX92" s="34">
        <v>0.84199999999999997</v>
      </c>
    </row>
    <row r="93" spans="1:76" x14ac:dyDescent="0.25">
      <c r="A93" s="35">
        <v>43167</v>
      </c>
      <c r="B93" s="36">
        <v>1.3482638888888889E-2</v>
      </c>
      <c r="C93" s="34">
        <v>12.936</v>
      </c>
      <c r="D93" s="34">
        <v>4.0000000000000001E-3</v>
      </c>
      <c r="E93" s="34">
        <v>40</v>
      </c>
      <c r="F93" s="34">
        <v>54.9</v>
      </c>
      <c r="G93" s="34">
        <v>2.4</v>
      </c>
      <c r="H93" s="34">
        <v>336.3</v>
      </c>
      <c r="I93" s="34"/>
      <c r="J93" s="34">
        <v>2.1</v>
      </c>
      <c r="K93" s="34">
        <v>0.88300000000000001</v>
      </c>
      <c r="L93" s="34">
        <v>11.421900000000001</v>
      </c>
      <c r="M93" s="34">
        <v>3.5000000000000001E-3</v>
      </c>
      <c r="N93" s="34">
        <v>48.475299999999997</v>
      </c>
      <c r="O93" s="34">
        <v>2.1191</v>
      </c>
      <c r="P93" s="34">
        <v>50.6</v>
      </c>
      <c r="Q93" s="34">
        <v>40.804400000000001</v>
      </c>
      <c r="R93" s="34">
        <v>1.7838000000000001</v>
      </c>
      <c r="S93" s="34">
        <v>42.6</v>
      </c>
      <c r="T93" s="34">
        <v>336.25049999999999</v>
      </c>
      <c r="U93" s="34"/>
      <c r="V93" s="34"/>
      <c r="W93" s="34">
        <v>0</v>
      </c>
      <c r="X93" s="34">
        <v>1.8542000000000001</v>
      </c>
      <c r="Y93" s="34">
        <v>12.2</v>
      </c>
      <c r="Z93" s="34">
        <v>855</v>
      </c>
      <c r="AA93" s="34">
        <v>865</v>
      </c>
      <c r="AB93" s="34">
        <v>879</v>
      </c>
      <c r="AC93" s="34">
        <v>96</v>
      </c>
      <c r="AD93" s="34">
        <v>35</v>
      </c>
      <c r="AE93" s="34">
        <v>0.8</v>
      </c>
      <c r="AF93" s="34">
        <v>978</v>
      </c>
      <c r="AG93" s="34">
        <v>4</v>
      </c>
      <c r="AH93" s="34">
        <v>98</v>
      </c>
      <c r="AI93" s="34">
        <v>41</v>
      </c>
      <c r="AJ93" s="34">
        <v>189</v>
      </c>
      <c r="AK93" s="34">
        <v>168</v>
      </c>
      <c r="AL93" s="34">
        <v>3.2</v>
      </c>
      <c r="AM93" s="34">
        <v>176</v>
      </c>
      <c r="AN93" s="34" t="s">
        <v>155</v>
      </c>
      <c r="AO93" s="34">
        <v>2</v>
      </c>
      <c r="AP93" s="37">
        <v>0.88930555555555557</v>
      </c>
      <c r="AQ93" s="34">
        <v>47.158583</v>
      </c>
      <c r="AR93" s="34">
        <v>-88.489677999999998</v>
      </c>
      <c r="AS93" s="34">
        <v>313.10000000000002</v>
      </c>
      <c r="AT93" s="34">
        <v>0</v>
      </c>
      <c r="AU93" s="34">
        <v>12</v>
      </c>
      <c r="AV93" s="34">
        <v>9</v>
      </c>
      <c r="AW93" s="34" t="s">
        <v>200</v>
      </c>
      <c r="AX93" s="34">
        <v>1.1000000000000001</v>
      </c>
      <c r="AY93" s="34">
        <v>1.7</v>
      </c>
      <c r="AZ93" s="34">
        <v>2</v>
      </c>
      <c r="BA93" s="34">
        <v>13.404</v>
      </c>
      <c r="BB93" s="34">
        <v>15.6</v>
      </c>
      <c r="BC93" s="34">
        <v>1.1599999999999999</v>
      </c>
      <c r="BD93" s="34">
        <v>13.254</v>
      </c>
      <c r="BE93" s="34">
        <v>2897.9859999999999</v>
      </c>
      <c r="BF93" s="34">
        <v>0.56999999999999995</v>
      </c>
      <c r="BG93" s="34">
        <v>1.288</v>
      </c>
      <c r="BH93" s="34">
        <v>5.6000000000000001E-2</v>
      </c>
      <c r="BI93" s="34">
        <v>1.3440000000000001</v>
      </c>
      <c r="BJ93" s="34">
        <v>1.0840000000000001</v>
      </c>
      <c r="BK93" s="34">
        <v>4.7E-2</v>
      </c>
      <c r="BL93" s="34">
        <v>1.1319999999999999</v>
      </c>
      <c r="BM93" s="34">
        <v>2.944</v>
      </c>
      <c r="BN93" s="34"/>
      <c r="BO93" s="34"/>
      <c r="BP93" s="34"/>
      <c r="BQ93" s="34">
        <v>342.077</v>
      </c>
      <c r="BR93" s="34">
        <v>4.6864000000000003E-2</v>
      </c>
      <c r="BS93" s="34">
        <v>-5</v>
      </c>
      <c r="BT93" s="34">
        <v>8.9999999999999993E-3</v>
      </c>
      <c r="BU93" s="34">
        <v>1.1452389999999999</v>
      </c>
      <c r="BV93" s="34">
        <v>0</v>
      </c>
      <c r="BW93" s="34" t="s">
        <v>155</v>
      </c>
      <c r="BX93" s="34">
        <v>0.84199999999999997</v>
      </c>
    </row>
    <row r="94" spans="1:76" x14ac:dyDescent="0.25">
      <c r="A94" s="35">
        <v>43167</v>
      </c>
      <c r="B94" s="36">
        <v>1.3494212962962963E-2</v>
      </c>
      <c r="C94" s="34">
        <v>13.282999999999999</v>
      </c>
      <c r="D94" s="34">
        <v>4.7000000000000002E-3</v>
      </c>
      <c r="E94" s="34">
        <v>46.508474999999997</v>
      </c>
      <c r="F94" s="34">
        <v>55.2</v>
      </c>
      <c r="G94" s="34">
        <v>2.4</v>
      </c>
      <c r="H94" s="34">
        <v>324.89999999999998</v>
      </c>
      <c r="I94" s="34"/>
      <c r="J94" s="34">
        <v>2.1</v>
      </c>
      <c r="K94" s="34">
        <v>0.88019999999999998</v>
      </c>
      <c r="L94" s="34">
        <v>11.6914</v>
      </c>
      <c r="M94" s="34">
        <v>4.1000000000000003E-3</v>
      </c>
      <c r="N94" s="34">
        <v>48.567100000000003</v>
      </c>
      <c r="O94" s="34">
        <v>2.1124000000000001</v>
      </c>
      <c r="P94" s="34">
        <v>50.7</v>
      </c>
      <c r="Q94" s="34">
        <v>40.881599999999999</v>
      </c>
      <c r="R94" s="34">
        <v>1.7781</v>
      </c>
      <c r="S94" s="34">
        <v>42.7</v>
      </c>
      <c r="T94" s="34">
        <v>324.8809</v>
      </c>
      <c r="U94" s="34"/>
      <c r="V94" s="34"/>
      <c r="W94" s="34">
        <v>0</v>
      </c>
      <c r="X94" s="34">
        <v>1.8484</v>
      </c>
      <c r="Y94" s="34">
        <v>12.1</v>
      </c>
      <c r="Z94" s="34">
        <v>855</v>
      </c>
      <c r="AA94" s="34">
        <v>865</v>
      </c>
      <c r="AB94" s="34">
        <v>878</v>
      </c>
      <c r="AC94" s="34">
        <v>96</v>
      </c>
      <c r="AD94" s="34">
        <v>35</v>
      </c>
      <c r="AE94" s="34">
        <v>0.8</v>
      </c>
      <c r="AF94" s="34">
        <v>978</v>
      </c>
      <c r="AG94" s="34">
        <v>4</v>
      </c>
      <c r="AH94" s="34">
        <v>98</v>
      </c>
      <c r="AI94" s="34">
        <v>41</v>
      </c>
      <c r="AJ94" s="34">
        <v>189</v>
      </c>
      <c r="AK94" s="34">
        <v>168</v>
      </c>
      <c r="AL94" s="34">
        <v>3.1</v>
      </c>
      <c r="AM94" s="34">
        <v>176</v>
      </c>
      <c r="AN94" s="34" t="s">
        <v>155</v>
      </c>
      <c r="AO94" s="34">
        <v>2</v>
      </c>
      <c r="AP94" s="37">
        <v>0.88930555555555557</v>
      </c>
      <c r="AQ94" s="34">
        <v>47.158583</v>
      </c>
      <c r="AR94" s="34">
        <v>-88.489677999999998</v>
      </c>
      <c r="AS94" s="34">
        <v>312.89999999999998</v>
      </c>
      <c r="AT94" s="34">
        <v>0</v>
      </c>
      <c r="AU94" s="34">
        <v>12</v>
      </c>
      <c r="AV94" s="34">
        <v>9</v>
      </c>
      <c r="AW94" s="34" t="s">
        <v>200</v>
      </c>
      <c r="AX94" s="34">
        <v>1.1000000000000001</v>
      </c>
      <c r="AY94" s="34">
        <v>1.7770999999999999</v>
      </c>
      <c r="AZ94" s="34">
        <v>2.0771000000000002</v>
      </c>
      <c r="BA94" s="34">
        <v>13.404</v>
      </c>
      <c r="BB94" s="34">
        <v>15.22</v>
      </c>
      <c r="BC94" s="34">
        <v>1.1399999999999999</v>
      </c>
      <c r="BD94" s="34">
        <v>13.614000000000001</v>
      </c>
      <c r="BE94" s="34">
        <v>2898.114</v>
      </c>
      <c r="BF94" s="34">
        <v>0.64600000000000002</v>
      </c>
      <c r="BG94" s="34">
        <v>1.2609999999999999</v>
      </c>
      <c r="BH94" s="34">
        <v>5.5E-2</v>
      </c>
      <c r="BI94" s="34">
        <v>1.3160000000000001</v>
      </c>
      <c r="BJ94" s="34">
        <v>1.0609999999999999</v>
      </c>
      <c r="BK94" s="34">
        <v>4.5999999999999999E-2</v>
      </c>
      <c r="BL94" s="34">
        <v>1.107</v>
      </c>
      <c r="BM94" s="34">
        <v>2.7789999999999999</v>
      </c>
      <c r="BN94" s="34"/>
      <c r="BO94" s="34"/>
      <c r="BP94" s="34"/>
      <c r="BQ94" s="34">
        <v>333.14600000000002</v>
      </c>
      <c r="BR94" s="34">
        <v>6.5651000000000001E-2</v>
      </c>
      <c r="BS94" s="34">
        <v>-5</v>
      </c>
      <c r="BT94" s="34">
        <v>9.9290000000000003E-3</v>
      </c>
      <c r="BU94" s="34">
        <v>1.604347</v>
      </c>
      <c r="BV94" s="34">
        <v>0</v>
      </c>
      <c r="BW94" s="34" t="s">
        <v>155</v>
      </c>
      <c r="BX94" s="34">
        <v>0.84199999999999997</v>
      </c>
    </row>
    <row r="95" spans="1:76" x14ac:dyDescent="0.25">
      <c r="A95" s="35">
        <v>43167</v>
      </c>
      <c r="B95" s="36">
        <v>1.3505787037037038E-2</v>
      </c>
      <c r="C95" s="34">
        <v>13.609</v>
      </c>
      <c r="D95" s="34">
        <v>8.8000000000000005E-3</v>
      </c>
      <c r="E95" s="34">
        <v>88.181818000000007</v>
      </c>
      <c r="F95" s="34">
        <v>55.8</v>
      </c>
      <c r="G95" s="34">
        <v>2.4</v>
      </c>
      <c r="H95" s="34">
        <v>282.89999999999998</v>
      </c>
      <c r="I95" s="34"/>
      <c r="J95" s="34">
        <v>2.1</v>
      </c>
      <c r="K95" s="34">
        <v>0.87760000000000005</v>
      </c>
      <c r="L95" s="34">
        <v>11.943099999999999</v>
      </c>
      <c r="M95" s="34">
        <v>7.7000000000000002E-3</v>
      </c>
      <c r="N95" s="34">
        <v>48.933300000000003</v>
      </c>
      <c r="O95" s="34">
        <v>2.1061999999999999</v>
      </c>
      <c r="P95" s="34">
        <v>51</v>
      </c>
      <c r="Q95" s="34">
        <v>41.189900000000002</v>
      </c>
      <c r="R95" s="34">
        <v>1.7728999999999999</v>
      </c>
      <c r="S95" s="34">
        <v>43</v>
      </c>
      <c r="T95" s="34">
        <v>282.94920000000002</v>
      </c>
      <c r="U95" s="34"/>
      <c r="V95" s="34"/>
      <c r="W95" s="34">
        <v>0</v>
      </c>
      <c r="X95" s="34">
        <v>1.8429</v>
      </c>
      <c r="Y95" s="34">
        <v>12.1</v>
      </c>
      <c r="Z95" s="34">
        <v>855</v>
      </c>
      <c r="AA95" s="34">
        <v>864</v>
      </c>
      <c r="AB95" s="34">
        <v>878</v>
      </c>
      <c r="AC95" s="34">
        <v>96</v>
      </c>
      <c r="AD95" s="34">
        <v>35</v>
      </c>
      <c r="AE95" s="34">
        <v>0.8</v>
      </c>
      <c r="AF95" s="34">
        <v>978</v>
      </c>
      <c r="AG95" s="34">
        <v>4</v>
      </c>
      <c r="AH95" s="34">
        <v>98</v>
      </c>
      <c r="AI95" s="34">
        <v>41</v>
      </c>
      <c r="AJ95" s="34">
        <v>189</v>
      </c>
      <c r="AK95" s="34">
        <v>168</v>
      </c>
      <c r="AL95" s="34">
        <v>3.1</v>
      </c>
      <c r="AM95" s="34">
        <v>176</v>
      </c>
      <c r="AN95" s="34" t="s">
        <v>155</v>
      </c>
      <c r="AO95" s="34">
        <v>2</v>
      </c>
      <c r="AP95" s="37">
        <v>0.88932870370370365</v>
      </c>
      <c r="AQ95" s="34">
        <v>47.158583</v>
      </c>
      <c r="AR95" s="34">
        <v>-88.489677999999998</v>
      </c>
      <c r="AS95" s="34">
        <v>312.89999999999998</v>
      </c>
      <c r="AT95" s="34">
        <v>0</v>
      </c>
      <c r="AU95" s="34">
        <v>12</v>
      </c>
      <c r="AV95" s="34">
        <v>9</v>
      </c>
      <c r="AW95" s="34" t="s">
        <v>200</v>
      </c>
      <c r="AX95" s="34">
        <v>1.1771</v>
      </c>
      <c r="AY95" s="34">
        <v>1.8</v>
      </c>
      <c r="AZ95" s="34">
        <v>2.1770999999999998</v>
      </c>
      <c r="BA95" s="34">
        <v>13.404</v>
      </c>
      <c r="BB95" s="34">
        <v>14.88</v>
      </c>
      <c r="BC95" s="34">
        <v>1.1100000000000001</v>
      </c>
      <c r="BD95" s="34">
        <v>13.948</v>
      </c>
      <c r="BE95" s="34">
        <v>2898.23</v>
      </c>
      <c r="BF95" s="34">
        <v>1.1950000000000001</v>
      </c>
      <c r="BG95" s="34">
        <v>1.244</v>
      </c>
      <c r="BH95" s="34">
        <v>5.3999999999999999E-2</v>
      </c>
      <c r="BI95" s="34">
        <v>1.2969999999999999</v>
      </c>
      <c r="BJ95" s="34">
        <v>1.0469999999999999</v>
      </c>
      <c r="BK95" s="34">
        <v>4.4999999999999998E-2</v>
      </c>
      <c r="BL95" s="34">
        <v>1.0920000000000001</v>
      </c>
      <c r="BM95" s="34">
        <v>2.3694000000000002</v>
      </c>
      <c r="BN95" s="34"/>
      <c r="BO95" s="34"/>
      <c r="BP95" s="34"/>
      <c r="BQ95" s="34">
        <v>325.18099999999998</v>
      </c>
      <c r="BR95" s="34">
        <v>7.7218999999999996E-2</v>
      </c>
      <c r="BS95" s="34">
        <v>-5</v>
      </c>
      <c r="BT95" s="34">
        <v>9.0709999999999992E-3</v>
      </c>
      <c r="BU95" s="34">
        <v>1.8870389999999999</v>
      </c>
      <c r="BV95" s="34">
        <v>0</v>
      </c>
      <c r="BW95" s="34" t="s">
        <v>155</v>
      </c>
      <c r="BX95" s="34">
        <v>0.84199999999999997</v>
      </c>
    </row>
    <row r="96" spans="1:76" x14ac:dyDescent="0.25">
      <c r="A96" s="35">
        <v>43167</v>
      </c>
      <c r="B96" s="36">
        <v>1.3517361111111112E-2</v>
      </c>
      <c r="C96" s="34">
        <v>13.855</v>
      </c>
      <c r="D96" s="34">
        <v>1.61E-2</v>
      </c>
      <c r="E96" s="34">
        <v>160.87597600000001</v>
      </c>
      <c r="F96" s="34">
        <v>59.2</v>
      </c>
      <c r="G96" s="34">
        <v>2.4</v>
      </c>
      <c r="H96" s="34">
        <v>237.9</v>
      </c>
      <c r="I96" s="34"/>
      <c r="J96" s="34">
        <v>2.1</v>
      </c>
      <c r="K96" s="34">
        <v>0.87570000000000003</v>
      </c>
      <c r="L96" s="34">
        <v>12.132400000000001</v>
      </c>
      <c r="M96" s="34">
        <v>1.41E-2</v>
      </c>
      <c r="N96" s="34">
        <v>51.843899999999998</v>
      </c>
      <c r="O96" s="34">
        <v>2.1015999999999999</v>
      </c>
      <c r="P96" s="34">
        <v>53.9</v>
      </c>
      <c r="Q96" s="34">
        <v>43.64</v>
      </c>
      <c r="R96" s="34">
        <v>1.7689999999999999</v>
      </c>
      <c r="S96" s="34">
        <v>45.4</v>
      </c>
      <c r="T96" s="34">
        <v>237.92689999999999</v>
      </c>
      <c r="U96" s="34"/>
      <c r="V96" s="34"/>
      <c r="W96" s="34">
        <v>0</v>
      </c>
      <c r="X96" s="34">
        <v>1.8389</v>
      </c>
      <c r="Y96" s="34">
        <v>12.1</v>
      </c>
      <c r="Z96" s="34">
        <v>855</v>
      </c>
      <c r="AA96" s="34">
        <v>865</v>
      </c>
      <c r="AB96" s="34">
        <v>878</v>
      </c>
      <c r="AC96" s="34">
        <v>96</v>
      </c>
      <c r="AD96" s="34">
        <v>35</v>
      </c>
      <c r="AE96" s="34">
        <v>0.8</v>
      </c>
      <c r="AF96" s="34">
        <v>978</v>
      </c>
      <c r="AG96" s="34">
        <v>4</v>
      </c>
      <c r="AH96" s="34">
        <v>97.070999999999998</v>
      </c>
      <c r="AI96" s="34">
        <v>41</v>
      </c>
      <c r="AJ96" s="34">
        <v>189</v>
      </c>
      <c r="AK96" s="34">
        <v>168</v>
      </c>
      <c r="AL96" s="34">
        <v>3.2</v>
      </c>
      <c r="AM96" s="34">
        <v>176</v>
      </c>
      <c r="AN96" s="34" t="s">
        <v>155</v>
      </c>
      <c r="AO96" s="34">
        <v>2</v>
      </c>
      <c r="AP96" s="37">
        <v>0.88932870370370365</v>
      </c>
      <c r="AQ96" s="34">
        <v>47.158583</v>
      </c>
      <c r="AR96" s="34">
        <v>-88.489680000000007</v>
      </c>
      <c r="AS96" s="34">
        <v>313</v>
      </c>
      <c r="AT96" s="34">
        <v>0</v>
      </c>
      <c r="AU96" s="34">
        <v>12</v>
      </c>
      <c r="AV96" s="34">
        <v>9</v>
      </c>
      <c r="AW96" s="34" t="s">
        <v>200</v>
      </c>
      <c r="AX96" s="34">
        <v>1.2</v>
      </c>
      <c r="AY96" s="34">
        <v>1.8</v>
      </c>
      <c r="AZ96" s="34">
        <v>2.2000000000000002</v>
      </c>
      <c r="BA96" s="34">
        <v>13.404</v>
      </c>
      <c r="BB96" s="34">
        <v>14.63</v>
      </c>
      <c r="BC96" s="34">
        <v>1.0900000000000001</v>
      </c>
      <c r="BD96" s="34">
        <v>14.199</v>
      </c>
      <c r="BE96" s="34">
        <v>2897.7750000000001</v>
      </c>
      <c r="BF96" s="34">
        <v>2.1419999999999999</v>
      </c>
      <c r="BG96" s="34">
        <v>1.2969999999999999</v>
      </c>
      <c r="BH96" s="34">
        <v>5.2999999999999999E-2</v>
      </c>
      <c r="BI96" s="34">
        <v>1.349</v>
      </c>
      <c r="BJ96" s="34">
        <v>1.0920000000000001</v>
      </c>
      <c r="BK96" s="34">
        <v>4.3999999999999997E-2</v>
      </c>
      <c r="BL96" s="34">
        <v>1.1359999999999999</v>
      </c>
      <c r="BM96" s="34">
        <v>1.9610000000000001</v>
      </c>
      <c r="BN96" s="34"/>
      <c r="BO96" s="34"/>
      <c r="BP96" s="34"/>
      <c r="BQ96" s="34">
        <v>319.35500000000002</v>
      </c>
      <c r="BR96" s="34">
        <v>0.15882299999999999</v>
      </c>
      <c r="BS96" s="34">
        <v>-5</v>
      </c>
      <c r="BT96" s="34">
        <v>8.9999999999999993E-3</v>
      </c>
      <c r="BU96" s="34">
        <v>3.8812380000000002</v>
      </c>
      <c r="BV96" s="34">
        <v>0</v>
      </c>
      <c r="BW96" s="34" t="s">
        <v>155</v>
      </c>
      <c r="BX96" s="34">
        <v>0.84199999999999997</v>
      </c>
    </row>
    <row r="97" spans="1:76" x14ac:dyDescent="0.25">
      <c r="A97" s="35">
        <v>43167</v>
      </c>
      <c r="B97" s="36">
        <v>1.3528935185185186E-2</v>
      </c>
      <c r="C97" s="34">
        <v>13.82</v>
      </c>
      <c r="D97" s="34">
        <v>2.06E-2</v>
      </c>
      <c r="E97" s="34">
        <v>205.58139499999999</v>
      </c>
      <c r="F97" s="34">
        <v>68.400000000000006</v>
      </c>
      <c r="G97" s="34">
        <v>2.4</v>
      </c>
      <c r="H97" s="34">
        <v>218.6</v>
      </c>
      <c r="I97" s="34"/>
      <c r="J97" s="34">
        <v>2.1</v>
      </c>
      <c r="K97" s="34">
        <v>0.87590000000000001</v>
      </c>
      <c r="L97" s="34">
        <v>12.1044</v>
      </c>
      <c r="M97" s="34">
        <v>1.7999999999999999E-2</v>
      </c>
      <c r="N97" s="34">
        <v>59.868600000000001</v>
      </c>
      <c r="O97" s="34">
        <v>2.1021000000000001</v>
      </c>
      <c r="P97" s="34">
        <v>62</v>
      </c>
      <c r="Q97" s="34">
        <v>50.394799999999996</v>
      </c>
      <c r="R97" s="34">
        <v>1.7695000000000001</v>
      </c>
      <c r="S97" s="34">
        <v>52.2</v>
      </c>
      <c r="T97" s="34">
        <v>218.63329999999999</v>
      </c>
      <c r="U97" s="34"/>
      <c r="V97" s="34"/>
      <c r="W97" s="34">
        <v>0</v>
      </c>
      <c r="X97" s="34">
        <v>1.8393999999999999</v>
      </c>
      <c r="Y97" s="34">
        <v>12.1</v>
      </c>
      <c r="Z97" s="34">
        <v>855</v>
      </c>
      <c r="AA97" s="34">
        <v>865</v>
      </c>
      <c r="AB97" s="34">
        <v>878</v>
      </c>
      <c r="AC97" s="34">
        <v>96</v>
      </c>
      <c r="AD97" s="34">
        <v>35</v>
      </c>
      <c r="AE97" s="34">
        <v>0.8</v>
      </c>
      <c r="AF97" s="34">
        <v>978</v>
      </c>
      <c r="AG97" s="34">
        <v>4</v>
      </c>
      <c r="AH97" s="34">
        <v>97</v>
      </c>
      <c r="AI97" s="34">
        <v>41</v>
      </c>
      <c r="AJ97" s="34">
        <v>189</v>
      </c>
      <c r="AK97" s="34">
        <v>168</v>
      </c>
      <c r="AL97" s="34">
        <v>3.1</v>
      </c>
      <c r="AM97" s="34">
        <v>176</v>
      </c>
      <c r="AN97" s="34" t="s">
        <v>155</v>
      </c>
      <c r="AO97" s="34">
        <v>2</v>
      </c>
      <c r="AP97" s="37">
        <v>0.88935185185185184</v>
      </c>
      <c r="AQ97" s="34">
        <v>47.158583</v>
      </c>
      <c r="AR97" s="34">
        <v>-88.489680000000007</v>
      </c>
      <c r="AS97" s="34">
        <v>313</v>
      </c>
      <c r="AT97" s="34">
        <v>0</v>
      </c>
      <c r="AU97" s="34">
        <v>12</v>
      </c>
      <c r="AV97" s="34">
        <v>9</v>
      </c>
      <c r="AW97" s="34" t="s">
        <v>200</v>
      </c>
      <c r="AX97" s="34">
        <v>1.1229229999999999</v>
      </c>
      <c r="AY97" s="34">
        <v>1.722923</v>
      </c>
      <c r="AZ97" s="34">
        <v>2.0458460000000001</v>
      </c>
      <c r="BA97" s="34">
        <v>13.404</v>
      </c>
      <c r="BB97" s="34">
        <v>14.66</v>
      </c>
      <c r="BC97" s="34">
        <v>1.0900000000000001</v>
      </c>
      <c r="BD97" s="34">
        <v>14.17</v>
      </c>
      <c r="BE97" s="34">
        <v>2897.299</v>
      </c>
      <c r="BF97" s="34">
        <v>2.7429999999999999</v>
      </c>
      <c r="BG97" s="34">
        <v>1.5009999999999999</v>
      </c>
      <c r="BH97" s="34">
        <v>5.2999999999999999E-2</v>
      </c>
      <c r="BI97" s="34">
        <v>1.5529999999999999</v>
      </c>
      <c r="BJ97" s="34">
        <v>1.2629999999999999</v>
      </c>
      <c r="BK97" s="34">
        <v>4.3999999999999997E-2</v>
      </c>
      <c r="BL97" s="34">
        <v>1.3080000000000001</v>
      </c>
      <c r="BM97" s="34">
        <v>1.8059000000000001</v>
      </c>
      <c r="BN97" s="34"/>
      <c r="BO97" s="34"/>
      <c r="BP97" s="34"/>
      <c r="BQ97" s="34">
        <v>320.12299999999999</v>
      </c>
      <c r="BR97" s="34">
        <v>0.117621</v>
      </c>
      <c r="BS97" s="34">
        <v>-5</v>
      </c>
      <c r="BT97" s="34">
        <v>8.9999999999999993E-3</v>
      </c>
      <c r="BU97" s="34">
        <v>2.8743629999999998</v>
      </c>
      <c r="BV97" s="34">
        <v>0</v>
      </c>
      <c r="BW97" s="34" t="s">
        <v>155</v>
      </c>
      <c r="BX97" s="34">
        <v>0.84199999999999997</v>
      </c>
    </row>
    <row r="98" spans="1:76" x14ac:dyDescent="0.25">
      <c r="A98" s="35">
        <v>43167</v>
      </c>
      <c r="B98" s="36">
        <v>1.3540509259259261E-2</v>
      </c>
      <c r="C98" s="34">
        <v>13.62</v>
      </c>
      <c r="D98" s="34">
        <v>8.5000000000000006E-3</v>
      </c>
      <c r="E98" s="34">
        <v>85.292702000000006</v>
      </c>
      <c r="F98" s="34">
        <v>73</v>
      </c>
      <c r="G98" s="34">
        <v>2.4</v>
      </c>
      <c r="H98" s="34">
        <v>186.5</v>
      </c>
      <c r="I98" s="34"/>
      <c r="J98" s="34">
        <v>2.1</v>
      </c>
      <c r="K98" s="34">
        <v>0.87770000000000004</v>
      </c>
      <c r="L98" s="34">
        <v>11.9535</v>
      </c>
      <c r="M98" s="34">
        <v>7.4999999999999997E-3</v>
      </c>
      <c r="N98" s="34">
        <v>64.051199999999994</v>
      </c>
      <c r="O98" s="34">
        <v>2.1063999999999998</v>
      </c>
      <c r="P98" s="34">
        <v>66.2</v>
      </c>
      <c r="Q98" s="34">
        <v>53.915500000000002</v>
      </c>
      <c r="R98" s="34">
        <v>1.7730999999999999</v>
      </c>
      <c r="S98" s="34">
        <v>55.7</v>
      </c>
      <c r="T98" s="34">
        <v>186.48759999999999</v>
      </c>
      <c r="U98" s="34"/>
      <c r="V98" s="34"/>
      <c r="W98" s="34">
        <v>0</v>
      </c>
      <c r="X98" s="34">
        <v>1.8431</v>
      </c>
      <c r="Y98" s="34">
        <v>12.1</v>
      </c>
      <c r="Z98" s="34">
        <v>854</v>
      </c>
      <c r="AA98" s="34">
        <v>864</v>
      </c>
      <c r="AB98" s="34">
        <v>878</v>
      </c>
      <c r="AC98" s="34">
        <v>96</v>
      </c>
      <c r="AD98" s="34">
        <v>35</v>
      </c>
      <c r="AE98" s="34">
        <v>0.8</v>
      </c>
      <c r="AF98" s="34">
        <v>978</v>
      </c>
      <c r="AG98" s="34">
        <v>4</v>
      </c>
      <c r="AH98" s="34">
        <v>97</v>
      </c>
      <c r="AI98" s="34">
        <v>41</v>
      </c>
      <c r="AJ98" s="34">
        <v>189</v>
      </c>
      <c r="AK98" s="34">
        <v>168</v>
      </c>
      <c r="AL98" s="34">
        <v>3.3</v>
      </c>
      <c r="AM98" s="34">
        <v>176</v>
      </c>
      <c r="AN98" s="34" t="s">
        <v>155</v>
      </c>
      <c r="AO98" s="34">
        <v>2</v>
      </c>
      <c r="AP98" s="37">
        <v>0.88935185185185184</v>
      </c>
      <c r="AQ98" s="34">
        <v>47.158586</v>
      </c>
      <c r="AR98" s="34">
        <v>-88.489694</v>
      </c>
      <c r="AS98" s="34">
        <v>313.2</v>
      </c>
      <c r="AT98" s="34">
        <v>2.2000000000000002</v>
      </c>
      <c r="AU98" s="34">
        <v>12</v>
      </c>
      <c r="AV98" s="34">
        <v>9</v>
      </c>
      <c r="AW98" s="34" t="s">
        <v>200</v>
      </c>
      <c r="AX98" s="34">
        <v>1.1000000000000001</v>
      </c>
      <c r="AY98" s="34">
        <v>1.7770999999999999</v>
      </c>
      <c r="AZ98" s="34">
        <v>2.0771000000000002</v>
      </c>
      <c r="BA98" s="34">
        <v>13.404</v>
      </c>
      <c r="BB98" s="34">
        <v>14.88</v>
      </c>
      <c r="BC98" s="34">
        <v>1.1100000000000001</v>
      </c>
      <c r="BD98" s="34">
        <v>13.938000000000001</v>
      </c>
      <c r="BE98" s="34">
        <v>2900.6320000000001</v>
      </c>
      <c r="BF98" s="34">
        <v>1.1559999999999999</v>
      </c>
      <c r="BG98" s="34">
        <v>1.6279999999999999</v>
      </c>
      <c r="BH98" s="34">
        <v>5.3999999999999999E-2</v>
      </c>
      <c r="BI98" s="34">
        <v>1.681</v>
      </c>
      <c r="BJ98" s="34">
        <v>1.37</v>
      </c>
      <c r="BK98" s="34">
        <v>4.4999999999999998E-2</v>
      </c>
      <c r="BL98" s="34">
        <v>1.415</v>
      </c>
      <c r="BM98" s="34">
        <v>1.5616000000000001</v>
      </c>
      <c r="BN98" s="34"/>
      <c r="BO98" s="34"/>
      <c r="BP98" s="34"/>
      <c r="BQ98" s="34">
        <v>325.197</v>
      </c>
      <c r="BR98" s="34">
        <v>5.9188999999999999E-2</v>
      </c>
      <c r="BS98" s="34">
        <v>-5</v>
      </c>
      <c r="BT98" s="34">
        <v>8.9999999999999993E-3</v>
      </c>
      <c r="BU98" s="34">
        <v>1.446431</v>
      </c>
      <c r="BV98" s="34">
        <v>0</v>
      </c>
      <c r="BW98" s="34" t="s">
        <v>155</v>
      </c>
      <c r="BX98" s="34">
        <v>0.84199999999999997</v>
      </c>
    </row>
    <row r="99" spans="1:76" x14ac:dyDescent="0.25">
      <c r="A99" s="35">
        <v>43167</v>
      </c>
      <c r="B99" s="36">
        <v>1.3552083333333333E-2</v>
      </c>
      <c r="C99" s="34">
        <v>13.38</v>
      </c>
      <c r="D99" s="34">
        <v>4.7999999999999996E-3</v>
      </c>
      <c r="E99" s="34">
        <v>47.811447999999999</v>
      </c>
      <c r="F99" s="34">
        <v>73.5</v>
      </c>
      <c r="G99" s="34">
        <v>2.4</v>
      </c>
      <c r="H99" s="34">
        <v>165</v>
      </c>
      <c r="I99" s="34"/>
      <c r="J99" s="34">
        <v>2.0499999999999998</v>
      </c>
      <c r="K99" s="34">
        <v>0.87960000000000005</v>
      </c>
      <c r="L99" s="34">
        <v>11.7692</v>
      </c>
      <c r="M99" s="34">
        <v>4.1999999999999997E-3</v>
      </c>
      <c r="N99" s="34">
        <v>64.644099999999995</v>
      </c>
      <c r="O99" s="34">
        <v>2.1110000000000002</v>
      </c>
      <c r="P99" s="34">
        <v>66.8</v>
      </c>
      <c r="Q99" s="34">
        <v>54.4146</v>
      </c>
      <c r="R99" s="34">
        <v>1.7769999999999999</v>
      </c>
      <c r="S99" s="34">
        <v>56.2</v>
      </c>
      <c r="T99" s="34">
        <v>164.99469999999999</v>
      </c>
      <c r="U99" s="34"/>
      <c r="V99" s="34"/>
      <c r="W99" s="34">
        <v>0</v>
      </c>
      <c r="X99" s="34">
        <v>1.8069</v>
      </c>
      <c r="Y99" s="34">
        <v>12.1</v>
      </c>
      <c r="Z99" s="34">
        <v>854</v>
      </c>
      <c r="AA99" s="34">
        <v>863</v>
      </c>
      <c r="AB99" s="34">
        <v>877</v>
      </c>
      <c r="AC99" s="34">
        <v>96</v>
      </c>
      <c r="AD99" s="34">
        <v>35</v>
      </c>
      <c r="AE99" s="34">
        <v>0.8</v>
      </c>
      <c r="AF99" s="34">
        <v>978</v>
      </c>
      <c r="AG99" s="34">
        <v>4</v>
      </c>
      <c r="AH99" s="34">
        <v>97</v>
      </c>
      <c r="AI99" s="34">
        <v>41</v>
      </c>
      <c r="AJ99" s="34">
        <v>189</v>
      </c>
      <c r="AK99" s="34">
        <v>168</v>
      </c>
      <c r="AL99" s="34">
        <v>3.2</v>
      </c>
      <c r="AM99" s="34">
        <v>176</v>
      </c>
      <c r="AN99" s="34" t="s">
        <v>155</v>
      </c>
      <c r="AO99" s="34">
        <v>2</v>
      </c>
      <c r="AP99" s="37">
        <v>0.88936342592592599</v>
      </c>
      <c r="AQ99" s="34">
        <v>47.158602999999999</v>
      </c>
      <c r="AR99" s="34">
        <v>-88.489729999999994</v>
      </c>
      <c r="AS99" s="34">
        <v>313.10000000000002</v>
      </c>
      <c r="AT99" s="34">
        <v>2.9</v>
      </c>
      <c r="AU99" s="34">
        <v>12</v>
      </c>
      <c r="AV99" s="34">
        <v>9</v>
      </c>
      <c r="AW99" s="34" t="s">
        <v>200</v>
      </c>
      <c r="AX99" s="34">
        <v>1.1000000000000001</v>
      </c>
      <c r="AY99" s="34">
        <v>1.8</v>
      </c>
      <c r="AZ99" s="34">
        <v>2.1</v>
      </c>
      <c r="BA99" s="34">
        <v>13.404</v>
      </c>
      <c r="BB99" s="34">
        <v>15.13</v>
      </c>
      <c r="BC99" s="34">
        <v>1.1299999999999999</v>
      </c>
      <c r="BD99" s="34">
        <v>13.689</v>
      </c>
      <c r="BE99" s="34">
        <v>2902.0239999999999</v>
      </c>
      <c r="BF99" s="34">
        <v>0.66</v>
      </c>
      <c r="BG99" s="34">
        <v>1.669</v>
      </c>
      <c r="BH99" s="34">
        <v>5.5E-2</v>
      </c>
      <c r="BI99" s="34">
        <v>1.724</v>
      </c>
      <c r="BJ99" s="34">
        <v>1.405</v>
      </c>
      <c r="BK99" s="34">
        <v>4.5999999999999999E-2</v>
      </c>
      <c r="BL99" s="34">
        <v>1.4510000000000001</v>
      </c>
      <c r="BM99" s="34">
        <v>1.4038999999999999</v>
      </c>
      <c r="BN99" s="34"/>
      <c r="BO99" s="34"/>
      <c r="BP99" s="34"/>
      <c r="BQ99" s="34">
        <v>323.95100000000002</v>
      </c>
      <c r="BR99" s="34">
        <v>0.132107</v>
      </c>
      <c r="BS99" s="34">
        <v>-5</v>
      </c>
      <c r="BT99" s="34">
        <v>8.9999999999999993E-3</v>
      </c>
      <c r="BU99" s="34">
        <v>3.2283650000000002</v>
      </c>
      <c r="BV99" s="34">
        <v>0</v>
      </c>
      <c r="BW99" s="34" t="s">
        <v>155</v>
      </c>
      <c r="BX99" s="34">
        <v>0.84199999999999997</v>
      </c>
    </row>
    <row r="100" spans="1:76" x14ac:dyDescent="0.25">
      <c r="A100" s="35">
        <v>43167</v>
      </c>
      <c r="B100" s="36">
        <v>1.3563657407407406E-2</v>
      </c>
      <c r="C100" s="34">
        <v>13.113</v>
      </c>
      <c r="D100" s="34">
        <v>4.0000000000000001E-3</v>
      </c>
      <c r="E100" s="34">
        <v>40</v>
      </c>
      <c r="F100" s="34">
        <v>91.5</v>
      </c>
      <c r="G100" s="34">
        <v>2.4</v>
      </c>
      <c r="H100" s="34">
        <v>194.8</v>
      </c>
      <c r="I100" s="34"/>
      <c r="J100" s="34">
        <v>1.9</v>
      </c>
      <c r="K100" s="34">
        <v>0.88170000000000004</v>
      </c>
      <c r="L100" s="34">
        <v>11.5618</v>
      </c>
      <c r="M100" s="34">
        <v>3.5000000000000001E-3</v>
      </c>
      <c r="N100" s="34">
        <v>80.6327</v>
      </c>
      <c r="O100" s="34">
        <v>2.1160999999999999</v>
      </c>
      <c r="P100" s="34">
        <v>82.7</v>
      </c>
      <c r="Q100" s="34">
        <v>67.873099999999994</v>
      </c>
      <c r="R100" s="34">
        <v>1.7811999999999999</v>
      </c>
      <c r="S100" s="34">
        <v>69.7</v>
      </c>
      <c r="T100" s="34">
        <v>194.84549999999999</v>
      </c>
      <c r="U100" s="34"/>
      <c r="V100" s="34"/>
      <c r="W100" s="34">
        <v>0</v>
      </c>
      <c r="X100" s="34">
        <v>1.6752</v>
      </c>
      <c r="Y100" s="34">
        <v>12.1</v>
      </c>
      <c r="Z100" s="34">
        <v>854</v>
      </c>
      <c r="AA100" s="34">
        <v>864</v>
      </c>
      <c r="AB100" s="34">
        <v>877</v>
      </c>
      <c r="AC100" s="34">
        <v>96</v>
      </c>
      <c r="AD100" s="34">
        <v>35</v>
      </c>
      <c r="AE100" s="34">
        <v>0.8</v>
      </c>
      <c r="AF100" s="34">
        <v>978</v>
      </c>
      <c r="AG100" s="34">
        <v>4</v>
      </c>
      <c r="AH100" s="34">
        <v>97</v>
      </c>
      <c r="AI100" s="34">
        <v>41</v>
      </c>
      <c r="AJ100" s="34">
        <v>189</v>
      </c>
      <c r="AK100" s="34">
        <v>168</v>
      </c>
      <c r="AL100" s="34">
        <v>3.2</v>
      </c>
      <c r="AM100" s="34">
        <v>176</v>
      </c>
      <c r="AN100" s="34" t="s">
        <v>155</v>
      </c>
      <c r="AO100" s="34">
        <v>2</v>
      </c>
      <c r="AP100" s="37">
        <v>0.88937499999999992</v>
      </c>
      <c r="AQ100" s="34">
        <v>47.158607000000003</v>
      </c>
      <c r="AR100" s="34">
        <v>-88.489733999999999</v>
      </c>
      <c r="AS100" s="34">
        <v>313</v>
      </c>
      <c r="AT100" s="34">
        <v>1.3</v>
      </c>
      <c r="AU100" s="34">
        <v>12</v>
      </c>
      <c r="AV100" s="34">
        <v>9</v>
      </c>
      <c r="AW100" s="34" t="s">
        <v>200</v>
      </c>
      <c r="AX100" s="34">
        <v>1.1771</v>
      </c>
      <c r="AY100" s="34">
        <v>1.8</v>
      </c>
      <c r="AZ100" s="34">
        <v>2.1770999999999998</v>
      </c>
      <c r="BA100" s="34">
        <v>13.404</v>
      </c>
      <c r="BB100" s="34">
        <v>15.42</v>
      </c>
      <c r="BC100" s="34">
        <v>1.1499999999999999</v>
      </c>
      <c r="BD100" s="34">
        <v>13.417999999999999</v>
      </c>
      <c r="BE100" s="34">
        <v>2901.529</v>
      </c>
      <c r="BF100" s="34">
        <v>0.56299999999999994</v>
      </c>
      <c r="BG100" s="34">
        <v>2.1190000000000002</v>
      </c>
      <c r="BH100" s="34">
        <v>5.6000000000000001E-2</v>
      </c>
      <c r="BI100" s="34">
        <v>2.1749999999999998</v>
      </c>
      <c r="BJ100" s="34">
        <v>1.784</v>
      </c>
      <c r="BK100" s="34">
        <v>4.7E-2</v>
      </c>
      <c r="BL100" s="34">
        <v>1.831</v>
      </c>
      <c r="BM100" s="34">
        <v>1.6874</v>
      </c>
      <c r="BN100" s="34"/>
      <c r="BO100" s="34"/>
      <c r="BP100" s="34"/>
      <c r="BQ100" s="34">
        <v>305.68400000000003</v>
      </c>
      <c r="BR100" s="34">
        <v>0.135213</v>
      </c>
      <c r="BS100" s="34">
        <v>-5</v>
      </c>
      <c r="BT100" s="34">
        <v>8.9999999999999993E-3</v>
      </c>
      <c r="BU100" s="34">
        <v>3.304268</v>
      </c>
      <c r="BV100" s="34">
        <v>0</v>
      </c>
      <c r="BW100" s="34" t="s">
        <v>155</v>
      </c>
      <c r="BX100" s="34">
        <v>0.84199999999999997</v>
      </c>
    </row>
    <row r="101" spans="1:76" x14ac:dyDescent="0.25">
      <c r="A101" s="35">
        <v>43167</v>
      </c>
      <c r="B101" s="36">
        <v>1.357523148148148E-2</v>
      </c>
      <c r="C101" s="34">
        <v>12.85</v>
      </c>
      <c r="D101" s="34">
        <v>3.5000000000000001E-3</v>
      </c>
      <c r="E101" s="34">
        <v>35.205810999999997</v>
      </c>
      <c r="F101" s="34">
        <v>107</v>
      </c>
      <c r="G101" s="34">
        <v>2.4</v>
      </c>
      <c r="H101" s="34">
        <v>225.1</v>
      </c>
      <c r="I101" s="34"/>
      <c r="J101" s="34">
        <v>1.8</v>
      </c>
      <c r="K101" s="34">
        <v>0.88380000000000003</v>
      </c>
      <c r="L101" s="34">
        <v>11.3569</v>
      </c>
      <c r="M101" s="34">
        <v>3.0999999999999999E-3</v>
      </c>
      <c r="N101" s="34">
        <v>94.576499999999996</v>
      </c>
      <c r="O101" s="34">
        <v>2.1211000000000002</v>
      </c>
      <c r="P101" s="34">
        <v>96.7</v>
      </c>
      <c r="Q101" s="34">
        <v>79.610399999999998</v>
      </c>
      <c r="R101" s="34">
        <v>1.7855000000000001</v>
      </c>
      <c r="S101" s="34">
        <v>81.400000000000006</v>
      </c>
      <c r="T101" s="34">
        <v>225.10849999999999</v>
      </c>
      <c r="U101" s="34"/>
      <c r="V101" s="34"/>
      <c r="W101" s="34">
        <v>0</v>
      </c>
      <c r="X101" s="34">
        <v>1.5909</v>
      </c>
      <c r="Y101" s="34">
        <v>12.1</v>
      </c>
      <c r="Z101" s="34">
        <v>854</v>
      </c>
      <c r="AA101" s="34">
        <v>864</v>
      </c>
      <c r="AB101" s="34">
        <v>876</v>
      </c>
      <c r="AC101" s="34">
        <v>96</v>
      </c>
      <c r="AD101" s="34">
        <v>35</v>
      </c>
      <c r="AE101" s="34">
        <v>0.8</v>
      </c>
      <c r="AF101" s="34">
        <v>978</v>
      </c>
      <c r="AG101" s="34">
        <v>4</v>
      </c>
      <c r="AH101" s="34">
        <v>97</v>
      </c>
      <c r="AI101" s="34">
        <v>41</v>
      </c>
      <c r="AJ101" s="34">
        <v>189.9</v>
      </c>
      <c r="AK101" s="34">
        <v>168</v>
      </c>
      <c r="AL101" s="34">
        <v>3.3</v>
      </c>
      <c r="AM101" s="34">
        <v>176</v>
      </c>
      <c r="AN101" s="34" t="s">
        <v>155</v>
      </c>
      <c r="AO101" s="34">
        <v>2</v>
      </c>
      <c r="AP101" s="37">
        <v>0.88938657407407407</v>
      </c>
      <c r="AQ101" s="34">
        <v>47.158628999999998</v>
      </c>
      <c r="AR101" s="34">
        <v>-88.489795999999998</v>
      </c>
      <c r="AS101" s="34">
        <v>313.2</v>
      </c>
      <c r="AT101" s="34">
        <v>5.3</v>
      </c>
      <c r="AU101" s="34">
        <v>12</v>
      </c>
      <c r="AV101" s="34">
        <v>10</v>
      </c>
      <c r="AW101" s="34" t="s">
        <v>201</v>
      </c>
      <c r="AX101" s="34">
        <v>1.2</v>
      </c>
      <c r="AY101" s="34">
        <v>1.8771</v>
      </c>
      <c r="AZ101" s="34">
        <v>2.2770999999999999</v>
      </c>
      <c r="BA101" s="34">
        <v>13.404</v>
      </c>
      <c r="BB101" s="34">
        <v>15.71</v>
      </c>
      <c r="BC101" s="34">
        <v>1.17</v>
      </c>
      <c r="BD101" s="34">
        <v>13.147</v>
      </c>
      <c r="BE101" s="34">
        <v>2900.9360000000001</v>
      </c>
      <c r="BF101" s="34">
        <v>0.50600000000000001</v>
      </c>
      <c r="BG101" s="34">
        <v>2.5299999999999998</v>
      </c>
      <c r="BH101" s="34">
        <v>5.7000000000000002E-2</v>
      </c>
      <c r="BI101" s="34">
        <v>2.5870000000000002</v>
      </c>
      <c r="BJ101" s="34">
        <v>2.13</v>
      </c>
      <c r="BK101" s="34">
        <v>4.8000000000000001E-2</v>
      </c>
      <c r="BL101" s="34">
        <v>2.177</v>
      </c>
      <c r="BM101" s="34">
        <v>1.9842</v>
      </c>
      <c r="BN101" s="34"/>
      <c r="BO101" s="34"/>
      <c r="BP101" s="34"/>
      <c r="BQ101" s="34">
        <v>295.46499999999997</v>
      </c>
      <c r="BR101" s="34">
        <v>0.146148</v>
      </c>
      <c r="BS101" s="34">
        <v>-5</v>
      </c>
      <c r="BT101" s="34">
        <v>8.071E-3</v>
      </c>
      <c r="BU101" s="34">
        <v>3.571491</v>
      </c>
      <c r="BV101" s="34">
        <v>0</v>
      </c>
      <c r="BW101" s="34" t="s">
        <v>155</v>
      </c>
      <c r="BX101" s="34">
        <v>0.84199999999999997</v>
      </c>
    </row>
    <row r="102" spans="1:76" x14ac:dyDescent="0.25">
      <c r="A102" s="35">
        <v>43167</v>
      </c>
      <c r="B102" s="36">
        <v>1.3586805555555555E-2</v>
      </c>
      <c r="C102" s="34">
        <v>12.85</v>
      </c>
      <c r="D102" s="34">
        <v>3.0000000000000001E-3</v>
      </c>
      <c r="E102" s="34">
        <v>30</v>
      </c>
      <c r="F102" s="34">
        <v>115.6</v>
      </c>
      <c r="G102" s="34">
        <v>2.4</v>
      </c>
      <c r="H102" s="34">
        <v>258.89999999999998</v>
      </c>
      <c r="I102" s="34"/>
      <c r="J102" s="34">
        <v>1.7</v>
      </c>
      <c r="K102" s="34">
        <v>0.88370000000000004</v>
      </c>
      <c r="L102" s="34">
        <v>11.356199999999999</v>
      </c>
      <c r="M102" s="34">
        <v>2.7000000000000001E-3</v>
      </c>
      <c r="N102" s="34">
        <v>102.1592</v>
      </c>
      <c r="O102" s="34">
        <v>2.121</v>
      </c>
      <c r="P102" s="34">
        <v>104.3</v>
      </c>
      <c r="Q102" s="34">
        <v>85.993200000000002</v>
      </c>
      <c r="R102" s="34">
        <v>1.7854000000000001</v>
      </c>
      <c r="S102" s="34">
        <v>87.8</v>
      </c>
      <c r="T102" s="34">
        <v>258.91430000000003</v>
      </c>
      <c r="U102" s="34"/>
      <c r="V102" s="34"/>
      <c r="W102" s="34">
        <v>0</v>
      </c>
      <c r="X102" s="34">
        <v>1.5024</v>
      </c>
      <c r="Y102" s="34">
        <v>12.1</v>
      </c>
      <c r="Z102" s="34">
        <v>855</v>
      </c>
      <c r="AA102" s="34">
        <v>865</v>
      </c>
      <c r="AB102" s="34">
        <v>876</v>
      </c>
      <c r="AC102" s="34">
        <v>96</v>
      </c>
      <c r="AD102" s="34">
        <v>35</v>
      </c>
      <c r="AE102" s="34">
        <v>0.8</v>
      </c>
      <c r="AF102" s="34">
        <v>978</v>
      </c>
      <c r="AG102" s="34">
        <v>4</v>
      </c>
      <c r="AH102" s="34">
        <v>96.070999999999998</v>
      </c>
      <c r="AI102" s="34">
        <v>41</v>
      </c>
      <c r="AJ102" s="34">
        <v>190</v>
      </c>
      <c r="AK102" s="34">
        <v>168</v>
      </c>
      <c r="AL102" s="34">
        <v>3.2</v>
      </c>
      <c r="AM102" s="34">
        <v>176</v>
      </c>
      <c r="AN102" s="34" t="s">
        <v>155</v>
      </c>
      <c r="AO102" s="34">
        <v>2</v>
      </c>
      <c r="AP102" s="37">
        <v>0.88940972222222225</v>
      </c>
      <c r="AQ102" s="34">
        <v>47.158634999999997</v>
      </c>
      <c r="AR102" s="34">
        <v>-88.489814999999993</v>
      </c>
      <c r="AS102" s="34">
        <v>313.2</v>
      </c>
      <c r="AT102" s="34">
        <v>6.6</v>
      </c>
      <c r="AU102" s="34">
        <v>12</v>
      </c>
      <c r="AV102" s="34">
        <v>10</v>
      </c>
      <c r="AW102" s="34" t="s">
        <v>201</v>
      </c>
      <c r="AX102" s="34">
        <v>1.3542000000000001</v>
      </c>
      <c r="AY102" s="34">
        <v>1.2060999999999999</v>
      </c>
      <c r="AZ102" s="34">
        <v>2.3771</v>
      </c>
      <c r="BA102" s="34">
        <v>13.404</v>
      </c>
      <c r="BB102" s="34">
        <v>15.71</v>
      </c>
      <c r="BC102" s="34">
        <v>1.17</v>
      </c>
      <c r="BD102" s="34">
        <v>13.154</v>
      </c>
      <c r="BE102" s="34">
        <v>2900.19</v>
      </c>
      <c r="BF102" s="34">
        <v>0.43099999999999999</v>
      </c>
      <c r="BG102" s="34">
        <v>2.7320000000000002</v>
      </c>
      <c r="BH102" s="34">
        <v>5.7000000000000002E-2</v>
      </c>
      <c r="BI102" s="34">
        <v>2.7890000000000001</v>
      </c>
      <c r="BJ102" s="34">
        <v>2.2999999999999998</v>
      </c>
      <c r="BK102" s="34">
        <v>4.8000000000000001E-2</v>
      </c>
      <c r="BL102" s="34">
        <v>2.3479999999999999</v>
      </c>
      <c r="BM102" s="34">
        <v>2.2818000000000001</v>
      </c>
      <c r="BN102" s="34"/>
      <c r="BO102" s="34"/>
      <c r="BP102" s="34"/>
      <c r="BQ102" s="34">
        <v>278.97899999999998</v>
      </c>
      <c r="BR102" s="34">
        <v>0.13120699999999999</v>
      </c>
      <c r="BS102" s="34">
        <v>-5</v>
      </c>
      <c r="BT102" s="34">
        <v>8.0000000000000002E-3</v>
      </c>
      <c r="BU102" s="34">
        <v>3.2063709999999999</v>
      </c>
      <c r="BV102" s="34">
        <v>0</v>
      </c>
      <c r="BW102" s="34" t="s">
        <v>155</v>
      </c>
      <c r="BX102" s="34">
        <v>0.84199999999999997</v>
      </c>
    </row>
    <row r="103" spans="1:76" x14ac:dyDescent="0.25">
      <c r="A103" s="35">
        <v>43167</v>
      </c>
      <c r="B103" s="36">
        <v>1.3598379629629629E-2</v>
      </c>
      <c r="C103" s="34">
        <v>13.206</v>
      </c>
      <c r="D103" s="34">
        <v>7.3000000000000001E-3</v>
      </c>
      <c r="E103" s="34">
        <v>73.235293999999996</v>
      </c>
      <c r="F103" s="34">
        <v>122.3</v>
      </c>
      <c r="G103" s="34">
        <v>2.2999999999999998</v>
      </c>
      <c r="H103" s="34">
        <v>274.89999999999998</v>
      </c>
      <c r="I103" s="34"/>
      <c r="J103" s="34">
        <v>1.7</v>
      </c>
      <c r="K103" s="34">
        <v>0.88090000000000002</v>
      </c>
      <c r="L103" s="34">
        <v>11.632899999999999</v>
      </c>
      <c r="M103" s="34">
        <v>6.4999999999999997E-3</v>
      </c>
      <c r="N103" s="34">
        <v>107.7161</v>
      </c>
      <c r="O103" s="34">
        <v>2.0259999999999998</v>
      </c>
      <c r="P103" s="34">
        <v>109.7</v>
      </c>
      <c r="Q103" s="34">
        <v>90.670699999999997</v>
      </c>
      <c r="R103" s="34">
        <v>1.7054</v>
      </c>
      <c r="S103" s="34">
        <v>92.4</v>
      </c>
      <c r="T103" s="34">
        <v>274.89850000000001</v>
      </c>
      <c r="U103" s="34"/>
      <c r="V103" s="34"/>
      <c r="W103" s="34">
        <v>0</v>
      </c>
      <c r="X103" s="34">
        <v>1.4975000000000001</v>
      </c>
      <c r="Y103" s="34">
        <v>12.1</v>
      </c>
      <c r="Z103" s="34">
        <v>854</v>
      </c>
      <c r="AA103" s="34">
        <v>864</v>
      </c>
      <c r="AB103" s="34">
        <v>875</v>
      </c>
      <c r="AC103" s="34">
        <v>96</v>
      </c>
      <c r="AD103" s="34">
        <v>35</v>
      </c>
      <c r="AE103" s="34">
        <v>0.8</v>
      </c>
      <c r="AF103" s="34">
        <v>978</v>
      </c>
      <c r="AG103" s="34">
        <v>4</v>
      </c>
      <c r="AH103" s="34">
        <v>96</v>
      </c>
      <c r="AI103" s="34">
        <v>41</v>
      </c>
      <c r="AJ103" s="34">
        <v>190</v>
      </c>
      <c r="AK103" s="34">
        <v>168</v>
      </c>
      <c r="AL103" s="34">
        <v>3.3</v>
      </c>
      <c r="AM103" s="34">
        <v>176</v>
      </c>
      <c r="AN103" s="34" t="s">
        <v>155</v>
      </c>
      <c r="AO103" s="34">
        <v>2</v>
      </c>
      <c r="AP103" s="37">
        <v>0.88940972222222225</v>
      </c>
      <c r="AQ103" s="34">
        <v>47.158667999999999</v>
      </c>
      <c r="AR103" s="34">
        <v>-88.489836999999994</v>
      </c>
      <c r="AS103" s="34">
        <v>313.2</v>
      </c>
      <c r="AT103" s="34">
        <v>8.4</v>
      </c>
      <c r="AU103" s="34">
        <v>12</v>
      </c>
      <c r="AV103" s="34">
        <v>10</v>
      </c>
      <c r="AW103" s="34" t="s">
        <v>201</v>
      </c>
      <c r="AX103" s="34">
        <v>1.4771000000000001</v>
      </c>
      <c r="AY103" s="34">
        <v>1.1541999999999999</v>
      </c>
      <c r="AZ103" s="34">
        <v>2.4771000000000001</v>
      </c>
      <c r="BA103" s="34">
        <v>13.404</v>
      </c>
      <c r="BB103" s="34">
        <v>15.3</v>
      </c>
      <c r="BC103" s="34">
        <v>1.1399999999999999</v>
      </c>
      <c r="BD103" s="34">
        <v>13.522</v>
      </c>
      <c r="BE103" s="34">
        <v>2898.7750000000001</v>
      </c>
      <c r="BF103" s="34">
        <v>1.0229999999999999</v>
      </c>
      <c r="BG103" s="34">
        <v>2.8109999999999999</v>
      </c>
      <c r="BH103" s="34">
        <v>5.2999999999999999E-2</v>
      </c>
      <c r="BI103" s="34">
        <v>2.8639999999999999</v>
      </c>
      <c r="BJ103" s="34">
        <v>2.3660000000000001</v>
      </c>
      <c r="BK103" s="34">
        <v>4.4999999999999998E-2</v>
      </c>
      <c r="BL103" s="34">
        <v>2.411</v>
      </c>
      <c r="BM103" s="34">
        <v>2.3637999999999999</v>
      </c>
      <c r="BN103" s="34"/>
      <c r="BO103" s="34"/>
      <c r="BP103" s="34"/>
      <c r="BQ103" s="34">
        <v>271.32499999999999</v>
      </c>
      <c r="BR103" s="34">
        <v>0.133716</v>
      </c>
      <c r="BS103" s="34">
        <v>-5</v>
      </c>
      <c r="BT103" s="34">
        <v>6.1419999999999999E-3</v>
      </c>
      <c r="BU103" s="34">
        <v>3.2676850000000002</v>
      </c>
      <c r="BV103" s="34">
        <v>0</v>
      </c>
      <c r="BW103" s="34" t="s">
        <v>155</v>
      </c>
      <c r="BX103" s="34">
        <v>0.84199999999999997</v>
      </c>
    </row>
    <row r="104" spans="1:76" x14ac:dyDescent="0.25">
      <c r="A104" s="35">
        <v>43167</v>
      </c>
      <c r="B104" s="36">
        <v>1.3609953703703702E-2</v>
      </c>
      <c r="C104" s="34">
        <v>13.879</v>
      </c>
      <c r="D104" s="34">
        <v>2.9399999999999999E-2</v>
      </c>
      <c r="E104" s="34">
        <v>293.82352900000001</v>
      </c>
      <c r="F104" s="34">
        <v>132</v>
      </c>
      <c r="G104" s="34">
        <v>2.2999999999999998</v>
      </c>
      <c r="H104" s="34">
        <v>272.60000000000002</v>
      </c>
      <c r="I104" s="34"/>
      <c r="J104" s="34">
        <v>1.7</v>
      </c>
      <c r="K104" s="34">
        <v>0.87539999999999996</v>
      </c>
      <c r="L104" s="34">
        <v>12.1488</v>
      </c>
      <c r="M104" s="34">
        <v>2.5700000000000001E-2</v>
      </c>
      <c r="N104" s="34">
        <v>115.57640000000001</v>
      </c>
      <c r="O104" s="34">
        <v>2.0133000000000001</v>
      </c>
      <c r="P104" s="34">
        <v>117.6</v>
      </c>
      <c r="Q104" s="34">
        <v>97.287199999999999</v>
      </c>
      <c r="R104" s="34">
        <v>1.6947000000000001</v>
      </c>
      <c r="S104" s="34">
        <v>99</v>
      </c>
      <c r="T104" s="34">
        <v>272.61430000000001</v>
      </c>
      <c r="U104" s="34"/>
      <c r="V104" s="34"/>
      <c r="W104" s="34">
        <v>0</v>
      </c>
      <c r="X104" s="34">
        <v>1.4881</v>
      </c>
      <c r="Y104" s="34">
        <v>12.1</v>
      </c>
      <c r="Z104" s="34">
        <v>854</v>
      </c>
      <c r="AA104" s="34">
        <v>864</v>
      </c>
      <c r="AB104" s="34">
        <v>876</v>
      </c>
      <c r="AC104" s="34">
        <v>96</v>
      </c>
      <c r="AD104" s="34">
        <v>35</v>
      </c>
      <c r="AE104" s="34">
        <v>0.8</v>
      </c>
      <c r="AF104" s="34">
        <v>978</v>
      </c>
      <c r="AG104" s="34">
        <v>4</v>
      </c>
      <c r="AH104" s="34">
        <v>96</v>
      </c>
      <c r="AI104" s="34">
        <v>41</v>
      </c>
      <c r="AJ104" s="34">
        <v>190</v>
      </c>
      <c r="AK104" s="34">
        <v>168</v>
      </c>
      <c r="AL104" s="34">
        <v>3.3</v>
      </c>
      <c r="AM104" s="34">
        <v>176</v>
      </c>
      <c r="AN104" s="34" t="s">
        <v>155</v>
      </c>
      <c r="AO104" s="34">
        <v>2</v>
      </c>
      <c r="AP104" s="37">
        <v>0.88942129629629629</v>
      </c>
      <c r="AQ104" s="34">
        <v>47.158754000000002</v>
      </c>
      <c r="AR104" s="34">
        <v>-88.489853999999994</v>
      </c>
      <c r="AS104" s="34">
        <v>313</v>
      </c>
      <c r="AT104" s="34">
        <v>10.3</v>
      </c>
      <c r="AU104" s="34">
        <v>12</v>
      </c>
      <c r="AV104" s="34">
        <v>10</v>
      </c>
      <c r="AW104" s="34" t="s">
        <v>201</v>
      </c>
      <c r="AX104" s="34">
        <v>1.5</v>
      </c>
      <c r="AY104" s="34">
        <v>1.2</v>
      </c>
      <c r="AZ104" s="34">
        <v>2.5</v>
      </c>
      <c r="BA104" s="34">
        <v>13.404</v>
      </c>
      <c r="BB104" s="34">
        <v>14.58</v>
      </c>
      <c r="BC104" s="34">
        <v>1.0900000000000001</v>
      </c>
      <c r="BD104" s="34">
        <v>14.238</v>
      </c>
      <c r="BE104" s="34">
        <v>2894.1759999999999</v>
      </c>
      <c r="BF104" s="34">
        <v>3.9</v>
      </c>
      <c r="BG104" s="34">
        <v>2.883</v>
      </c>
      <c r="BH104" s="34">
        <v>0.05</v>
      </c>
      <c r="BI104" s="34">
        <v>2.9340000000000002</v>
      </c>
      <c r="BJ104" s="34">
        <v>2.427</v>
      </c>
      <c r="BK104" s="34">
        <v>4.2000000000000003E-2</v>
      </c>
      <c r="BL104" s="34">
        <v>2.4689999999999999</v>
      </c>
      <c r="BM104" s="34">
        <v>2.2410999999999999</v>
      </c>
      <c r="BN104" s="34"/>
      <c r="BO104" s="34"/>
      <c r="BP104" s="34"/>
      <c r="BQ104" s="34">
        <v>257.76900000000001</v>
      </c>
      <c r="BR104" s="34">
        <v>0.15815399999999999</v>
      </c>
      <c r="BS104" s="34">
        <v>-5</v>
      </c>
      <c r="BT104" s="34">
        <v>6.9290000000000003E-3</v>
      </c>
      <c r="BU104" s="34">
        <v>3.8648880000000001</v>
      </c>
      <c r="BV104" s="34">
        <v>0</v>
      </c>
      <c r="BW104" s="34" t="s">
        <v>155</v>
      </c>
      <c r="BX104" s="34">
        <v>0.84199999999999997</v>
      </c>
    </row>
    <row r="105" spans="1:76" x14ac:dyDescent="0.25">
      <c r="A105" s="35">
        <v>43167</v>
      </c>
      <c r="B105" s="36">
        <v>1.3621527777777776E-2</v>
      </c>
      <c r="C105" s="34">
        <v>14.122999999999999</v>
      </c>
      <c r="D105" s="34">
        <v>4.8599999999999997E-2</v>
      </c>
      <c r="E105" s="34">
        <v>485.68106299999999</v>
      </c>
      <c r="F105" s="34">
        <v>150.30000000000001</v>
      </c>
      <c r="G105" s="34">
        <v>2.2999999999999998</v>
      </c>
      <c r="H105" s="34">
        <v>237</v>
      </c>
      <c r="I105" s="34"/>
      <c r="J105" s="34">
        <v>1.7</v>
      </c>
      <c r="K105" s="34">
        <v>0.87329999999999997</v>
      </c>
      <c r="L105" s="34">
        <v>12.334099999999999</v>
      </c>
      <c r="M105" s="34">
        <v>4.24E-2</v>
      </c>
      <c r="N105" s="34">
        <v>131.26929999999999</v>
      </c>
      <c r="O105" s="34">
        <v>2.0085999999999999</v>
      </c>
      <c r="P105" s="34">
        <v>133.30000000000001</v>
      </c>
      <c r="Q105" s="34">
        <v>110.49679999999999</v>
      </c>
      <c r="R105" s="34">
        <v>1.6908000000000001</v>
      </c>
      <c r="S105" s="34">
        <v>112.2</v>
      </c>
      <c r="T105" s="34">
        <v>237.00389999999999</v>
      </c>
      <c r="U105" s="34"/>
      <c r="V105" s="34"/>
      <c r="W105" s="34">
        <v>0</v>
      </c>
      <c r="X105" s="34">
        <v>1.4845999999999999</v>
      </c>
      <c r="Y105" s="34">
        <v>12.1</v>
      </c>
      <c r="Z105" s="34">
        <v>854</v>
      </c>
      <c r="AA105" s="34">
        <v>864</v>
      </c>
      <c r="AB105" s="34">
        <v>875</v>
      </c>
      <c r="AC105" s="34">
        <v>96</v>
      </c>
      <c r="AD105" s="34">
        <v>35</v>
      </c>
      <c r="AE105" s="34">
        <v>0.8</v>
      </c>
      <c r="AF105" s="34">
        <v>978</v>
      </c>
      <c r="AG105" s="34">
        <v>4</v>
      </c>
      <c r="AH105" s="34">
        <v>96</v>
      </c>
      <c r="AI105" s="34">
        <v>41</v>
      </c>
      <c r="AJ105" s="34">
        <v>190</v>
      </c>
      <c r="AK105" s="34">
        <v>168</v>
      </c>
      <c r="AL105" s="34">
        <v>3.3</v>
      </c>
      <c r="AM105" s="34">
        <v>176</v>
      </c>
      <c r="AN105" s="34" t="s">
        <v>155</v>
      </c>
      <c r="AO105" s="34">
        <v>2</v>
      </c>
      <c r="AP105" s="37">
        <v>0.88944444444444448</v>
      </c>
      <c r="AQ105" s="34">
        <v>47.158830999999999</v>
      </c>
      <c r="AR105" s="34">
        <v>-88.489825999999994</v>
      </c>
      <c r="AS105" s="34">
        <v>312.89999999999998</v>
      </c>
      <c r="AT105" s="34">
        <v>12.5</v>
      </c>
      <c r="AU105" s="34">
        <v>12</v>
      </c>
      <c r="AV105" s="34">
        <v>10</v>
      </c>
      <c r="AW105" s="34" t="s">
        <v>201</v>
      </c>
      <c r="AX105" s="34">
        <v>1.6541539999999999</v>
      </c>
      <c r="AY105" s="34">
        <v>1.3541540000000001</v>
      </c>
      <c r="AZ105" s="34">
        <v>2.6541540000000001</v>
      </c>
      <c r="BA105" s="34">
        <v>13.404</v>
      </c>
      <c r="BB105" s="34">
        <v>14.33</v>
      </c>
      <c r="BC105" s="34">
        <v>1.07</v>
      </c>
      <c r="BD105" s="34">
        <v>14.507</v>
      </c>
      <c r="BE105" s="34">
        <v>2891.1469999999999</v>
      </c>
      <c r="BF105" s="34">
        <v>6.3280000000000003</v>
      </c>
      <c r="BG105" s="34">
        <v>3.222</v>
      </c>
      <c r="BH105" s="34">
        <v>4.9000000000000002E-2</v>
      </c>
      <c r="BI105" s="34">
        <v>3.2719999999999998</v>
      </c>
      <c r="BJ105" s="34">
        <v>2.7120000000000002</v>
      </c>
      <c r="BK105" s="34">
        <v>4.2000000000000003E-2</v>
      </c>
      <c r="BL105" s="34">
        <v>2.754</v>
      </c>
      <c r="BM105" s="34">
        <v>1.9171</v>
      </c>
      <c r="BN105" s="34"/>
      <c r="BO105" s="34"/>
      <c r="BP105" s="34"/>
      <c r="BQ105" s="34">
        <v>253.03399999999999</v>
      </c>
      <c r="BR105" s="34">
        <v>0.193444</v>
      </c>
      <c r="BS105" s="34">
        <v>-5</v>
      </c>
      <c r="BT105" s="34">
        <v>7.9290000000000003E-3</v>
      </c>
      <c r="BU105" s="34">
        <v>4.7272879999999997</v>
      </c>
      <c r="BV105" s="34">
        <v>0</v>
      </c>
      <c r="BW105" s="34" t="s">
        <v>155</v>
      </c>
      <c r="BX105" s="34">
        <v>0.84199999999999997</v>
      </c>
    </row>
    <row r="106" spans="1:76" x14ac:dyDescent="0.25">
      <c r="A106" s="35">
        <v>43167</v>
      </c>
      <c r="B106" s="36">
        <v>1.3633101851851853E-2</v>
      </c>
      <c r="C106" s="34">
        <v>13.855</v>
      </c>
      <c r="D106" s="34">
        <v>2.8899999999999999E-2</v>
      </c>
      <c r="E106" s="34">
        <v>288.80991699999998</v>
      </c>
      <c r="F106" s="34">
        <v>164.9</v>
      </c>
      <c r="G106" s="34">
        <v>2.2999999999999998</v>
      </c>
      <c r="H106" s="34">
        <v>191.7</v>
      </c>
      <c r="I106" s="34"/>
      <c r="J106" s="34">
        <v>1.8</v>
      </c>
      <c r="K106" s="34">
        <v>0.87570000000000003</v>
      </c>
      <c r="L106" s="34">
        <v>12.132099999999999</v>
      </c>
      <c r="M106" s="34">
        <v>2.53E-2</v>
      </c>
      <c r="N106" s="34">
        <v>144.4273</v>
      </c>
      <c r="O106" s="34">
        <v>2.0139999999999998</v>
      </c>
      <c r="P106" s="34">
        <v>146.4</v>
      </c>
      <c r="Q106" s="34">
        <v>121.5727</v>
      </c>
      <c r="R106" s="34">
        <v>1.6953</v>
      </c>
      <c r="S106" s="34">
        <v>123.3</v>
      </c>
      <c r="T106" s="34">
        <v>191.708</v>
      </c>
      <c r="U106" s="34"/>
      <c r="V106" s="34"/>
      <c r="W106" s="34">
        <v>0</v>
      </c>
      <c r="X106" s="34">
        <v>1.5762</v>
      </c>
      <c r="Y106" s="34">
        <v>12.2</v>
      </c>
      <c r="Z106" s="34">
        <v>854</v>
      </c>
      <c r="AA106" s="34">
        <v>864</v>
      </c>
      <c r="AB106" s="34">
        <v>875</v>
      </c>
      <c r="AC106" s="34">
        <v>96</v>
      </c>
      <c r="AD106" s="34">
        <v>35</v>
      </c>
      <c r="AE106" s="34">
        <v>0.8</v>
      </c>
      <c r="AF106" s="34">
        <v>978</v>
      </c>
      <c r="AG106" s="34">
        <v>4</v>
      </c>
      <c r="AH106" s="34">
        <v>96</v>
      </c>
      <c r="AI106" s="34">
        <v>41</v>
      </c>
      <c r="AJ106" s="34">
        <v>190</v>
      </c>
      <c r="AK106" s="34">
        <v>168</v>
      </c>
      <c r="AL106" s="34">
        <v>3.4</v>
      </c>
      <c r="AM106" s="34">
        <v>176</v>
      </c>
      <c r="AN106" s="34" t="s">
        <v>155</v>
      </c>
      <c r="AO106" s="34">
        <v>2</v>
      </c>
      <c r="AP106" s="37">
        <v>0.88945601851851841</v>
      </c>
      <c r="AQ106" s="34">
        <v>47.158909000000001</v>
      </c>
      <c r="AR106" s="34">
        <v>-88.489810000000006</v>
      </c>
      <c r="AS106" s="34">
        <v>313.10000000000002</v>
      </c>
      <c r="AT106" s="34">
        <v>15.7</v>
      </c>
      <c r="AU106" s="34">
        <v>12</v>
      </c>
      <c r="AV106" s="34">
        <v>10</v>
      </c>
      <c r="AW106" s="34" t="s">
        <v>201</v>
      </c>
      <c r="AX106" s="34">
        <v>1.9313</v>
      </c>
      <c r="AY106" s="34">
        <v>1.0915999999999999</v>
      </c>
      <c r="AZ106" s="34">
        <v>2.8542000000000001</v>
      </c>
      <c r="BA106" s="34">
        <v>13.404</v>
      </c>
      <c r="BB106" s="34">
        <v>14.62</v>
      </c>
      <c r="BC106" s="34">
        <v>1.0900000000000001</v>
      </c>
      <c r="BD106" s="34">
        <v>14.198</v>
      </c>
      <c r="BE106" s="34">
        <v>2896.203</v>
      </c>
      <c r="BF106" s="34">
        <v>3.843</v>
      </c>
      <c r="BG106" s="34">
        <v>3.6110000000000002</v>
      </c>
      <c r="BH106" s="34">
        <v>0.05</v>
      </c>
      <c r="BI106" s="34">
        <v>3.661</v>
      </c>
      <c r="BJ106" s="34">
        <v>3.0390000000000001</v>
      </c>
      <c r="BK106" s="34">
        <v>4.2000000000000003E-2</v>
      </c>
      <c r="BL106" s="34">
        <v>3.0819999999999999</v>
      </c>
      <c r="BM106" s="34">
        <v>1.5792999999999999</v>
      </c>
      <c r="BN106" s="34"/>
      <c r="BO106" s="34"/>
      <c r="BP106" s="34"/>
      <c r="BQ106" s="34">
        <v>273.59300000000002</v>
      </c>
      <c r="BR106" s="34">
        <v>0.15512400000000001</v>
      </c>
      <c r="BS106" s="34">
        <v>-5</v>
      </c>
      <c r="BT106" s="34">
        <v>7.071E-3</v>
      </c>
      <c r="BU106" s="34">
        <v>3.7908430000000002</v>
      </c>
      <c r="BV106" s="34">
        <v>0</v>
      </c>
      <c r="BW106" s="34" t="s">
        <v>155</v>
      </c>
      <c r="BX106" s="34">
        <v>0.84199999999999997</v>
      </c>
    </row>
    <row r="107" spans="1:76" x14ac:dyDescent="0.25">
      <c r="A107" s="35">
        <v>43167</v>
      </c>
      <c r="B107" s="36">
        <v>1.3644675925925926E-2</v>
      </c>
      <c r="C107" s="34">
        <v>13.414999999999999</v>
      </c>
      <c r="D107" s="34">
        <v>1.0800000000000001E-2</v>
      </c>
      <c r="E107" s="34">
        <v>108.323651</v>
      </c>
      <c r="F107" s="34">
        <v>158</v>
      </c>
      <c r="G107" s="34">
        <v>2.2999999999999998</v>
      </c>
      <c r="H107" s="34">
        <v>185.9</v>
      </c>
      <c r="I107" s="34"/>
      <c r="J107" s="34">
        <v>1.8</v>
      </c>
      <c r="K107" s="34">
        <v>0.87929999999999997</v>
      </c>
      <c r="L107" s="34">
        <v>11.796099999999999</v>
      </c>
      <c r="M107" s="34">
        <v>9.4999999999999998E-3</v>
      </c>
      <c r="N107" s="34">
        <v>138.96029999999999</v>
      </c>
      <c r="O107" s="34">
        <v>2.0224000000000002</v>
      </c>
      <c r="P107" s="34">
        <v>141</v>
      </c>
      <c r="Q107" s="34">
        <v>116.97069999999999</v>
      </c>
      <c r="R107" s="34">
        <v>1.7023999999999999</v>
      </c>
      <c r="S107" s="34">
        <v>118.7</v>
      </c>
      <c r="T107" s="34">
        <v>185.9374</v>
      </c>
      <c r="U107" s="34"/>
      <c r="V107" s="34"/>
      <c r="W107" s="34">
        <v>0</v>
      </c>
      <c r="X107" s="34">
        <v>1.5828</v>
      </c>
      <c r="Y107" s="34">
        <v>12.1</v>
      </c>
      <c r="Z107" s="34">
        <v>854</v>
      </c>
      <c r="AA107" s="34">
        <v>865</v>
      </c>
      <c r="AB107" s="34">
        <v>876</v>
      </c>
      <c r="AC107" s="34">
        <v>96</v>
      </c>
      <c r="AD107" s="34">
        <v>35</v>
      </c>
      <c r="AE107" s="34">
        <v>0.8</v>
      </c>
      <c r="AF107" s="34">
        <v>978</v>
      </c>
      <c r="AG107" s="34">
        <v>4</v>
      </c>
      <c r="AH107" s="34">
        <v>95.070999999999998</v>
      </c>
      <c r="AI107" s="34">
        <v>41</v>
      </c>
      <c r="AJ107" s="34">
        <v>190</v>
      </c>
      <c r="AK107" s="34">
        <v>168.9</v>
      </c>
      <c r="AL107" s="34">
        <v>3.4</v>
      </c>
      <c r="AM107" s="34">
        <v>176</v>
      </c>
      <c r="AN107" s="34" t="s">
        <v>155</v>
      </c>
      <c r="AO107" s="34">
        <v>2</v>
      </c>
      <c r="AP107" s="37">
        <v>0.88946759259259256</v>
      </c>
      <c r="AQ107" s="34">
        <v>47.158926999999998</v>
      </c>
      <c r="AR107" s="34">
        <v>-88.489807999999996</v>
      </c>
      <c r="AS107" s="34">
        <v>313.2</v>
      </c>
      <c r="AT107" s="34">
        <v>18.100000000000001</v>
      </c>
      <c r="AU107" s="34">
        <v>12</v>
      </c>
      <c r="AV107" s="34">
        <v>10</v>
      </c>
      <c r="AW107" s="34" t="s">
        <v>201</v>
      </c>
      <c r="AX107" s="34">
        <v>2</v>
      </c>
      <c r="AY107" s="34">
        <v>1.0770999999999999</v>
      </c>
      <c r="AZ107" s="34">
        <v>2.9</v>
      </c>
      <c r="BA107" s="34">
        <v>13.404</v>
      </c>
      <c r="BB107" s="34">
        <v>15.09</v>
      </c>
      <c r="BC107" s="34">
        <v>1.1299999999999999</v>
      </c>
      <c r="BD107" s="34">
        <v>13.725</v>
      </c>
      <c r="BE107" s="34">
        <v>2900.1880000000001</v>
      </c>
      <c r="BF107" s="34">
        <v>1.4910000000000001</v>
      </c>
      <c r="BG107" s="34">
        <v>3.5779999999999998</v>
      </c>
      <c r="BH107" s="34">
        <v>5.1999999999999998E-2</v>
      </c>
      <c r="BI107" s="34">
        <v>3.63</v>
      </c>
      <c r="BJ107" s="34">
        <v>3.012</v>
      </c>
      <c r="BK107" s="34">
        <v>4.3999999999999997E-2</v>
      </c>
      <c r="BL107" s="34">
        <v>3.0550000000000002</v>
      </c>
      <c r="BM107" s="34">
        <v>1.5774999999999999</v>
      </c>
      <c r="BN107" s="34"/>
      <c r="BO107" s="34"/>
      <c r="BP107" s="34"/>
      <c r="BQ107" s="34">
        <v>282.94600000000003</v>
      </c>
      <c r="BR107" s="34">
        <v>0.112053</v>
      </c>
      <c r="BS107" s="34">
        <v>-5</v>
      </c>
      <c r="BT107" s="34">
        <v>7.9290000000000003E-3</v>
      </c>
      <c r="BU107" s="34">
        <v>2.7382960000000001</v>
      </c>
      <c r="BV107" s="34">
        <v>0</v>
      </c>
      <c r="BW107" s="34" t="s">
        <v>155</v>
      </c>
      <c r="BX107" s="34">
        <v>0.84199999999999997</v>
      </c>
    </row>
    <row r="108" spans="1:76" x14ac:dyDescent="0.25">
      <c r="A108" s="35">
        <v>43167</v>
      </c>
      <c r="B108" s="36">
        <v>1.365625E-2</v>
      </c>
      <c r="C108" s="34">
        <v>12.978</v>
      </c>
      <c r="D108" s="34">
        <v>4.1999999999999997E-3</v>
      </c>
      <c r="E108" s="34">
        <v>41.694035999999997</v>
      </c>
      <c r="F108" s="34">
        <v>143.6</v>
      </c>
      <c r="G108" s="34">
        <v>2.2999999999999998</v>
      </c>
      <c r="H108" s="34">
        <v>299.2</v>
      </c>
      <c r="I108" s="34"/>
      <c r="J108" s="34">
        <v>1.8</v>
      </c>
      <c r="K108" s="34">
        <v>0.88270000000000004</v>
      </c>
      <c r="L108" s="34">
        <v>11.4565</v>
      </c>
      <c r="M108" s="34">
        <v>3.7000000000000002E-3</v>
      </c>
      <c r="N108" s="34">
        <v>126.75879999999999</v>
      </c>
      <c r="O108" s="34">
        <v>2.0303</v>
      </c>
      <c r="P108" s="34">
        <v>128.80000000000001</v>
      </c>
      <c r="Q108" s="34">
        <v>106.70010000000001</v>
      </c>
      <c r="R108" s="34">
        <v>1.7090000000000001</v>
      </c>
      <c r="S108" s="34">
        <v>108.4</v>
      </c>
      <c r="T108" s="34">
        <v>299.22739999999999</v>
      </c>
      <c r="U108" s="34"/>
      <c r="V108" s="34"/>
      <c r="W108" s="34">
        <v>0</v>
      </c>
      <c r="X108" s="34">
        <v>1.5887</v>
      </c>
      <c r="Y108" s="34">
        <v>12.1</v>
      </c>
      <c r="Z108" s="34">
        <v>854</v>
      </c>
      <c r="AA108" s="34">
        <v>865</v>
      </c>
      <c r="AB108" s="34">
        <v>876</v>
      </c>
      <c r="AC108" s="34">
        <v>96</v>
      </c>
      <c r="AD108" s="34">
        <v>35</v>
      </c>
      <c r="AE108" s="34">
        <v>0.8</v>
      </c>
      <c r="AF108" s="34">
        <v>978</v>
      </c>
      <c r="AG108" s="34">
        <v>4</v>
      </c>
      <c r="AH108" s="34">
        <v>95</v>
      </c>
      <c r="AI108" s="34">
        <v>41</v>
      </c>
      <c r="AJ108" s="34">
        <v>190</v>
      </c>
      <c r="AK108" s="34">
        <v>169</v>
      </c>
      <c r="AL108" s="34">
        <v>3.4</v>
      </c>
      <c r="AM108" s="34">
        <v>176</v>
      </c>
      <c r="AN108" s="34" t="s">
        <v>155</v>
      </c>
      <c r="AO108" s="34">
        <v>2</v>
      </c>
      <c r="AP108" s="37">
        <v>0.88946759259259256</v>
      </c>
      <c r="AQ108" s="34">
        <v>47.158991</v>
      </c>
      <c r="AR108" s="34">
        <v>-88.489800000000002</v>
      </c>
      <c r="AS108" s="34">
        <v>313.3</v>
      </c>
      <c r="AT108" s="34">
        <v>18.8</v>
      </c>
      <c r="AU108" s="34">
        <v>12</v>
      </c>
      <c r="AV108" s="34">
        <v>10</v>
      </c>
      <c r="AW108" s="34" t="s">
        <v>201</v>
      </c>
      <c r="AX108" s="34">
        <v>1.4602999999999999</v>
      </c>
      <c r="AY108" s="34">
        <v>1.1771</v>
      </c>
      <c r="AZ108" s="34">
        <v>2.3603000000000001</v>
      </c>
      <c r="BA108" s="34">
        <v>13.404</v>
      </c>
      <c r="BB108" s="34">
        <v>15.56</v>
      </c>
      <c r="BC108" s="34">
        <v>1.1599999999999999</v>
      </c>
      <c r="BD108" s="34">
        <v>13.282999999999999</v>
      </c>
      <c r="BE108" s="34">
        <v>2898.8829999999998</v>
      </c>
      <c r="BF108" s="34">
        <v>0.59299999999999997</v>
      </c>
      <c r="BG108" s="34">
        <v>3.359</v>
      </c>
      <c r="BH108" s="34">
        <v>5.3999999999999999E-2</v>
      </c>
      <c r="BI108" s="34">
        <v>3.4129999999999998</v>
      </c>
      <c r="BJ108" s="34">
        <v>2.827</v>
      </c>
      <c r="BK108" s="34">
        <v>4.4999999999999998E-2</v>
      </c>
      <c r="BL108" s="34">
        <v>2.8730000000000002</v>
      </c>
      <c r="BM108" s="34">
        <v>2.6128</v>
      </c>
      <c r="BN108" s="34"/>
      <c r="BO108" s="34"/>
      <c r="BP108" s="34"/>
      <c r="BQ108" s="34">
        <v>292.29899999999998</v>
      </c>
      <c r="BR108" s="34">
        <v>0.11829000000000001</v>
      </c>
      <c r="BS108" s="34">
        <v>-5</v>
      </c>
      <c r="BT108" s="34">
        <v>8.0000000000000002E-3</v>
      </c>
      <c r="BU108" s="34">
        <v>2.890711</v>
      </c>
      <c r="BV108" s="34">
        <v>0</v>
      </c>
      <c r="BW108" s="34" t="s">
        <v>155</v>
      </c>
      <c r="BX108" s="34">
        <v>0.84199999999999997</v>
      </c>
    </row>
    <row r="109" spans="1:76" x14ac:dyDescent="0.25">
      <c r="A109" s="35">
        <v>43167</v>
      </c>
      <c r="B109" s="36">
        <v>1.3667824074074074E-2</v>
      </c>
      <c r="C109" s="34">
        <v>11.226000000000001</v>
      </c>
      <c r="D109" s="34">
        <v>5.9999999999999995E-4</v>
      </c>
      <c r="E109" s="34">
        <v>6.4</v>
      </c>
      <c r="F109" s="34">
        <v>133.4</v>
      </c>
      <c r="G109" s="34">
        <v>2.4</v>
      </c>
      <c r="H109" s="34">
        <v>416.9</v>
      </c>
      <c r="I109" s="34"/>
      <c r="J109" s="34">
        <v>1.65</v>
      </c>
      <c r="K109" s="34">
        <v>0.89690000000000003</v>
      </c>
      <c r="L109" s="34">
        <v>10.068899999999999</v>
      </c>
      <c r="M109" s="34">
        <v>5.9999999999999995E-4</v>
      </c>
      <c r="N109" s="34">
        <v>119.6259</v>
      </c>
      <c r="O109" s="34">
        <v>2.1524999999999999</v>
      </c>
      <c r="P109" s="34">
        <v>121.8</v>
      </c>
      <c r="Q109" s="34">
        <v>100.69589999999999</v>
      </c>
      <c r="R109" s="34">
        <v>1.8119000000000001</v>
      </c>
      <c r="S109" s="34">
        <v>102.5</v>
      </c>
      <c r="T109" s="34">
        <v>416.88049999999998</v>
      </c>
      <c r="U109" s="34"/>
      <c r="V109" s="34"/>
      <c r="W109" s="34">
        <v>0</v>
      </c>
      <c r="X109" s="34">
        <v>1.4836</v>
      </c>
      <c r="Y109" s="34">
        <v>12.1</v>
      </c>
      <c r="Z109" s="34">
        <v>853</v>
      </c>
      <c r="AA109" s="34">
        <v>866</v>
      </c>
      <c r="AB109" s="34">
        <v>877</v>
      </c>
      <c r="AC109" s="34">
        <v>96</v>
      </c>
      <c r="AD109" s="34">
        <v>35</v>
      </c>
      <c r="AE109" s="34">
        <v>0.8</v>
      </c>
      <c r="AF109" s="34">
        <v>978</v>
      </c>
      <c r="AG109" s="34">
        <v>4</v>
      </c>
      <c r="AH109" s="34">
        <v>95</v>
      </c>
      <c r="AI109" s="34">
        <v>41</v>
      </c>
      <c r="AJ109" s="34">
        <v>190</v>
      </c>
      <c r="AK109" s="34">
        <v>169</v>
      </c>
      <c r="AL109" s="34">
        <v>3.4</v>
      </c>
      <c r="AM109" s="34">
        <v>176</v>
      </c>
      <c r="AN109" s="34" t="s">
        <v>155</v>
      </c>
      <c r="AO109" s="34">
        <v>2</v>
      </c>
      <c r="AP109" s="37">
        <v>0.88947916666666671</v>
      </c>
      <c r="AQ109" s="34">
        <v>47.159067999999998</v>
      </c>
      <c r="AR109" s="34">
        <v>-88.489794000000003</v>
      </c>
      <c r="AS109" s="34">
        <v>313.2</v>
      </c>
      <c r="AT109" s="34">
        <v>18.100000000000001</v>
      </c>
      <c r="AU109" s="34">
        <v>12</v>
      </c>
      <c r="AV109" s="34">
        <v>10</v>
      </c>
      <c r="AW109" s="34" t="s">
        <v>201</v>
      </c>
      <c r="AX109" s="34">
        <v>1.3</v>
      </c>
      <c r="AY109" s="34">
        <v>1.2770999999999999</v>
      </c>
      <c r="AZ109" s="34">
        <v>2.2770999999999999</v>
      </c>
      <c r="BA109" s="34">
        <v>13.404</v>
      </c>
      <c r="BB109" s="34">
        <v>17.82</v>
      </c>
      <c r="BC109" s="34">
        <v>1.33</v>
      </c>
      <c r="BD109" s="34">
        <v>11.496</v>
      </c>
      <c r="BE109" s="34">
        <v>2896.6030000000001</v>
      </c>
      <c r="BF109" s="34">
        <v>0.105</v>
      </c>
      <c r="BG109" s="34">
        <v>3.6040000000000001</v>
      </c>
      <c r="BH109" s="34">
        <v>6.5000000000000002E-2</v>
      </c>
      <c r="BI109" s="34">
        <v>3.669</v>
      </c>
      <c r="BJ109" s="34">
        <v>3.0339999999999998</v>
      </c>
      <c r="BK109" s="34">
        <v>5.5E-2</v>
      </c>
      <c r="BL109" s="34">
        <v>3.0880000000000001</v>
      </c>
      <c r="BM109" s="34">
        <v>4.1384999999999996</v>
      </c>
      <c r="BN109" s="34"/>
      <c r="BO109" s="34"/>
      <c r="BP109" s="34"/>
      <c r="BQ109" s="34">
        <v>310.33800000000002</v>
      </c>
      <c r="BR109" s="34">
        <v>5.8615E-2</v>
      </c>
      <c r="BS109" s="34">
        <v>-5</v>
      </c>
      <c r="BT109" s="34">
        <v>8.0000000000000002E-3</v>
      </c>
      <c r="BU109" s="34">
        <v>1.432404</v>
      </c>
      <c r="BV109" s="34">
        <v>0</v>
      </c>
      <c r="BW109" s="34" t="s">
        <v>155</v>
      </c>
      <c r="BX109" s="34">
        <v>0.84199999999999997</v>
      </c>
    </row>
    <row r="110" spans="1:76" x14ac:dyDescent="0.25">
      <c r="A110" s="35">
        <v>43167</v>
      </c>
      <c r="B110" s="36">
        <v>1.3679398148148149E-2</v>
      </c>
      <c r="C110" s="34">
        <v>10.903</v>
      </c>
      <c r="D110" s="34">
        <v>3.8999999999999998E-3</v>
      </c>
      <c r="E110" s="34">
        <v>39.053061</v>
      </c>
      <c r="F110" s="34">
        <v>124.5</v>
      </c>
      <c r="G110" s="34">
        <v>2.4</v>
      </c>
      <c r="H110" s="34">
        <v>532.70000000000005</v>
      </c>
      <c r="I110" s="34"/>
      <c r="J110" s="34">
        <v>1.6</v>
      </c>
      <c r="K110" s="34">
        <v>0.89949999999999997</v>
      </c>
      <c r="L110" s="34">
        <v>9.8063000000000002</v>
      </c>
      <c r="M110" s="34">
        <v>3.5000000000000001E-3</v>
      </c>
      <c r="N110" s="34">
        <v>112.0021</v>
      </c>
      <c r="O110" s="34">
        <v>2.1587000000000001</v>
      </c>
      <c r="P110" s="34">
        <v>114.2</v>
      </c>
      <c r="Q110" s="34">
        <v>94.151300000000006</v>
      </c>
      <c r="R110" s="34">
        <v>1.8146</v>
      </c>
      <c r="S110" s="34">
        <v>96</v>
      </c>
      <c r="T110" s="34">
        <v>532.72239999999999</v>
      </c>
      <c r="U110" s="34"/>
      <c r="V110" s="34"/>
      <c r="W110" s="34">
        <v>0</v>
      </c>
      <c r="X110" s="34">
        <v>1.4391</v>
      </c>
      <c r="Y110" s="34">
        <v>12.1</v>
      </c>
      <c r="Z110" s="34">
        <v>854</v>
      </c>
      <c r="AA110" s="34">
        <v>866</v>
      </c>
      <c r="AB110" s="34">
        <v>877</v>
      </c>
      <c r="AC110" s="34">
        <v>95.1</v>
      </c>
      <c r="AD110" s="34">
        <v>34.659999999999997</v>
      </c>
      <c r="AE110" s="34">
        <v>0.8</v>
      </c>
      <c r="AF110" s="34">
        <v>978</v>
      </c>
      <c r="AG110" s="34">
        <v>4</v>
      </c>
      <c r="AH110" s="34">
        <v>95</v>
      </c>
      <c r="AI110" s="34">
        <v>41</v>
      </c>
      <c r="AJ110" s="34">
        <v>190</v>
      </c>
      <c r="AK110" s="34">
        <v>169</v>
      </c>
      <c r="AL110" s="34">
        <v>3.3</v>
      </c>
      <c r="AM110" s="34">
        <v>176</v>
      </c>
      <c r="AN110" s="34" t="s">
        <v>155</v>
      </c>
      <c r="AO110" s="34">
        <v>2</v>
      </c>
      <c r="AP110" s="37">
        <v>0.88949074074074075</v>
      </c>
      <c r="AQ110" s="34">
        <v>47.159137000000001</v>
      </c>
      <c r="AR110" s="34">
        <v>-88.489787000000007</v>
      </c>
      <c r="AS110" s="34">
        <v>313.2</v>
      </c>
      <c r="AT110" s="34">
        <v>17.8</v>
      </c>
      <c r="AU110" s="34">
        <v>12</v>
      </c>
      <c r="AV110" s="34">
        <v>10</v>
      </c>
      <c r="AW110" s="34" t="s">
        <v>201</v>
      </c>
      <c r="AX110" s="34">
        <v>1.3771</v>
      </c>
      <c r="AY110" s="34">
        <v>1.3771</v>
      </c>
      <c r="AZ110" s="34">
        <v>2.2999999999999998</v>
      </c>
      <c r="BA110" s="34">
        <v>13.404</v>
      </c>
      <c r="BB110" s="34">
        <v>18.29</v>
      </c>
      <c r="BC110" s="34">
        <v>1.36</v>
      </c>
      <c r="BD110" s="34">
        <v>11.178000000000001</v>
      </c>
      <c r="BE110" s="34">
        <v>2892.3009999999999</v>
      </c>
      <c r="BF110" s="34">
        <v>0.65900000000000003</v>
      </c>
      <c r="BG110" s="34">
        <v>3.4590000000000001</v>
      </c>
      <c r="BH110" s="34">
        <v>6.7000000000000004E-2</v>
      </c>
      <c r="BI110" s="34">
        <v>3.5259999999999998</v>
      </c>
      <c r="BJ110" s="34">
        <v>2.9079999999999999</v>
      </c>
      <c r="BK110" s="34">
        <v>5.6000000000000001E-2</v>
      </c>
      <c r="BL110" s="34">
        <v>2.964</v>
      </c>
      <c r="BM110" s="34">
        <v>5.4219999999999997</v>
      </c>
      <c r="BN110" s="34"/>
      <c r="BO110" s="34"/>
      <c r="BP110" s="34"/>
      <c r="BQ110" s="34">
        <v>308.62799999999999</v>
      </c>
      <c r="BR110" s="34">
        <v>3.3562000000000002E-2</v>
      </c>
      <c r="BS110" s="34">
        <v>-5</v>
      </c>
      <c r="BT110" s="34">
        <v>8.9289999999999994E-3</v>
      </c>
      <c r="BU110" s="34">
        <v>0.82017099999999998</v>
      </c>
      <c r="BV110" s="34">
        <v>0</v>
      </c>
      <c r="BW110" s="34" t="s">
        <v>155</v>
      </c>
      <c r="BX110" s="34">
        <v>0.84099999999999997</v>
      </c>
    </row>
    <row r="111" spans="1:76" x14ac:dyDescent="0.25">
      <c r="A111" s="35">
        <v>43167</v>
      </c>
      <c r="B111" s="36">
        <v>1.3690972222222222E-2</v>
      </c>
      <c r="C111" s="34">
        <v>11.522</v>
      </c>
      <c r="D111" s="34">
        <v>8.9999999999999993E-3</v>
      </c>
      <c r="E111" s="34">
        <v>89.709897999999995</v>
      </c>
      <c r="F111" s="34">
        <v>112.6</v>
      </c>
      <c r="G111" s="34">
        <v>2.4</v>
      </c>
      <c r="H111" s="34">
        <v>633.9</v>
      </c>
      <c r="I111" s="34"/>
      <c r="J111" s="34">
        <v>1.6</v>
      </c>
      <c r="K111" s="34">
        <v>0.89419999999999999</v>
      </c>
      <c r="L111" s="34">
        <v>10.303699999999999</v>
      </c>
      <c r="M111" s="34">
        <v>8.0000000000000002E-3</v>
      </c>
      <c r="N111" s="34">
        <v>100.6819</v>
      </c>
      <c r="O111" s="34">
        <v>2.1461999999999999</v>
      </c>
      <c r="P111" s="34">
        <v>102.8</v>
      </c>
      <c r="Q111" s="34">
        <v>84.626599999999996</v>
      </c>
      <c r="R111" s="34">
        <v>1.8039000000000001</v>
      </c>
      <c r="S111" s="34">
        <v>86.4</v>
      </c>
      <c r="T111" s="34">
        <v>633.91200000000003</v>
      </c>
      <c r="U111" s="34"/>
      <c r="V111" s="34"/>
      <c r="W111" s="34">
        <v>0</v>
      </c>
      <c r="X111" s="34">
        <v>1.4308000000000001</v>
      </c>
      <c r="Y111" s="34">
        <v>12.1</v>
      </c>
      <c r="Z111" s="34">
        <v>853</v>
      </c>
      <c r="AA111" s="34">
        <v>866</v>
      </c>
      <c r="AB111" s="34">
        <v>877</v>
      </c>
      <c r="AC111" s="34">
        <v>95</v>
      </c>
      <c r="AD111" s="34">
        <v>34.630000000000003</v>
      </c>
      <c r="AE111" s="34">
        <v>0.8</v>
      </c>
      <c r="AF111" s="34">
        <v>978</v>
      </c>
      <c r="AG111" s="34">
        <v>4</v>
      </c>
      <c r="AH111" s="34">
        <v>95</v>
      </c>
      <c r="AI111" s="34">
        <v>41</v>
      </c>
      <c r="AJ111" s="34">
        <v>190</v>
      </c>
      <c r="AK111" s="34">
        <v>169</v>
      </c>
      <c r="AL111" s="34">
        <v>3.4</v>
      </c>
      <c r="AM111" s="34">
        <v>176</v>
      </c>
      <c r="AN111" s="34" t="s">
        <v>155</v>
      </c>
      <c r="AO111" s="34">
        <v>2</v>
      </c>
      <c r="AP111" s="37">
        <v>0.88950231481481479</v>
      </c>
      <c r="AQ111" s="34">
        <v>47.159194999999997</v>
      </c>
      <c r="AR111" s="34">
        <v>-88.489778999999999</v>
      </c>
      <c r="AS111" s="34">
        <v>313</v>
      </c>
      <c r="AT111" s="34">
        <v>16.3</v>
      </c>
      <c r="AU111" s="34">
        <v>12</v>
      </c>
      <c r="AV111" s="34">
        <v>10</v>
      </c>
      <c r="AW111" s="34" t="s">
        <v>201</v>
      </c>
      <c r="AX111" s="34">
        <v>1.4</v>
      </c>
      <c r="AY111" s="34">
        <v>1.6313</v>
      </c>
      <c r="AZ111" s="34">
        <v>2.5312999999999999</v>
      </c>
      <c r="BA111" s="34">
        <v>13.404</v>
      </c>
      <c r="BB111" s="34">
        <v>17.34</v>
      </c>
      <c r="BC111" s="34">
        <v>1.29</v>
      </c>
      <c r="BD111" s="34">
        <v>11.827</v>
      </c>
      <c r="BE111" s="34">
        <v>2888.45</v>
      </c>
      <c r="BF111" s="34">
        <v>1.431</v>
      </c>
      <c r="BG111" s="34">
        <v>2.956</v>
      </c>
      <c r="BH111" s="34">
        <v>6.3E-2</v>
      </c>
      <c r="BI111" s="34">
        <v>3.0190000000000001</v>
      </c>
      <c r="BJ111" s="34">
        <v>2.484</v>
      </c>
      <c r="BK111" s="34">
        <v>5.2999999999999999E-2</v>
      </c>
      <c r="BL111" s="34">
        <v>2.5369999999999999</v>
      </c>
      <c r="BM111" s="34">
        <v>6.1322999999999999</v>
      </c>
      <c r="BN111" s="34"/>
      <c r="BO111" s="34"/>
      <c r="BP111" s="34"/>
      <c r="BQ111" s="34">
        <v>291.63799999999998</v>
      </c>
      <c r="BR111" s="34">
        <v>4.3147999999999999E-2</v>
      </c>
      <c r="BS111" s="34">
        <v>-5</v>
      </c>
      <c r="BT111" s="34">
        <v>8.071E-3</v>
      </c>
      <c r="BU111" s="34">
        <v>1.0544290000000001</v>
      </c>
      <c r="BV111" s="34">
        <v>0</v>
      </c>
      <c r="BW111" s="34" t="s">
        <v>155</v>
      </c>
      <c r="BX111" s="34">
        <v>0.84099999999999997</v>
      </c>
    </row>
    <row r="112" spans="1:76" x14ac:dyDescent="0.25">
      <c r="A112" s="35">
        <v>43167</v>
      </c>
      <c r="B112" s="36">
        <v>1.3702546296296296E-2</v>
      </c>
      <c r="C112" s="34">
        <v>12.414</v>
      </c>
      <c r="D112" s="34">
        <v>6.7999999999999996E-3</v>
      </c>
      <c r="E112" s="34">
        <v>67.808218999999994</v>
      </c>
      <c r="F112" s="34">
        <v>96.8</v>
      </c>
      <c r="G112" s="34">
        <v>2.4</v>
      </c>
      <c r="H112" s="34">
        <v>547.29999999999995</v>
      </c>
      <c r="I112" s="34"/>
      <c r="J112" s="34">
        <v>1.79</v>
      </c>
      <c r="K112" s="34">
        <v>0.8871</v>
      </c>
      <c r="L112" s="34">
        <v>11.0123</v>
      </c>
      <c r="M112" s="34">
        <v>6.0000000000000001E-3</v>
      </c>
      <c r="N112" s="34">
        <v>85.867599999999996</v>
      </c>
      <c r="O112" s="34">
        <v>2.129</v>
      </c>
      <c r="P112" s="34">
        <v>88</v>
      </c>
      <c r="Q112" s="34">
        <v>72.174700000000001</v>
      </c>
      <c r="R112" s="34">
        <v>1.7895000000000001</v>
      </c>
      <c r="S112" s="34">
        <v>74</v>
      </c>
      <c r="T112" s="34">
        <v>547.29129999999998</v>
      </c>
      <c r="U112" s="34"/>
      <c r="V112" s="34"/>
      <c r="W112" s="34">
        <v>0</v>
      </c>
      <c r="X112" s="34">
        <v>1.5916999999999999</v>
      </c>
      <c r="Y112" s="34">
        <v>12.1</v>
      </c>
      <c r="Z112" s="34">
        <v>853</v>
      </c>
      <c r="AA112" s="34">
        <v>867</v>
      </c>
      <c r="AB112" s="34">
        <v>877</v>
      </c>
      <c r="AC112" s="34">
        <v>95</v>
      </c>
      <c r="AD112" s="34">
        <v>34.630000000000003</v>
      </c>
      <c r="AE112" s="34">
        <v>0.8</v>
      </c>
      <c r="AF112" s="34">
        <v>978</v>
      </c>
      <c r="AG112" s="34">
        <v>4</v>
      </c>
      <c r="AH112" s="34">
        <v>94.070999999999998</v>
      </c>
      <c r="AI112" s="34">
        <v>41</v>
      </c>
      <c r="AJ112" s="34">
        <v>190</v>
      </c>
      <c r="AK112" s="34">
        <v>169</v>
      </c>
      <c r="AL112" s="34">
        <v>3.4</v>
      </c>
      <c r="AM112" s="34">
        <v>176</v>
      </c>
      <c r="AN112" s="34" t="s">
        <v>155</v>
      </c>
      <c r="AO112" s="34">
        <v>2</v>
      </c>
      <c r="AP112" s="37">
        <v>0.88951388888888883</v>
      </c>
      <c r="AQ112" s="34">
        <v>47.159256999999997</v>
      </c>
      <c r="AR112" s="34">
        <v>-88.489769999999993</v>
      </c>
      <c r="AS112" s="34">
        <v>312.89999999999998</v>
      </c>
      <c r="AT112" s="34">
        <v>13.1</v>
      </c>
      <c r="AU112" s="34">
        <v>12</v>
      </c>
      <c r="AV112" s="34">
        <v>10</v>
      </c>
      <c r="AW112" s="34" t="s">
        <v>201</v>
      </c>
      <c r="AX112" s="34">
        <v>1.4</v>
      </c>
      <c r="AY112" s="34">
        <v>1.7</v>
      </c>
      <c r="AZ112" s="34">
        <v>2.6</v>
      </c>
      <c r="BA112" s="34">
        <v>13.404</v>
      </c>
      <c r="BB112" s="34">
        <v>16.18</v>
      </c>
      <c r="BC112" s="34">
        <v>1.21</v>
      </c>
      <c r="BD112" s="34">
        <v>12.728</v>
      </c>
      <c r="BE112" s="34">
        <v>2891.8150000000001</v>
      </c>
      <c r="BF112" s="34">
        <v>1.0049999999999999</v>
      </c>
      <c r="BG112" s="34">
        <v>2.3610000000000002</v>
      </c>
      <c r="BH112" s="34">
        <v>5.8999999999999997E-2</v>
      </c>
      <c r="BI112" s="34">
        <v>2.42</v>
      </c>
      <c r="BJ112" s="34">
        <v>1.9850000000000001</v>
      </c>
      <c r="BK112" s="34">
        <v>4.9000000000000002E-2</v>
      </c>
      <c r="BL112" s="34">
        <v>2.0339999999999998</v>
      </c>
      <c r="BM112" s="34">
        <v>4.9593999999999996</v>
      </c>
      <c r="BN112" s="34"/>
      <c r="BO112" s="34"/>
      <c r="BP112" s="34"/>
      <c r="BQ112" s="34">
        <v>303.92</v>
      </c>
      <c r="BR112" s="34">
        <v>4.8645000000000001E-2</v>
      </c>
      <c r="BS112" s="34">
        <v>-5</v>
      </c>
      <c r="BT112" s="34">
        <v>7.071E-3</v>
      </c>
      <c r="BU112" s="34">
        <v>1.188763</v>
      </c>
      <c r="BV112" s="34">
        <v>0</v>
      </c>
      <c r="BW112" s="34" t="s">
        <v>155</v>
      </c>
      <c r="BX112" s="34">
        <v>0.84099999999999997</v>
      </c>
    </row>
    <row r="113" spans="1:76" x14ac:dyDescent="0.25">
      <c r="A113" s="35">
        <v>43167</v>
      </c>
      <c r="B113" s="36">
        <v>1.3714120370370371E-2</v>
      </c>
      <c r="C113" s="34">
        <v>12.981</v>
      </c>
      <c r="D113" s="34">
        <v>3.5999999999999999E-3</v>
      </c>
      <c r="E113" s="34">
        <v>36.176712999999999</v>
      </c>
      <c r="F113" s="34">
        <v>84.2</v>
      </c>
      <c r="G113" s="34">
        <v>2.4</v>
      </c>
      <c r="H113" s="34">
        <v>409.3</v>
      </c>
      <c r="I113" s="34"/>
      <c r="J113" s="34">
        <v>2.19</v>
      </c>
      <c r="K113" s="34">
        <v>0.88270000000000004</v>
      </c>
      <c r="L113" s="34">
        <v>11.458600000000001</v>
      </c>
      <c r="M113" s="34">
        <v>3.2000000000000002E-3</v>
      </c>
      <c r="N113" s="34">
        <v>74.311499999999995</v>
      </c>
      <c r="O113" s="34">
        <v>2.1185</v>
      </c>
      <c r="P113" s="34">
        <v>76.400000000000006</v>
      </c>
      <c r="Q113" s="34">
        <v>62.461399999999998</v>
      </c>
      <c r="R113" s="34">
        <v>1.7806</v>
      </c>
      <c r="S113" s="34">
        <v>64.2</v>
      </c>
      <c r="T113" s="34">
        <v>409.32940000000002</v>
      </c>
      <c r="U113" s="34"/>
      <c r="V113" s="34"/>
      <c r="W113" s="34">
        <v>0</v>
      </c>
      <c r="X113" s="34">
        <v>1.9345000000000001</v>
      </c>
      <c r="Y113" s="34">
        <v>12.1</v>
      </c>
      <c r="Z113" s="34">
        <v>854</v>
      </c>
      <c r="AA113" s="34">
        <v>865</v>
      </c>
      <c r="AB113" s="34">
        <v>877</v>
      </c>
      <c r="AC113" s="34">
        <v>95</v>
      </c>
      <c r="AD113" s="34">
        <v>34.630000000000003</v>
      </c>
      <c r="AE113" s="34">
        <v>0.8</v>
      </c>
      <c r="AF113" s="34">
        <v>978</v>
      </c>
      <c r="AG113" s="34">
        <v>4</v>
      </c>
      <c r="AH113" s="34">
        <v>94</v>
      </c>
      <c r="AI113" s="34">
        <v>41</v>
      </c>
      <c r="AJ113" s="34">
        <v>190</v>
      </c>
      <c r="AK113" s="34">
        <v>169</v>
      </c>
      <c r="AL113" s="34">
        <v>3.4</v>
      </c>
      <c r="AM113" s="34">
        <v>176</v>
      </c>
      <c r="AN113" s="34" t="s">
        <v>155</v>
      </c>
      <c r="AO113" s="34">
        <v>2</v>
      </c>
      <c r="AP113" s="37">
        <v>0.88952546296296298</v>
      </c>
      <c r="AQ113" s="34">
        <v>47.159284</v>
      </c>
      <c r="AR113" s="34">
        <v>-88.489744999999999</v>
      </c>
      <c r="AS113" s="34">
        <v>312.8</v>
      </c>
      <c r="AT113" s="34">
        <v>12.3</v>
      </c>
      <c r="AU113" s="34">
        <v>12</v>
      </c>
      <c r="AV113" s="34">
        <v>9</v>
      </c>
      <c r="AW113" s="34" t="s">
        <v>202</v>
      </c>
      <c r="AX113" s="34">
        <v>1.6312310000000001</v>
      </c>
      <c r="AY113" s="34">
        <v>1.16046</v>
      </c>
      <c r="AZ113" s="34">
        <v>2.8312309999999998</v>
      </c>
      <c r="BA113" s="34">
        <v>13.404</v>
      </c>
      <c r="BB113" s="34">
        <v>15.54</v>
      </c>
      <c r="BC113" s="34">
        <v>1.1599999999999999</v>
      </c>
      <c r="BD113" s="34">
        <v>13.29</v>
      </c>
      <c r="BE113" s="34">
        <v>2896.223</v>
      </c>
      <c r="BF113" s="34">
        <v>0.51400000000000001</v>
      </c>
      <c r="BG113" s="34">
        <v>1.9670000000000001</v>
      </c>
      <c r="BH113" s="34">
        <v>5.6000000000000001E-2</v>
      </c>
      <c r="BI113" s="34">
        <v>2.0230000000000001</v>
      </c>
      <c r="BJ113" s="34">
        <v>1.653</v>
      </c>
      <c r="BK113" s="34">
        <v>4.7E-2</v>
      </c>
      <c r="BL113" s="34">
        <v>1.7</v>
      </c>
      <c r="BM113" s="34">
        <v>3.5701999999999998</v>
      </c>
      <c r="BN113" s="34"/>
      <c r="BO113" s="34"/>
      <c r="BP113" s="34"/>
      <c r="BQ113" s="34">
        <v>355.52300000000002</v>
      </c>
      <c r="BR113" s="34">
        <v>2.2988000000000001E-2</v>
      </c>
      <c r="BS113" s="34">
        <v>-5</v>
      </c>
      <c r="BT113" s="34">
        <v>7.0000000000000001E-3</v>
      </c>
      <c r="BU113" s="34">
        <v>0.56176999999999999</v>
      </c>
      <c r="BV113" s="34">
        <v>0</v>
      </c>
      <c r="BW113" s="34" t="s">
        <v>155</v>
      </c>
      <c r="BX113" s="34">
        <v>0.84099999999999997</v>
      </c>
    </row>
    <row r="114" spans="1:76" x14ac:dyDescent="0.25">
      <c r="A114" s="35">
        <v>43167</v>
      </c>
      <c r="B114" s="36">
        <v>1.3725694444444445E-2</v>
      </c>
      <c r="C114" s="34">
        <v>13.244</v>
      </c>
      <c r="D114" s="34">
        <v>1.6999999999999999E-3</v>
      </c>
      <c r="E114" s="34">
        <v>16.985230000000001</v>
      </c>
      <c r="F114" s="34">
        <v>70.7</v>
      </c>
      <c r="G114" s="34">
        <v>2.5</v>
      </c>
      <c r="H114" s="34">
        <v>287.10000000000002</v>
      </c>
      <c r="I114" s="34"/>
      <c r="J114" s="34">
        <v>2.4900000000000002</v>
      </c>
      <c r="K114" s="34">
        <v>0.88080000000000003</v>
      </c>
      <c r="L114" s="34">
        <v>11.6646</v>
      </c>
      <c r="M114" s="34">
        <v>1.5E-3</v>
      </c>
      <c r="N114" s="34">
        <v>62.293100000000003</v>
      </c>
      <c r="O114" s="34">
        <v>2.2019000000000002</v>
      </c>
      <c r="P114" s="34">
        <v>64.5</v>
      </c>
      <c r="Q114" s="34">
        <v>52.359499999999997</v>
      </c>
      <c r="R114" s="34">
        <v>1.8508</v>
      </c>
      <c r="S114" s="34">
        <v>54.2</v>
      </c>
      <c r="T114" s="34">
        <v>287.08670000000001</v>
      </c>
      <c r="U114" s="34"/>
      <c r="V114" s="34"/>
      <c r="W114" s="34">
        <v>0</v>
      </c>
      <c r="X114" s="34">
        <v>2.1962000000000002</v>
      </c>
      <c r="Y114" s="34">
        <v>12.2</v>
      </c>
      <c r="Z114" s="34">
        <v>854</v>
      </c>
      <c r="AA114" s="34">
        <v>865</v>
      </c>
      <c r="AB114" s="34">
        <v>876</v>
      </c>
      <c r="AC114" s="34">
        <v>95</v>
      </c>
      <c r="AD114" s="34">
        <v>34.630000000000003</v>
      </c>
      <c r="AE114" s="34">
        <v>0.8</v>
      </c>
      <c r="AF114" s="34">
        <v>978</v>
      </c>
      <c r="AG114" s="34">
        <v>4</v>
      </c>
      <c r="AH114" s="34">
        <v>94</v>
      </c>
      <c r="AI114" s="34">
        <v>41</v>
      </c>
      <c r="AJ114" s="34">
        <v>190</v>
      </c>
      <c r="AK114" s="34">
        <v>169</v>
      </c>
      <c r="AL114" s="34">
        <v>3.5</v>
      </c>
      <c r="AM114" s="34">
        <v>176</v>
      </c>
      <c r="AN114" s="34" t="s">
        <v>155</v>
      </c>
      <c r="AO114" s="34">
        <v>2</v>
      </c>
      <c r="AP114" s="37">
        <v>0.88953703703703713</v>
      </c>
      <c r="AQ114" s="34">
        <v>47.159295</v>
      </c>
      <c r="AR114" s="34">
        <v>-88.489726000000005</v>
      </c>
      <c r="AS114" s="34">
        <v>312.8</v>
      </c>
      <c r="AT114" s="34">
        <v>5.7</v>
      </c>
      <c r="AU114" s="34">
        <v>12</v>
      </c>
      <c r="AV114" s="34">
        <v>9</v>
      </c>
      <c r="AW114" s="34" t="s">
        <v>202</v>
      </c>
      <c r="AX114" s="34">
        <v>1.4686999999999999</v>
      </c>
      <c r="AY114" s="34">
        <v>1.0770999999999999</v>
      </c>
      <c r="AZ114" s="34">
        <v>2.5145</v>
      </c>
      <c r="BA114" s="34">
        <v>13.404</v>
      </c>
      <c r="BB114" s="34">
        <v>15.27</v>
      </c>
      <c r="BC114" s="34">
        <v>1.1399999999999999</v>
      </c>
      <c r="BD114" s="34">
        <v>13.537000000000001</v>
      </c>
      <c r="BE114" s="34">
        <v>2899.7020000000002</v>
      </c>
      <c r="BF114" s="34">
        <v>0.23699999999999999</v>
      </c>
      <c r="BG114" s="34">
        <v>1.6220000000000001</v>
      </c>
      <c r="BH114" s="34">
        <v>5.7000000000000002E-2</v>
      </c>
      <c r="BI114" s="34">
        <v>1.679</v>
      </c>
      <c r="BJ114" s="34">
        <v>1.363</v>
      </c>
      <c r="BK114" s="34">
        <v>4.8000000000000001E-2</v>
      </c>
      <c r="BL114" s="34">
        <v>1.411</v>
      </c>
      <c r="BM114" s="34">
        <v>2.4626999999999999</v>
      </c>
      <c r="BN114" s="34"/>
      <c r="BO114" s="34"/>
      <c r="BP114" s="34"/>
      <c r="BQ114" s="34">
        <v>396.97</v>
      </c>
      <c r="BR114" s="34">
        <v>3.0290000000000001E-2</v>
      </c>
      <c r="BS114" s="34">
        <v>-5</v>
      </c>
      <c r="BT114" s="34">
        <v>6.071E-3</v>
      </c>
      <c r="BU114" s="34">
        <v>0.74021199999999998</v>
      </c>
      <c r="BV114" s="34">
        <v>0</v>
      </c>
      <c r="BW114" s="34" t="s">
        <v>155</v>
      </c>
      <c r="BX114" s="34">
        <v>0.84099999999999997</v>
      </c>
    </row>
    <row r="115" spans="1:76" x14ac:dyDescent="0.25">
      <c r="A115" s="35">
        <v>43167</v>
      </c>
      <c r="B115" s="36">
        <v>1.3737268518518518E-2</v>
      </c>
      <c r="C115" s="34">
        <v>13.273999999999999</v>
      </c>
      <c r="D115" s="34">
        <v>1.2999999999999999E-3</v>
      </c>
      <c r="E115" s="34">
        <v>13.1562</v>
      </c>
      <c r="F115" s="34">
        <v>58.9</v>
      </c>
      <c r="G115" s="34">
        <v>2.5</v>
      </c>
      <c r="H115" s="34">
        <v>205.2</v>
      </c>
      <c r="I115" s="34"/>
      <c r="J115" s="34">
        <v>2.75</v>
      </c>
      <c r="K115" s="34">
        <v>0.88060000000000005</v>
      </c>
      <c r="L115" s="34">
        <v>11.6889</v>
      </c>
      <c r="M115" s="34">
        <v>1.1999999999999999E-3</v>
      </c>
      <c r="N115" s="34">
        <v>51.825400000000002</v>
      </c>
      <c r="O115" s="34">
        <v>2.2014</v>
      </c>
      <c r="P115" s="34">
        <v>54</v>
      </c>
      <c r="Q115" s="34">
        <v>43.561</v>
      </c>
      <c r="R115" s="34">
        <v>1.8504</v>
      </c>
      <c r="S115" s="34">
        <v>45.4</v>
      </c>
      <c r="T115" s="34">
        <v>205.17240000000001</v>
      </c>
      <c r="U115" s="34"/>
      <c r="V115" s="34"/>
      <c r="W115" s="34">
        <v>0</v>
      </c>
      <c r="X115" s="34">
        <v>2.4178999999999999</v>
      </c>
      <c r="Y115" s="34">
        <v>12.1</v>
      </c>
      <c r="Z115" s="34">
        <v>854</v>
      </c>
      <c r="AA115" s="34">
        <v>865</v>
      </c>
      <c r="AB115" s="34">
        <v>877</v>
      </c>
      <c r="AC115" s="34">
        <v>95</v>
      </c>
      <c r="AD115" s="34">
        <v>34.630000000000003</v>
      </c>
      <c r="AE115" s="34">
        <v>0.8</v>
      </c>
      <c r="AF115" s="34">
        <v>978</v>
      </c>
      <c r="AG115" s="34">
        <v>4</v>
      </c>
      <c r="AH115" s="34">
        <v>94</v>
      </c>
      <c r="AI115" s="34">
        <v>41</v>
      </c>
      <c r="AJ115" s="34">
        <v>190</v>
      </c>
      <c r="AK115" s="34">
        <v>169</v>
      </c>
      <c r="AL115" s="34">
        <v>3.4</v>
      </c>
      <c r="AM115" s="34">
        <v>176</v>
      </c>
      <c r="AN115" s="34" t="s">
        <v>155</v>
      </c>
      <c r="AO115" s="34">
        <v>2</v>
      </c>
      <c r="AP115" s="37">
        <v>0.88954861111111105</v>
      </c>
      <c r="AQ115" s="34">
        <v>47.159292000000001</v>
      </c>
      <c r="AR115" s="34">
        <v>-88.489727999999999</v>
      </c>
      <c r="AS115" s="34">
        <v>312.89999999999998</v>
      </c>
      <c r="AT115" s="34">
        <v>1.5</v>
      </c>
      <c r="AU115" s="34">
        <v>12</v>
      </c>
      <c r="AV115" s="34">
        <v>9</v>
      </c>
      <c r="AW115" s="34" t="s">
        <v>202</v>
      </c>
      <c r="AX115" s="34">
        <v>1.4771000000000001</v>
      </c>
      <c r="AY115" s="34">
        <v>1.1771</v>
      </c>
      <c r="AZ115" s="34">
        <v>2.4771000000000001</v>
      </c>
      <c r="BA115" s="34">
        <v>13.404</v>
      </c>
      <c r="BB115" s="34">
        <v>15.25</v>
      </c>
      <c r="BC115" s="34">
        <v>1.1399999999999999</v>
      </c>
      <c r="BD115" s="34">
        <v>13.561999999999999</v>
      </c>
      <c r="BE115" s="34">
        <v>2901.8159999999998</v>
      </c>
      <c r="BF115" s="34">
        <v>0.183</v>
      </c>
      <c r="BG115" s="34">
        <v>1.347</v>
      </c>
      <c r="BH115" s="34">
        <v>5.7000000000000002E-2</v>
      </c>
      <c r="BI115" s="34">
        <v>1.405</v>
      </c>
      <c r="BJ115" s="34">
        <v>1.1319999999999999</v>
      </c>
      <c r="BK115" s="34">
        <v>4.8000000000000001E-2</v>
      </c>
      <c r="BL115" s="34">
        <v>1.181</v>
      </c>
      <c r="BM115" s="34">
        <v>1.7577</v>
      </c>
      <c r="BN115" s="34"/>
      <c r="BO115" s="34"/>
      <c r="BP115" s="34"/>
      <c r="BQ115" s="34">
        <v>436.44200000000001</v>
      </c>
      <c r="BR115" s="34">
        <v>2.5426000000000001E-2</v>
      </c>
      <c r="BS115" s="34">
        <v>-5</v>
      </c>
      <c r="BT115" s="34">
        <v>6.9290000000000003E-3</v>
      </c>
      <c r="BU115" s="34">
        <v>0.62134800000000001</v>
      </c>
      <c r="BV115" s="34">
        <v>0</v>
      </c>
      <c r="BW115" s="34" t="s">
        <v>155</v>
      </c>
      <c r="BX115" s="34">
        <v>0.84099999999999997</v>
      </c>
    </row>
    <row r="116" spans="1:76" x14ac:dyDescent="0.25">
      <c r="A116" s="35">
        <v>43167</v>
      </c>
      <c r="B116" s="36">
        <v>1.3748842592592592E-2</v>
      </c>
      <c r="C116" s="34">
        <v>13.28</v>
      </c>
      <c r="D116" s="34">
        <v>2.8999999999999998E-3</v>
      </c>
      <c r="E116" s="34">
        <v>29.259259</v>
      </c>
      <c r="F116" s="34">
        <v>50.2</v>
      </c>
      <c r="G116" s="34">
        <v>2.5</v>
      </c>
      <c r="H116" s="34">
        <v>168.2</v>
      </c>
      <c r="I116" s="34"/>
      <c r="J116" s="34">
        <v>2.9</v>
      </c>
      <c r="K116" s="34">
        <v>0.88060000000000005</v>
      </c>
      <c r="L116" s="34">
        <v>11.694100000000001</v>
      </c>
      <c r="M116" s="34">
        <v>2.5999999999999999E-3</v>
      </c>
      <c r="N116" s="34">
        <v>44.180199999999999</v>
      </c>
      <c r="O116" s="34">
        <v>2.2014</v>
      </c>
      <c r="P116" s="34">
        <v>46.4</v>
      </c>
      <c r="Q116" s="34">
        <v>37.134999999999998</v>
      </c>
      <c r="R116" s="34">
        <v>1.8504</v>
      </c>
      <c r="S116" s="34">
        <v>39</v>
      </c>
      <c r="T116" s="34">
        <v>168.2407</v>
      </c>
      <c r="U116" s="34"/>
      <c r="V116" s="34"/>
      <c r="W116" s="34">
        <v>0</v>
      </c>
      <c r="X116" s="34">
        <v>2.5537000000000001</v>
      </c>
      <c r="Y116" s="34">
        <v>12.1</v>
      </c>
      <c r="Z116" s="34">
        <v>854</v>
      </c>
      <c r="AA116" s="34">
        <v>865</v>
      </c>
      <c r="AB116" s="34">
        <v>877</v>
      </c>
      <c r="AC116" s="34">
        <v>95</v>
      </c>
      <c r="AD116" s="34">
        <v>34.630000000000003</v>
      </c>
      <c r="AE116" s="34">
        <v>0.8</v>
      </c>
      <c r="AF116" s="34">
        <v>978</v>
      </c>
      <c r="AG116" s="34">
        <v>4</v>
      </c>
      <c r="AH116" s="34">
        <v>94</v>
      </c>
      <c r="AI116" s="34">
        <v>41</v>
      </c>
      <c r="AJ116" s="34">
        <v>190</v>
      </c>
      <c r="AK116" s="34">
        <v>169</v>
      </c>
      <c r="AL116" s="34">
        <v>3.5</v>
      </c>
      <c r="AM116" s="34">
        <v>176</v>
      </c>
      <c r="AN116" s="34" t="s">
        <v>155</v>
      </c>
      <c r="AO116" s="34">
        <v>2</v>
      </c>
      <c r="AP116" s="37">
        <v>0.8895601851851852</v>
      </c>
      <c r="AQ116" s="34">
        <v>47.159286000000002</v>
      </c>
      <c r="AR116" s="34">
        <v>-88.489732000000004</v>
      </c>
      <c r="AS116" s="34">
        <v>312.8</v>
      </c>
      <c r="AT116" s="34">
        <v>0.2</v>
      </c>
      <c r="AU116" s="34">
        <v>12</v>
      </c>
      <c r="AV116" s="34">
        <v>10</v>
      </c>
      <c r="AW116" s="34" t="s">
        <v>201</v>
      </c>
      <c r="AX116" s="34">
        <v>1.5</v>
      </c>
      <c r="AY116" s="34">
        <v>1.2</v>
      </c>
      <c r="AZ116" s="34">
        <v>2.5</v>
      </c>
      <c r="BA116" s="34">
        <v>13.404</v>
      </c>
      <c r="BB116" s="34">
        <v>15.24</v>
      </c>
      <c r="BC116" s="34">
        <v>1.1399999999999999</v>
      </c>
      <c r="BD116" s="34">
        <v>13.561999999999999</v>
      </c>
      <c r="BE116" s="34">
        <v>2902.38</v>
      </c>
      <c r="BF116" s="34">
        <v>0.40699999999999997</v>
      </c>
      <c r="BG116" s="34">
        <v>1.1479999999999999</v>
      </c>
      <c r="BH116" s="34">
        <v>5.7000000000000002E-2</v>
      </c>
      <c r="BI116" s="34">
        <v>1.206</v>
      </c>
      <c r="BJ116" s="34">
        <v>0.96499999999999997</v>
      </c>
      <c r="BK116" s="34">
        <v>4.8000000000000001E-2</v>
      </c>
      <c r="BL116" s="34">
        <v>1.0129999999999999</v>
      </c>
      <c r="BM116" s="34">
        <v>1.4409000000000001</v>
      </c>
      <c r="BN116" s="34"/>
      <c r="BO116" s="34"/>
      <c r="BP116" s="34"/>
      <c r="BQ116" s="34">
        <v>460.84300000000002</v>
      </c>
      <c r="BR116" s="34">
        <v>3.5219E-2</v>
      </c>
      <c r="BS116" s="34">
        <v>-5</v>
      </c>
      <c r="BT116" s="34">
        <v>7.0000000000000001E-3</v>
      </c>
      <c r="BU116" s="34">
        <v>0.86066399999999998</v>
      </c>
      <c r="BV116" s="34">
        <v>0</v>
      </c>
      <c r="BW116" s="34" t="s">
        <v>155</v>
      </c>
      <c r="BX116" s="34">
        <v>0.84099999999999997</v>
      </c>
    </row>
    <row r="117" spans="1:76" x14ac:dyDescent="0.25">
      <c r="A117" s="35">
        <v>43167</v>
      </c>
      <c r="B117" s="36">
        <v>1.3760416666666669E-2</v>
      </c>
      <c r="C117" s="34">
        <v>13.285</v>
      </c>
      <c r="D117" s="34">
        <v>3.0000000000000001E-3</v>
      </c>
      <c r="E117" s="34">
        <v>30</v>
      </c>
      <c r="F117" s="34">
        <v>42.6</v>
      </c>
      <c r="G117" s="34">
        <v>2.6</v>
      </c>
      <c r="H117" s="34">
        <v>134.4</v>
      </c>
      <c r="I117" s="34"/>
      <c r="J117" s="34">
        <v>3</v>
      </c>
      <c r="K117" s="34">
        <v>0.88060000000000005</v>
      </c>
      <c r="L117" s="34">
        <v>11.6981</v>
      </c>
      <c r="M117" s="34">
        <v>2.5999999999999999E-3</v>
      </c>
      <c r="N117" s="34">
        <v>37.540599999999998</v>
      </c>
      <c r="O117" s="34">
        <v>2.2894999999999999</v>
      </c>
      <c r="P117" s="34">
        <v>39.799999999999997</v>
      </c>
      <c r="Q117" s="34">
        <v>31.554200000000002</v>
      </c>
      <c r="R117" s="34">
        <v>1.9244000000000001</v>
      </c>
      <c r="S117" s="34">
        <v>33.5</v>
      </c>
      <c r="T117" s="34">
        <v>134.40549999999999</v>
      </c>
      <c r="U117" s="34"/>
      <c r="V117" s="34"/>
      <c r="W117" s="34">
        <v>0</v>
      </c>
      <c r="X117" s="34">
        <v>2.6417000000000002</v>
      </c>
      <c r="Y117" s="34">
        <v>12.1</v>
      </c>
      <c r="Z117" s="34">
        <v>854</v>
      </c>
      <c r="AA117" s="34">
        <v>865</v>
      </c>
      <c r="AB117" s="34">
        <v>877</v>
      </c>
      <c r="AC117" s="34">
        <v>95</v>
      </c>
      <c r="AD117" s="34">
        <v>34.630000000000003</v>
      </c>
      <c r="AE117" s="34">
        <v>0.8</v>
      </c>
      <c r="AF117" s="34">
        <v>978</v>
      </c>
      <c r="AG117" s="34">
        <v>4</v>
      </c>
      <c r="AH117" s="34">
        <v>93.070999999999998</v>
      </c>
      <c r="AI117" s="34">
        <v>41</v>
      </c>
      <c r="AJ117" s="34">
        <v>190</v>
      </c>
      <c r="AK117" s="34">
        <v>169</v>
      </c>
      <c r="AL117" s="34">
        <v>3.5</v>
      </c>
      <c r="AM117" s="34">
        <v>176</v>
      </c>
      <c r="AN117" s="34" t="s">
        <v>155</v>
      </c>
      <c r="AO117" s="34">
        <v>2</v>
      </c>
      <c r="AP117" s="37">
        <v>0.88957175925925924</v>
      </c>
      <c r="AQ117" s="34">
        <v>47.159284999999997</v>
      </c>
      <c r="AR117" s="34">
        <v>-88.489732000000004</v>
      </c>
      <c r="AS117" s="34">
        <v>312.7</v>
      </c>
      <c r="AT117" s="34">
        <v>0</v>
      </c>
      <c r="AU117" s="34">
        <v>12</v>
      </c>
      <c r="AV117" s="34">
        <v>10</v>
      </c>
      <c r="AW117" s="34" t="s">
        <v>201</v>
      </c>
      <c r="AX117" s="34">
        <v>1.5</v>
      </c>
      <c r="AY117" s="34">
        <v>1.2770999999999999</v>
      </c>
      <c r="AZ117" s="34">
        <v>2.4228999999999998</v>
      </c>
      <c r="BA117" s="34">
        <v>13.404</v>
      </c>
      <c r="BB117" s="34">
        <v>15.24</v>
      </c>
      <c r="BC117" s="34">
        <v>1.1399999999999999</v>
      </c>
      <c r="BD117" s="34">
        <v>13.561999999999999</v>
      </c>
      <c r="BE117" s="34">
        <v>2903.203</v>
      </c>
      <c r="BF117" s="34">
        <v>0.41699999999999998</v>
      </c>
      <c r="BG117" s="34">
        <v>0.97599999999999998</v>
      </c>
      <c r="BH117" s="34">
        <v>0.06</v>
      </c>
      <c r="BI117" s="34">
        <v>1.0349999999999999</v>
      </c>
      <c r="BJ117" s="34">
        <v>0.82</v>
      </c>
      <c r="BK117" s="34">
        <v>0.05</v>
      </c>
      <c r="BL117" s="34">
        <v>0.87</v>
      </c>
      <c r="BM117" s="34">
        <v>1.1511</v>
      </c>
      <c r="BN117" s="34"/>
      <c r="BO117" s="34"/>
      <c r="BP117" s="34"/>
      <c r="BQ117" s="34">
        <v>476.70299999999997</v>
      </c>
      <c r="BR117" s="34">
        <v>3.1355000000000001E-2</v>
      </c>
      <c r="BS117" s="34">
        <v>-5</v>
      </c>
      <c r="BT117" s="34">
        <v>7.0000000000000001E-3</v>
      </c>
      <c r="BU117" s="34">
        <v>0.76623799999999997</v>
      </c>
      <c r="BV117" s="34">
        <v>0</v>
      </c>
      <c r="BW117" s="34" t="s">
        <v>155</v>
      </c>
      <c r="BX117" s="34">
        <v>0.84099999999999997</v>
      </c>
    </row>
    <row r="118" spans="1:76" x14ac:dyDescent="0.25">
      <c r="A118" s="35">
        <v>43167</v>
      </c>
      <c r="B118" s="36">
        <v>1.3771990740740743E-2</v>
      </c>
      <c r="C118" s="34">
        <v>13.29</v>
      </c>
      <c r="D118" s="34">
        <v>3.0000000000000001E-3</v>
      </c>
      <c r="E118" s="34">
        <v>30</v>
      </c>
      <c r="F118" s="34">
        <v>37.5</v>
      </c>
      <c r="G118" s="34">
        <v>2.6</v>
      </c>
      <c r="H118" s="34">
        <v>113.7</v>
      </c>
      <c r="I118" s="34"/>
      <c r="J118" s="34">
        <v>3</v>
      </c>
      <c r="K118" s="34">
        <v>0.88060000000000005</v>
      </c>
      <c r="L118" s="34">
        <v>11.7026</v>
      </c>
      <c r="M118" s="34">
        <v>2.5999999999999999E-3</v>
      </c>
      <c r="N118" s="34">
        <v>32.980600000000003</v>
      </c>
      <c r="O118" s="34">
        <v>2.2894000000000001</v>
      </c>
      <c r="P118" s="34">
        <v>35.299999999999997</v>
      </c>
      <c r="Q118" s="34">
        <v>27.721399999999999</v>
      </c>
      <c r="R118" s="34">
        <v>1.9244000000000001</v>
      </c>
      <c r="S118" s="34">
        <v>29.6</v>
      </c>
      <c r="T118" s="34">
        <v>113.7389</v>
      </c>
      <c r="U118" s="34"/>
      <c r="V118" s="34"/>
      <c r="W118" s="34">
        <v>0</v>
      </c>
      <c r="X118" s="34">
        <v>2.6415000000000002</v>
      </c>
      <c r="Y118" s="34">
        <v>12.1</v>
      </c>
      <c r="Z118" s="34">
        <v>854</v>
      </c>
      <c r="AA118" s="34">
        <v>865</v>
      </c>
      <c r="AB118" s="34">
        <v>877</v>
      </c>
      <c r="AC118" s="34">
        <v>95</v>
      </c>
      <c r="AD118" s="34">
        <v>34.630000000000003</v>
      </c>
      <c r="AE118" s="34">
        <v>0.8</v>
      </c>
      <c r="AF118" s="34">
        <v>978</v>
      </c>
      <c r="AG118" s="34">
        <v>4</v>
      </c>
      <c r="AH118" s="34">
        <v>93</v>
      </c>
      <c r="AI118" s="34">
        <v>41</v>
      </c>
      <c r="AJ118" s="34">
        <v>190</v>
      </c>
      <c r="AK118" s="34">
        <v>169</v>
      </c>
      <c r="AL118" s="34">
        <v>3.5</v>
      </c>
      <c r="AM118" s="34">
        <v>176</v>
      </c>
      <c r="AN118" s="34" t="s">
        <v>155</v>
      </c>
      <c r="AO118" s="34">
        <v>2</v>
      </c>
      <c r="AP118" s="37">
        <v>0.88959490740740732</v>
      </c>
      <c r="AQ118" s="34">
        <v>47.159284999999997</v>
      </c>
      <c r="AR118" s="34">
        <v>-88.489732000000004</v>
      </c>
      <c r="AS118" s="34">
        <v>312.7</v>
      </c>
      <c r="AT118" s="34">
        <v>0</v>
      </c>
      <c r="AU118" s="34">
        <v>12</v>
      </c>
      <c r="AV118" s="34">
        <v>10</v>
      </c>
      <c r="AW118" s="34" t="s">
        <v>201</v>
      </c>
      <c r="AX118" s="34">
        <v>1.5</v>
      </c>
      <c r="AY118" s="34">
        <v>1.3</v>
      </c>
      <c r="AZ118" s="34">
        <v>2.4</v>
      </c>
      <c r="BA118" s="34">
        <v>13.404</v>
      </c>
      <c r="BB118" s="34">
        <v>15.24</v>
      </c>
      <c r="BC118" s="34">
        <v>1.1399999999999999</v>
      </c>
      <c r="BD118" s="34">
        <v>13.565</v>
      </c>
      <c r="BE118" s="34">
        <v>2903.7139999999999</v>
      </c>
      <c r="BF118" s="34">
        <v>0.41699999999999998</v>
      </c>
      <c r="BG118" s="34">
        <v>0.85699999999999998</v>
      </c>
      <c r="BH118" s="34">
        <v>5.8999999999999997E-2</v>
      </c>
      <c r="BI118" s="34">
        <v>0.91600000000000004</v>
      </c>
      <c r="BJ118" s="34">
        <v>0.72</v>
      </c>
      <c r="BK118" s="34">
        <v>0.05</v>
      </c>
      <c r="BL118" s="34">
        <v>0.77</v>
      </c>
      <c r="BM118" s="34">
        <v>0.97389999999999999</v>
      </c>
      <c r="BN118" s="34"/>
      <c r="BO118" s="34"/>
      <c r="BP118" s="34"/>
      <c r="BQ118" s="34">
        <v>476.55799999999999</v>
      </c>
      <c r="BR118" s="34">
        <v>3.2856000000000003E-2</v>
      </c>
      <c r="BS118" s="34">
        <v>-5</v>
      </c>
      <c r="BT118" s="34">
        <v>7.0000000000000001E-3</v>
      </c>
      <c r="BU118" s="34">
        <v>0.80292300000000005</v>
      </c>
      <c r="BV118" s="34">
        <v>0</v>
      </c>
      <c r="BW118" s="34" t="s">
        <v>155</v>
      </c>
      <c r="BX118" s="34">
        <v>0.84099999999999997</v>
      </c>
    </row>
    <row r="119" spans="1:76" x14ac:dyDescent="0.25">
      <c r="A119" s="35">
        <v>43167</v>
      </c>
      <c r="B119" s="36">
        <v>1.3783564814814813E-2</v>
      </c>
      <c r="C119" s="34">
        <v>13.247999999999999</v>
      </c>
      <c r="D119" s="34">
        <v>3.0000000000000001E-3</v>
      </c>
      <c r="E119" s="34">
        <v>30</v>
      </c>
      <c r="F119" s="34">
        <v>32.6</v>
      </c>
      <c r="G119" s="34">
        <v>2.6</v>
      </c>
      <c r="H119" s="34">
        <v>103.5</v>
      </c>
      <c r="I119" s="34"/>
      <c r="J119" s="34">
        <v>2.8</v>
      </c>
      <c r="K119" s="34">
        <v>0.88090000000000002</v>
      </c>
      <c r="L119" s="34">
        <v>11.670299999999999</v>
      </c>
      <c r="M119" s="34">
        <v>2.5999999999999999E-3</v>
      </c>
      <c r="N119" s="34">
        <v>28.715499999999999</v>
      </c>
      <c r="O119" s="34">
        <v>2.2904</v>
      </c>
      <c r="P119" s="34">
        <v>31</v>
      </c>
      <c r="Q119" s="34">
        <v>24.136399999999998</v>
      </c>
      <c r="R119" s="34">
        <v>1.9252</v>
      </c>
      <c r="S119" s="34">
        <v>26.1</v>
      </c>
      <c r="T119" s="34">
        <v>103.5292</v>
      </c>
      <c r="U119" s="34"/>
      <c r="V119" s="34"/>
      <c r="W119" s="34">
        <v>0</v>
      </c>
      <c r="X119" s="34">
        <v>2.4666000000000001</v>
      </c>
      <c r="Y119" s="34">
        <v>12.1</v>
      </c>
      <c r="Z119" s="34">
        <v>853</v>
      </c>
      <c r="AA119" s="34">
        <v>864</v>
      </c>
      <c r="AB119" s="34">
        <v>877</v>
      </c>
      <c r="AC119" s="34">
        <v>95</v>
      </c>
      <c r="AD119" s="34">
        <v>34.630000000000003</v>
      </c>
      <c r="AE119" s="34">
        <v>0.8</v>
      </c>
      <c r="AF119" s="34">
        <v>978</v>
      </c>
      <c r="AG119" s="34">
        <v>4</v>
      </c>
      <c r="AH119" s="34">
        <v>93</v>
      </c>
      <c r="AI119" s="34">
        <v>41</v>
      </c>
      <c r="AJ119" s="34">
        <v>190.9</v>
      </c>
      <c r="AK119" s="34">
        <v>169</v>
      </c>
      <c r="AL119" s="34">
        <v>3.6</v>
      </c>
      <c r="AM119" s="34">
        <v>176</v>
      </c>
      <c r="AN119" s="34" t="s">
        <v>155</v>
      </c>
      <c r="AO119" s="34">
        <v>2</v>
      </c>
      <c r="AP119" s="37">
        <v>0.88959490740740732</v>
      </c>
      <c r="AQ119" s="34">
        <v>47.159284999999997</v>
      </c>
      <c r="AR119" s="34">
        <v>-88.489732000000004</v>
      </c>
      <c r="AS119" s="34">
        <v>313.5</v>
      </c>
      <c r="AT119" s="34">
        <v>0</v>
      </c>
      <c r="AU119" s="34">
        <v>12</v>
      </c>
      <c r="AV119" s="34">
        <v>10</v>
      </c>
      <c r="AW119" s="34" t="s">
        <v>201</v>
      </c>
      <c r="AX119" s="34">
        <v>1.5</v>
      </c>
      <c r="AY119" s="34">
        <v>1.3</v>
      </c>
      <c r="AZ119" s="34">
        <v>2.4</v>
      </c>
      <c r="BA119" s="34">
        <v>13.404</v>
      </c>
      <c r="BB119" s="34">
        <v>15.29</v>
      </c>
      <c r="BC119" s="34">
        <v>1.1399999999999999</v>
      </c>
      <c r="BD119" s="34">
        <v>13.516</v>
      </c>
      <c r="BE119" s="34">
        <v>2903.9859999999999</v>
      </c>
      <c r="BF119" s="34">
        <v>0.41899999999999998</v>
      </c>
      <c r="BG119" s="34">
        <v>0.748</v>
      </c>
      <c r="BH119" s="34">
        <v>0.06</v>
      </c>
      <c r="BI119" s="34">
        <v>0.80800000000000005</v>
      </c>
      <c r="BJ119" s="34">
        <v>0.629</v>
      </c>
      <c r="BK119" s="34">
        <v>0.05</v>
      </c>
      <c r="BL119" s="34">
        <v>0.67900000000000005</v>
      </c>
      <c r="BM119" s="34">
        <v>0.88900000000000001</v>
      </c>
      <c r="BN119" s="34"/>
      <c r="BO119" s="34"/>
      <c r="BP119" s="34"/>
      <c r="BQ119" s="34">
        <v>446.28699999999998</v>
      </c>
      <c r="BR119" s="34">
        <v>3.7644999999999998E-2</v>
      </c>
      <c r="BS119" s="34">
        <v>-5</v>
      </c>
      <c r="BT119" s="34">
        <v>6.071E-3</v>
      </c>
      <c r="BU119" s="34">
        <v>0.91994100000000001</v>
      </c>
      <c r="BV119" s="34">
        <v>0</v>
      </c>
      <c r="BW119" s="34" t="s">
        <v>155</v>
      </c>
      <c r="BX119" s="34">
        <v>0.84099999999999997</v>
      </c>
    </row>
    <row r="120" spans="1:76" x14ac:dyDescent="0.25">
      <c r="A120" s="35">
        <v>43167</v>
      </c>
      <c r="B120" s="36">
        <v>1.3795138888888886E-2</v>
      </c>
      <c r="C120" s="34">
        <v>13.031000000000001</v>
      </c>
      <c r="D120" s="34">
        <v>3.0000000000000001E-3</v>
      </c>
      <c r="E120" s="34">
        <v>30</v>
      </c>
      <c r="F120" s="34">
        <v>28.5</v>
      </c>
      <c r="G120" s="34">
        <v>2.6</v>
      </c>
      <c r="H120" s="34">
        <v>90.4</v>
      </c>
      <c r="I120" s="34"/>
      <c r="J120" s="34">
        <v>2.6</v>
      </c>
      <c r="K120" s="34">
        <v>0.88260000000000005</v>
      </c>
      <c r="L120" s="34">
        <v>11.502000000000001</v>
      </c>
      <c r="M120" s="34">
        <v>2.5999999999999999E-3</v>
      </c>
      <c r="N120" s="34">
        <v>25.197500000000002</v>
      </c>
      <c r="O120" s="34">
        <v>2.2949000000000002</v>
      </c>
      <c r="P120" s="34">
        <v>27.5</v>
      </c>
      <c r="Q120" s="34">
        <v>21.179400000000001</v>
      </c>
      <c r="R120" s="34">
        <v>1.9289000000000001</v>
      </c>
      <c r="S120" s="34">
        <v>23.1</v>
      </c>
      <c r="T120" s="34">
        <v>90.432000000000002</v>
      </c>
      <c r="U120" s="34"/>
      <c r="V120" s="34"/>
      <c r="W120" s="34">
        <v>0</v>
      </c>
      <c r="X120" s="34">
        <v>2.2961999999999998</v>
      </c>
      <c r="Y120" s="34">
        <v>12.1</v>
      </c>
      <c r="Z120" s="34">
        <v>853</v>
      </c>
      <c r="AA120" s="34">
        <v>864</v>
      </c>
      <c r="AB120" s="34">
        <v>876</v>
      </c>
      <c r="AC120" s="34">
        <v>95</v>
      </c>
      <c r="AD120" s="34">
        <v>34.630000000000003</v>
      </c>
      <c r="AE120" s="34">
        <v>0.8</v>
      </c>
      <c r="AF120" s="34">
        <v>978</v>
      </c>
      <c r="AG120" s="34">
        <v>4</v>
      </c>
      <c r="AH120" s="34">
        <v>93</v>
      </c>
      <c r="AI120" s="34">
        <v>41</v>
      </c>
      <c r="AJ120" s="34">
        <v>191</v>
      </c>
      <c r="AK120" s="34">
        <v>169</v>
      </c>
      <c r="AL120" s="34">
        <v>3.5</v>
      </c>
      <c r="AM120" s="34">
        <v>176</v>
      </c>
      <c r="AN120" s="34" t="s">
        <v>155</v>
      </c>
      <c r="AO120" s="34">
        <v>2</v>
      </c>
      <c r="AP120" s="37">
        <v>0.88960648148148147</v>
      </c>
      <c r="AQ120" s="34">
        <v>47.159284999999997</v>
      </c>
      <c r="AR120" s="34">
        <v>-88.489732000000004</v>
      </c>
      <c r="AS120" s="34">
        <v>313.8</v>
      </c>
      <c r="AT120" s="34">
        <v>0</v>
      </c>
      <c r="AU120" s="34">
        <v>12</v>
      </c>
      <c r="AV120" s="34">
        <v>10</v>
      </c>
      <c r="AW120" s="34" t="s">
        <v>201</v>
      </c>
      <c r="AX120" s="34">
        <v>1.5770999999999999</v>
      </c>
      <c r="AY120" s="34">
        <v>1.3771</v>
      </c>
      <c r="AZ120" s="34">
        <v>2.4771000000000001</v>
      </c>
      <c r="BA120" s="34">
        <v>13.404</v>
      </c>
      <c r="BB120" s="34">
        <v>15.53</v>
      </c>
      <c r="BC120" s="34">
        <v>1.1599999999999999</v>
      </c>
      <c r="BD120" s="34">
        <v>13.295999999999999</v>
      </c>
      <c r="BE120" s="34">
        <v>2904.4140000000002</v>
      </c>
      <c r="BF120" s="34">
        <v>0.42599999999999999</v>
      </c>
      <c r="BG120" s="34">
        <v>0.66600000000000004</v>
      </c>
      <c r="BH120" s="34">
        <v>6.0999999999999999E-2</v>
      </c>
      <c r="BI120" s="34">
        <v>0.72699999999999998</v>
      </c>
      <c r="BJ120" s="34">
        <v>0.56000000000000005</v>
      </c>
      <c r="BK120" s="34">
        <v>5.0999999999999997E-2</v>
      </c>
      <c r="BL120" s="34">
        <v>0.61099999999999999</v>
      </c>
      <c r="BM120" s="34">
        <v>0.78800000000000003</v>
      </c>
      <c r="BN120" s="34"/>
      <c r="BO120" s="34"/>
      <c r="BP120" s="34"/>
      <c r="BQ120" s="34">
        <v>421.59300000000002</v>
      </c>
      <c r="BR120" s="34">
        <v>3.7071E-2</v>
      </c>
      <c r="BS120" s="34">
        <v>-5</v>
      </c>
      <c r="BT120" s="34">
        <v>6.0000000000000001E-3</v>
      </c>
      <c r="BU120" s="34">
        <v>0.90592200000000001</v>
      </c>
      <c r="BV120" s="34">
        <v>0</v>
      </c>
      <c r="BW120" s="34" t="s">
        <v>155</v>
      </c>
      <c r="BX120" s="34">
        <v>0.84099999999999997</v>
      </c>
    </row>
    <row r="121" spans="1:76" x14ac:dyDescent="0.25">
      <c r="A121" s="35">
        <v>43167</v>
      </c>
      <c r="B121" s="36">
        <v>1.3806712962962963E-2</v>
      </c>
      <c r="C121" s="34">
        <v>13.03</v>
      </c>
      <c r="D121" s="34">
        <v>2.7000000000000001E-3</v>
      </c>
      <c r="E121" s="34">
        <v>26.786885000000002</v>
      </c>
      <c r="F121" s="34">
        <v>25.6</v>
      </c>
      <c r="G121" s="34">
        <v>2.6</v>
      </c>
      <c r="H121" s="34">
        <v>88.3</v>
      </c>
      <c r="I121" s="34"/>
      <c r="J121" s="34">
        <v>2.4500000000000002</v>
      </c>
      <c r="K121" s="34">
        <v>0.88270000000000004</v>
      </c>
      <c r="L121" s="34">
        <v>11.500999999999999</v>
      </c>
      <c r="M121" s="34">
        <v>2.3999999999999998E-3</v>
      </c>
      <c r="N121" s="34">
        <v>22.552900000000001</v>
      </c>
      <c r="O121" s="34">
        <v>2.2949000000000002</v>
      </c>
      <c r="P121" s="34">
        <v>24.8</v>
      </c>
      <c r="Q121" s="34">
        <v>18.956499999999998</v>
      </c>
      <c r="R121" s="34">
        <v>1.9289000000000001</v>
      </c>
      <c r="S121" s="34">
        <v>20.9</v>
      </c>
      <c r="T121" s="34">
        <v>88.285499999999999</v>
      </c>
      <c r="U121" s="34"/>
      <c r="V121" s="34"/>
      <c r="W121" s="34">
        <v>0</v>
      </c>
      <c r="X121" s="34">
        <v>2.1661999999999999</v>
      </c>
      <c r="Y121" s="34">
        <v>12.1</v>
      </c>
      <c r="Z121" s="34">
        <v>853</v>
      </c>
      <c r="AA121" s="34">
        <v>863</v>
      </c>
      <c r="AB121" s="34">
        <v>876</v>
      </c>
      <c r="AC121" s="34">
        <v>95</v>
      </c>
      <c r="AD121" s="34">
        <v>34.630000000000003</v>
      </c>
      <c r="AE121" s="34">
        <v>0.8</v>
      </c>
      <c r="AF121" s="34">
        <v>978</v>
      </c>
      <c r="AG121" s="34">
        <v>4</v>
      </c>
      <c r="AH121" s="34">
        <v>93</v>
      </c>
      <c r="AI121" s="34">
        <v>41</v>
      </c>
      <c r="AJ121" s="34">
        <v>191</v>
      </c>
      <c r="AK121" s="34">
        <v>169</v>
      </c>
      <c r="AL121" s="34">
        <v>3.5</v>
      </c>
      <c r="AM121" s="34">
        <v>176</v>
      </c>
      <c r="AN121" s="34" t="s">
        <v>155</v>
      </c>
      <c r="AO121" s="34">
        <v>2</v>
      </c>
      <c r="AP121" s="37">
        <v>0.88961805555555562</v>
      </c>
      <c r="AQ121" s="34">
        <v>47.159283000000002</v>
      </c>
      <c r="AR121" s="34">
        <v>-88.489732000000004</v>
      </c>
      <c r="AS121" s="34">
        <v>313.8</v>
      </c>
      <c r="AT121" s="34">
        <v>0</v>
      </c>
      <c r="AU121" s="34">
        <v>12</v>
      </c>
      <c r="AV121" s="34">
        <v>10</v>
      </c>
      <c r="AW121" s="34" t="s">
        <v>201</v>
      </c>
      <c r="AX121" s="34">
        <v>1.6</v>
      </c>
      <c r="AY121" s="34">
        <v>1.4</v>
      </c>
      <c r="AZ121" s="34">
        <v>2.5</v>
      </c>
      <c r="BA121" s="34">
        <v>13.404</v>
      </c>
      <c r="BB121" s="34">
        <v>15.53</v>
      </c>
      <c r="BC121" s="34">
        <v>1.1599999999999999</v>
      </c>
      <c r="BD121" s="34">
        <v>13.295</v>
      </c>
      <c r="BE121" s="34">
        <v>2904.5410000000002</v>
      </c>
      <c r="BF121" s="34">
        <v>0.38</v>
      </c>
      <c r="BG121" s="34">
        <v>0.59599999999999997</v>
      </c>
      <c r="BH121" s="34">
        <v>6.0999999999999999E-2</v>
      </c>
      <c r="BI121" s="34">
        <v>0.65700000000000003</v>
      </c>
      <c r="BJ121" s="34">
        <v>0.501</v>
      </c>
      <c r="BK121" s="34">
        <v>5.0999999999999997E-2</v>
      </c>
      <c r="BL121" s="34">
        <v>0.55200000000000005</v>
      </c>
      <c r="BM121" s="34">
        <v>0.76939999999999997</v>
      </c>
      <c r="BN121" s="34"/>
      <c r="BO121" s="34"/>
      <c r="BP121" s="34"/>
      <c r="BQ121" s="34">
        <v>397.78</v>
      </c>
      <c r="BR121" s="34">
        <v>3.2355000000000002E-2</v>
      </c>
      <c r="BS121" s="34">
        <v>-5</v>
      </c>
      <c r="BT121" s="34">
        <v>6.0000000000000001E-3</v>
      </c>
      <c r="BU121" s="34">
        <v>0.79067500000000002</v>
      </c>
      <c r="BV121" s="34">
        <v>0</v>
      </c>
      <c r="BW121" s="34" t="s">
        <v>155</v>
      </c>
      <c r="BX121" s="34">
        <v>0.84099999999999997</v>
      </c>
    </row>
    <row r="122" spans="1:76" x14ac:dyDescent="0.25">
      <c r="A122" s="35">
        <v>43167</v>
      </c>
      <c r="B122" s="36">
        <v>1.3818287037037037E-2</v>
      </c>
      <c r="C122" s="34">
        <v>13.004</v>
      </c>
      <c r="D122" s="34">
        <v>1E-3</v>
      </c>
      <c r="E122" s="34">
        <v>10.393443</v>
      </c>
      <c r="F122" s="34">
        <v>23.3</v>
      </c>
      <c r="G122" s="34">
        <v>2.6</v>
      </c>
      <c r="H122" s="34">
        <v>95</v>
      </c>
      <c r="I122" s="34"/>
      <c r="J122" s="34">
        <v>2.31</v>
      </c>
      <c r="K122" s="34">
        <v>0.88290000000000002</v>
      </c>
      <c r="L122" s="34">
        <v>11.480600000000001</v>
      </c>
      <c r="M122" s="34">
        <v>8.9999999999999998E-4</v>
      </c>
      <c r="N122" s="34">
        <v>20.541899999999998</v>
      </c>
      <c r="O122" s="34">
        <v>2.2955000000000001</v>
      </c>
      <c r="P122" s="34">
        <v>22.8</v>
      </c>
      <c r="Q122" s="34">
        <v>17.266100000000002</v>
      </c>
      <c r="R122" s="34">
        <v>1.9294</v>
      </c>
      <c r="S122" s="34">
        <v>19.2</v>
      </c>
      <c r="T122" s="34">
        <v>94.968299999999999</v>
      </c>
      <c r="U122" s="34"/>
      <c r="V122" s="34"/>
      <c r="W122" s="34">
        <v>0</v>
      </c>
      <c r="X122" s="34">
        <v>2.0362</v>
      </c>
      <c r="Y122" s="34">
        <v>12.1</v>
      </c>
      <c r="Z122" s="34">
        <v>852</v>
      </c>
      <c r="AA122" s="34">
        <v>863</v>
      </c>
      <c r="AB122" s="34">
        <v>876</v>
      </c>
      <c r="AC122" s="34">
        <v>95</v>
      </c>
      <c r="AD122" s="34">
        <v>34.630000000000003</v>
      </c>
      <c r="AE122" s="34">
        <v>0.8</v>
      </c>
      <c r="AF122" s="34">
        <v>978</v>
      </c>
      <c r="AG122" s="34">
        <v>4</v>
      </c>
      <c r="AH122" s="34">
        <v>92.070999999999998</v>
      </c>
      <c r="AI122" s="34">
        <v>41</v>
      </c>
      <c r="AJ122" s="34">
        <v>191</v>
      </c>
      <c r="AK122" s="34">
        <v>169</v>
      </c>
      <c r="AL122" s="34">
        <v>3.5</v>
      </c>
      <c r="AM122" s="34">
        <v>176</v>
      </c>
      <c r="AN122" s="34" t="s">
        <v>155</v>
      </c>
      <c r="AO122" s="34">
        <v>2</v>
      </c>
      <c r="AP122" s="37">
        <v>0.88962962962962966</v>
      </c>
      <c r="AQ122" s="34">
        <v>47.159283000000002</v>
      </c>
      <c r="AR122" s="34">
        <v>-88.489732000000004</v>
      </c>
      <c r="AS122" s="34">
        <v>314.39999999999998</v>
      </c>
      <c r="AT122" s="34">
        <v>0</v>
      </c>
      <c r="AU122" s="34">
        <v>12</v>
      </c>
      <c r="AV122" s="34">
        <v>8</v>
      </c>
      <c r="AW122" s="34" t="s">
        <v>203</v>
      </c>
      <c r="AX122" s="34">
        <v>1.6</v>
      </c>
      <c r="AY122" s="34">
        <v>1.4</v>
      </c>
      <c r="AZ122" s="34">
        <v>2.5</v>
      </c>
      <c r="BA122" s="34">
        <v>13.404</v>
      </c>
      <c r="BB122" s="34">
        <v>15.56</v>
      </c>
      <c r="BC122" s="34">
        <v>1.1599999999999999</v>
      </c>
      <c r="BD122" s="34">
        <v>13.266999999999999</v>
      </c>
      <c r="BE122" s="34">
        <v>2904.7510000000002</v>
      </c>
      <c r="BF122" s="34">
        <v>0.14799999999999999</v>
      </c>
      <c r="BG122" s="34">
        <v>0.54400000000000004</v>
      </c>
      <c r="BH122" s="34">
        <v>6.0999999999999999E-2</v>
      </c>
      <c r="BI122" s="34">
        <v>0.60499999999999998</v>
      </c>
      <c r="BJ122" s="34">
        <v>0.45700000000000002</v>
      </c>
      <c r="BK122" s="34">
        <v>5.0999999999999997E-2</v>
      </c>
      <c r="BL122" s="34">
        <v>0.50900000000000001</v>
      </c>
      <c r="BM122" s="34">
        <v>0.82920000000000005</v>
      </c>
      <c r="BN122" s="34"/>
      <c r="BO122" s="34"/>
      <c r="BP122" s="34"/>
      <c r="BQ122" s="34">
        <v>374.59800000000001</v>
      </c>
      <c r="BR122" s="34">
        <v>4.0361000000000001E-2</v>
      </c>
      <c r="BS122" s="34">
        <v>-5</v>
      </c>
      <c r="BT122" s="34">
        <v>6.9290000000000003E-3</v>
      </c>
      <c r="BU122" s="34">
        <v>0.98632200000000003</v>
      </c>
      <c r="BV122" s="34">
        <v>0</v>
      </c>
      <c r="BW122" s="34" t="s">
        <v>155</v>
      </c>
      <c r="BX122" s="34">
        <v>0.84099999999999997</v>
      </c>
    </row>
    <row r="123" spans="1:76" x14ac:dyDescent="0.25">
      <c r="A123" s="35">
        <v>43167</v>
      </c>
      <c r="B123" s="36">
        <v>1.382986111111111E-2</v>
      </c>
      <c r="C123" s="34">
        <v>12.956</v>
      </c>
      <c r="D123" s="34">
        <v>1.8E-3</v>
      </c>
      <c r="E123" s="34">
        <v>18.079470000000001</v>
      </c>
      <c r="F123" s="34">
        <v>21.6</v>
      </c>
      <c r="G123" s="34">
        <v>2.7</v>
      </c>
      <c r="H123" s="34">
        <v>103.8</v>
      </c>
      <c r="I123" s="34"/>
      <c r="J123" s="34">
        <v>2.2000000000000002</v>
      </c>
      <c r="K123" s="34">
        <v>0.88319999999999999</v>
      </c>
      <c r="L123" s="34">
        <v>11.443199999999999</v>
      </c>
      <c r="M123" s="34">
        <v>1.6000000000000001E-3</v>
      </c>
      <c r="N123" s="34">
        <v>19.045999999999999</v>
      </c>
      <c r="O123" s="34">
        <v>2.3845999999999998</v>
      </c>
      <c r="P123" s="34">
        <v>21.4</v>
      </c>
      <c r="Q123" s="34">
        <v>16.008800000000001</v>
      </c>
      <c r="R123" s="34">
        <v>2.0044</v>
      </c>
      <c r="S123" s="34">
        <v>18</v>
      </c>
      <c r="T123" s="34">
        <v>103.7869</v>
      </c>
      <c r="U123" s="34"/>
      <c r="V123" s="34"/>
      <c r="W123" s="34">
        <v>0</v>
      </c>
      <c r="X123" s="34">
        <v>1.9430000000000001</v>
      </c>
      <c r="Y123" s="34">
        <v>12</v>
      </c>
      <c r="Z123" s="34">
        <v>853</v>
      </c>
      <c r="AA123" s="34">
        <v>863</v>
      </c>
      <c r="AB123" s="34">
        <v>876</v>
      </c>
      <c r="AC123" s="34">
        <v>95</v>
      </c>
      <c r="AD123" s="34">
        <v>34.630000000000003</v>
      </c>
      <c r="AE123" s="34">
        <v>0.8</v>
      </c>
      <c r="AF123" s="34">
        <v>978</v>
      </c>
      <c r="AG123" s="34">
        <v>4</v>
      </c>
      <c r="AH123" s="34">
        <v>92</v>
      </c>
      <c r="AI123" s="34">
        <v>41</v>
      </c>
      <c r="AJ123" s="34">
        <v>191</v>
      </c>
      <c r="AK123" s="34">
        <v>169</v>
      </c>
      <c r="AL123" s="34">
        <v>3.4</v>
      </c>
      <c r="AM123" s="34">
        <v>176</v>
      </c>
      <c r="AN123" s="34" t="s">
        <v>155</v>
      </c>
      <c r="AO123" s="34">
        <v>2</v>
      </c>
      <c r="AP123" s="37">
        <v>0.8896412037037037</v>
      </c>
      <c r="AQ123" s="34">
        <v>47.159283000000002</v>
      </c>
      <c r="AR123" s="34">
        <v>-88.489732000000004</v>
      </c>
      <c r="AS123" s="34">
        <v>314.3</v>
      </c>
      <c r="AT123" s="34">
        <v>0</v>
      </c>
      <c r="AU123" s="34">
        <v>12</v>
      </c>
      <c r="AV123" s="34">
        <v>9</v>
      </c>
      <c r="AW123" s="34" t="s">
        <v>204</v>
      </c>
      <c r="AX123" s="34">
        <v>1.6</v>
      </c>
      <c r="AY123" s="34">
        <v>1.4771000000000001</v>
      </c>
      <c r="AZ123" s="34">
        <v>2.5771000000000002</v>
      </c>
      <c r="BA123" s="34">
        <v>13.404</v>
      </c>
      <c r="BB123" s="34">
        <v>15.61</v>
      </c>
      <c r="BC123" s="34">
        <v>1.1599999999999999</v>
      </c>
      <c r="BD123" s="34">
        <v>13.225</v>
      </c>
      <c r="BE123" s="34">
        <v>2904.3780000000002</v>
      </c>
      <c r="BF123" s="34">
        <v>0.25800000000000001</v>
      </c>
      <c r="BG123" s="34">
        <v>0.50600000000000001</v>
      </c>
      <c r="BH123" s="34">
        <v>6.3E-2</v>
      </c>
      <c r="BI123" s="34">
        <v>0.56999999999999995</v>
      </c>
      <c r="BJ123" s="34">
        <v>0.42599999999999999</v>
      </c>
      <c r="BK123" s="34">
        <v>5.2999999999999999E-2</v>
      </c>
      <c r="BL123" s="34">
        <v>0.47899999999999998</v>
      </c>
      <c r="BM123" s="34">
        <v>0.90900000000000003</v>
      </c>
      <c r="BN123" s="34"/>
      <c r="BO123" s="34"/>
      <c r="BP123" s="34"/>
      <c r="BQ123" s="34">
        <v>358.58100000000002</v>
      </c>
      <c r="BR123" s="34">
        <v>3.4497E-2</v>
      </c>
      <c r="BS123" s="34">
        <v>-5</v>
      </c>
      <c r="BT123" s="34">
        <v>7.0000000000000001E-3</v>
      </c>
      <c r="BU123" s="34">
        <v>0.84301999999999999</v>
      </c>
      <c r="BV123" s="34">
        <v>0</v>
      </c>
      <c r="BW123" s="34" t="s">
        <v>155</v>
      </c>
      <c r="BX123" s="34">
        <v>0.84099999999999997</v>
      </c>
    </row>
    <row r="124" spans="1:76" x14ac:dyDescent="0.25">
      <c r="A124" s="35">
        <v>43167</v>
      </c>
      <c r="B124" s="36">
        <v>1.3841435185185184E-2</v>
      </c>
      <c r="C124" s="34">
        <v>12.92</v>
      </c>
      <c r="D124" s="34">
        <v>2E-3</v>
      </c>
      <c r="E124" s="34">
        <v>20</v>
      </c>
      <c r="F124" s="34">
        <v>20.9</v>
      </c>
      <c r="G124" s="34">
        <v>2.7</v>
      </c>
      <c r="H124" s="34">
        <v>130.4</v>
      </c>
      <c r="I124" s="34"/>
      <c r="J124" s="34">
        <v>2.1</v>
      </c>
      <c r="K124" s="34">
        <v>0.88349999999999995</v>
      </c>
      <c r="L124" s="34">
        <v>11.4148</v>
      </c>
      <c r="M124" s="34">
        <v>1.8E-3</v>
      </c>
      <c r="N124" s="34">
        <v>18.430499999999999</v>
      </c>
      <c r="O124" s="34">
        <v>2.3854000000000002</v>
      </c>
      <c r="P124" s="34">
        <v>20.8</v>
      </c>
      <c r="Q124" s="34">
        <v>15.491400000000001</v>
      </c>
      <c r="R124" s="34">
        <v>2.0049999999999999</v>
      </c>
      <c r="S124" s="34">
        <v>17.5</v>
      </c>
      <c r="T124" s="34">
        <v>130.36699999999999</v>
      </c>
      <c r="U124" s="34"/>
      <c r="V124" s="34"/>
      <c r="W124" s="34">
        <v>0</v>
      </c>
      <c r="X124" s="34">
        <v>1.8561000000000001</v>
      </c>
      <c r="Y124" s="34">
        <v>12.1</v>
      </c>
      <c r="Z124" s="34">
        <v>853</v>
      </c>
      <c r="AA124" s="34">
        <v>863</v>
      </c>
      <c r="AB124" s="34">
        <v>876</v>
      </c>
      <c r="AC124" s="34">
        <v>95</v>
      </c>
      <c r="AD124" s="34">
        <v>34.630000000000003</v>
      </c>
      <c r="AE124" s="34">
        <v>0.8</v>
      </c>
      <c r="AF124" s="34">
        <v>978</v>
      </c>
      <c r="AG124" s="34">
        <v>4</v>
      </c>
      <c r="AH124" s="34">
        <v>92</v>
      </c>
      <c r="AI124" s="34">
        <v>41</v>
      </c>
      <c r="AJ124" s="34">
        <v>191</v>
      </c>
      <c r="AK124" s="34">
        <v>169</v>
      </c>
      <c r="AL124" s="34">
        <v>3.5</v>
      </c>
      <c r="AM124" s="34">
        <v>176</v>
      </c>
      <c r="AN124" s="34" t="s">
        <v>155</v>
      </c>
      <c r="AO124" s="34">
        <v>2</v>
      </c>
      <c r="AP124" s="37">
        <v>0.88965277777777774</v>
      </c>
      <c r="AQ124" s="34">
        <v>47.159283000000002</v>
      </c>
      <c r="AR124" s="34">
        <v>-88.489732000000004</v>
      </c>
      <c r="AS124" s="34">
        <v>314.2</v>
      </c>
      <c r="AT124" s="34">
        <v>0</v>
      </c>
      <c r="AU124" s="34">
        <v>12</v>
      </c>
      <c r="AV124" s="34">
        <v>9</v>
      </c>
      <c r="AW124" s="34" t="s">
        <v>204</v>
      </c>
      <c r="AX124" s="34">
        <v>1.6</v>
      </c>
      <c r="AY124" s="34">
        <v>1.5</v>
      </c>
      <c r="AZ124" s="34">
        <v>2.6</v>
      </c>
      <c r="BA124" s="34">
        <v>13.404</v>
      </c>
      <c r="BB124" s="34">
        <v>15.65</v>
      </c>
      <c r="BC124" s="34">
        <v>1.17</v>
      </c>
      <c r="BD124" s="34">
        <v>13.186999999999999</v>
      </c>
      <c r="BE124" s="34">
        <v>2903.674</v>
      </c>
      <c r="BF124" s="34">
        <v>0.28599999999999998</v>
      </c>
      <c r="BG124" s="34">
        <v>0.49099999999999999</v>
      </c>
      <c r="BH124" s="34">
        <v>6.4000000000000001E-2</v>
      </c>
      <c r="BI124" s="34">
        <v>0.55500000000000005</v>
      </c>
      <c r="BJ124" s="34">
        <v>0.41299999999999998</v>
      </c>
      <c r="BK124" s="34">
        <v>5.2999999999999999E-2</v>
      </c>
      <c r="BL124" s="34">
        <v>0.46600000000000003</v>
      </c>
      <c r="BM124" s="34">
        <v>1.1444000000000001</v>
      </c>
      <c r="BN124" s="34"/>
      <c r="BO124" s="34"/>
      <c r="BP124" s="34"/>
      <c r="BQ124" s="34">
        <v>343.30500000000001</v>
      </c>
      <c r="BR124" s="34">
        <v>2.7497000000000001E-2</v>
      </c>
      <c r="BS124" s="34">
        <v>-5</v>
      </c>
      <c r="BT124" s="34">
        <v>7.0000000000000001E-3</v>
      </c>
      <c r="BU124" s="34">
        <v>0.67195800000000006</v>
      </c>
      <c r="BV124" s="34">
        <v>0</v>
      </c>
      <c r="BW124" s="34" t="s">
        <v>155</v>
      </c>
      <c r="BX124" s="34">
        <v>0.84099999999999997</v>
      </c>
    </row>
    <row r="125" spans="1:76" x14ac:dyDescent="0.25">
      <c r="A125" s="35">
        <v>43167</v>
      </c>
      <c r="B125" s="36">
        <v>1.3853009259259259E-2</v>
      </c>
      <c r="C125" s="34">
        <v>12.928000000000001</v>
      </c>
      <c r="D125" s="34">
        <v>2E-3</v>
      </c>
      <c r="E125" s="34">
        <v>20</v>
      </c>
      <c r="F125" s="34">
        <v>20.9</v>
      </c>
      <c r="G125" s="34">
        <v>2.7</v>
      </c>
      <c r="H125" s="34">
        <v>148.6</v>
      </c>
      <c r="I125" s="34"/>
      <c r="J125" s="34">
        <v>2.1</v>
      </c>
      <c r="K125" s="34">
        <v>0.88339999999999996</v>
      </c>
      <c r="L125" s="34">
        <v>11.4206</v>
      </c>
      <c r="M125" s="34">
        <v>1.8E-3</v>
      </c>
      <c r="N125" s="34">
        <v>18.478999999999999</v>
      </c>
      <c r="O125" s="34">
        <v>2.3852000000000002</v>
      </c>
      <c r="P125" s="34">
        <v>20.9</v>
      </c>
      <c r="Q125" s="34">
        <v>15.532299999999999</v>
      </c>
      <c r="R125" s="34">
        <v>2.0049000000000001</v>
      </c>
      <c r="S125" s="34">
        <v>17.5</v>
      </c>
      <c r="T125" s="34">
        <v>148.6405</v>
      </c>
      <c r="U125" s="34"/>
      <c r="V125" s="34"/>
      <c r="W125" s="34">
        <v>0</v>
      </c>
      <c r="X125" s="34">
        <v>1.8552</v>
      </c>
      <c r="Y125" s="34">
        <v>12.1</v>
      </c>
      <c r="Z125" s="34">
        <v>852</v>
      </c>
      <c r="AA125" s="34">
        <v>863</v>
      </c>
      <c r="AB125" s="34">
        <v>876</v>
      </c>
      <c r="AC125" s="34">
        <v>95</v>
      </c>
      <c r="AD125" s="34">
        <v>34.630000000000003</v>
      </c>
      <c r="AE125" s="34">
        <v>0.8</v>
      </c>
      <c r="AF125" s="34">
        <v>978</v>
      </c>
      <c r="AG125" s="34">
        <v>4</v>
      </c>
      <c r="AH125" s="34">
        <v>92</v>
      </c>
      <c r="AI125" s="34">
        <v>41</v>
      </c>
      <c r="AJ125" s="34">
        <v>191</v>
      </c>
      <c r="AK125" s="34">
        <v>169</v>
      </c>
      <c r="AL125" s="34">
        <v>3.5</v>
      </c>
      <c r="AM125" s="34">
        <v>176</v>
      </c>
      <c r="AN125" s="34" t="s">
        <v>155</v>
      </c>
      <c r="AO125" s="34">
        <v>2</v>
      </c>
      <c r="AP125" s="37">
        <v>0.88966435185185189</v>
      </c>
      <c r="AQ125" s="34">
        <v>47.159281999999997</v>
      </c>
      <c r="AR125" s="34">
        <v>-88.489732000000004</v>
      </c>
      <c r="AS125" s="34">
        <v>314.5</v>
      </c>
      <c r="AT125" s="34">
        <v>0</v>
      </c>
      <c r="AU125" s="34">
        <v>12</v>
      </c>
      <c r="AV125" s="34">
        <v>9</v>
      </c>
      <c r="AW125" s="34" t="s">
        <v>204</v>
      </c>
      <c r="AX125" s="34">
        <v>1.6771</v>
      </c>
      <c r="AY125" s="34">
        <v>1.5</v>
      </c>
      <c r="AZ125" s="34">
        <v>2.6770999999999998</v>
      </c>
      <c r="BA125" s="34">
        <v>13.404</v>
      </c>
      <c r="BB125" s="34">
        <v>15.64</v>
      </c>
      <c r="BC125" s="34">
        <v>1.17</v>
      </c>
      <c r="BD125" s="34">
        <v>13.196</v>
      </c>
      <c r="BE125" s="34">
        <v>2903.2060000000001</v>
      </c>
      <c r="BF125" s="34">
        <v>0.28599999999999998</v>
      </c>
      <c r="BG125" s="34">
        <v>0.49199999999999999</v>
      </c>
      <c r="BH125" s="34">
        <v>6.3E-2</v>
      </c>
      <c r="BI125" s="34">
        <v>0.55500000000000005</v>
      </c>
      <c r="BJ125" s="34">
        <v>0.41299999999999998</v>
      </c>
      <c r="BK125" s="34">
        <v>5.2999999999999999E-2</v>
      </c>
      <c r="BL125" s="34">
        <v>0.46700000000000003</v>
      </c>
      <c r="BM125" s="34">
        <v>1.3039000000000001</v>
      </c>
      <c r="BN125" s="34"/>
      <c r="BO125" s="34"/>
      <c r="BP125" s="34"/>
      <c r="BQ125" s="34">
        <v>342.904</v>
      </c>
      <c r="BR125" s="34">
        <v>2.7E-2</v>
      </c>
      <c r="BS125" s="34">
        <v>-5</v>
      </c>
      <c r="BT125" s="34">
        <v>7.0000000000000001E-3</v>
      </c>
      <c r="BU125" s="34">
        <v>0.65981299999999998</v>
      </c>
      <c r="BV125" s="34">
        <v>0</v>
      </c>
      <c r="BW125" s="34" t="s">
        <v>155</v>
      </c>
      <c r="BX125" s="34">
        <v>0.84099999999999997</v>
      </c>
    </row>
    <row r="126" spans="1:76" x14ac:dyDescent="0.25">
      <c r="A126" s="35">
        <v>43167</v>
      </c>
      <c r="B126" s="36">
        <v>1.3864583333333333E-2</v>
      </c>
      <c r="C126" s="34">
        <v>12.968</v>
      </c>
      <c r="D126" s="34">
        <v>2E-3</v>
      </c>
      <c r="E126" s="34">
        <v>20</v>
      </c>
      <c r="F126" s="34">
        <v>23</v>
      </c>
      <c r="G126" s="34">
        <v>2.7</v>
      </c>
      <c r="H126" s="34">
        <v>158.6</v>
      </c>
      <c r="I126" s="34"/>
      <c r="J126" s="34">
        <v>2.1</v>
      </c>
      <c r="K126" s="34">
        <v>0.8831</v>
      </c>
      <c r="L126" s="34">
        <v>11.451499999999999</v>
      </c>
      <c r="M126" s="34">
        <v>1.8E-3</v>
      </c>
      <c r="N126" s="34">
        <v>20.316099999999999</v>
      </c>
      <c r="O126" s="34">
        <v>2.3843999999999999</v>
      </c>
      <c r="P126" s="34">
        <v>22.7</v>
      </c>
      <c r="Q126" s="34">
        <v>17.0764</v>
      </c>
      <c r="R126" s="34">
        <v>2.0041000000000002</v>
      </c>
      <c r="S126" s="34">
        <v>19.100000000000001</v>
      </c>
      <c r="T126" s="34">
        <v>158.62860000000001</v>
      </c>
      <c r="U126" s="34"/>
      <c r="V126" s="34"/>
      <c r="W126" s="34">
        <v>0</v>
      </c>
      <c r="X126" s="34">
        <v>1.8545</v>
      </c>
      <c r="Y126" s="34">
        <v>12.1</v>
      </c>
      <c r="Z126" s="34">
        <v>853</v>
      </c>
      <c r="AA126" s="34">
        <v>863</v>
      </c>
      <c r="AB126" s="34">
        <v>876</v>
      </c>
      <c r="AC126" s="34">
        <v>95</v>
      </c>
      <c r="AD126" s="34">
        <v>34.630000000000003</v>
      </c>
      <c r="AE126" s="34">
        <v>0.8</v>
      </c>
      <c r="AF126" s="34">
        <v>978</v>
      </c>
      <c r="AG126" s="34">
        <v>4</v>
      </c>
      <c r="AH126" s="34">
        <v>92</v>
      </c>
      <c r="AI126" s="34">
        <v>41</v>
      </c>
      <c r="AJ126" s="34">
        <v>191</v>
      </c>
      <c r="AK126" s="34">
        <v>169</v>
      </c>
      <c r="AL126" s="34">
        <v>3.5</v>
      </c>
      <c r="AM126" s="34">
        <v>176</v>
      </c>
      <c r="AN126" s="34" t="s">
        <v>155</v>
      </c>
      <c r="AO126" s="34">
        <v>2</v>
      </c>
      <c r="AP126" s="37">
        <v>0.88967592592592604</v>
      </c>
      <c r="AQ126" s="34">
        <v>47.159280000000003</v>
      </c>
      <c r="AR126" s="34">
        <v>-88.489733000000001</v>
      </c>
      <c r="AS126" s="34">
        <v>315.10000000000002</v>
      </c>
      <c r="AT126" s="34">
        <v>0</v>
      </c>
      <c r="AU126" s="34">
        <v>12</v>
      </c>
      <c r="AV126" s="34">
        <v>9</v>
      </c>
      <c r="AW126" s="34" t="s">
        <v>204</v>
      </c>
      <c r="AX126" s="34">
        <v>1.7</v>
      </c>
      <c r="AY126" s="34">
        <v>1.5</v>
      </c>
      <c r="AZ126" s="34">
        <v>2.7</v>
      </c>
      <c r="BA126" s="34">
        <v>13.404</v>
      </c>
      <c r="BB126" s="34">
        <v>15.59</v>
      </c>
      <c r="BC126" s="34">
        <v>1.1599999999999999</v>
      </c>
      <c r="BD126" s="34">
        <v>13.238</v>
      </c>
      <c r="BE126" s="34">
        <v>2902.9360000000001</v>
      </c>
      <c r="BF126" s="34">
        <v>0.28499999999999998</v>
      </c>
      <c r="BG126" s="34">
        <v>0.53900000000000003</v>
      </c>
      <c r="BH126" s="34">
        <v>6.3E-2</v>
      </c>
      <c r="BI126" s="34">
        <v>0.60299999999999998</v>
      </c>
      <c r="BJ126" s="34">
        <v>0.45300000000000001</v>
      </c>
      <c r="BK126" s="34">
        <v>5.2999999999999999E-2</v>
      </c>
      <c r="BL126" s="34">
        <v>0.50700000000000001</v>
      </c>
      <c r="BM126" s="34">
        <v>1.3875999999999999</v>
      </c>
      <c r="BN126" s="34"/>
      <c r="BO126" s="34"/>
      <c r="BP126" s="34"/>
      <c r="BQ126" s="34">
        <v>341.82</v>
      </c>
      <c r="BR126" s="34">
        <v>3.9077000000000001E-2</v>
      </c>
      <c r="BS126" s="34">
        <v>-5</v>
      </c>
      <c r="BT126" s="34">
        <v>6.071E-3</v>
      </c>
      <c r="BU126" s="34">
        <v>0.95494400000000002</v>
      </c>
      <c r="BV126" s="34">
        <v>0</v>
      </c>
      <c r="BW126" s="34" t="s">
        <v>155</v>
      </c>
      <c r="BX126" s="34">
        <v>0.84099999999999997</v>
      </c>
    </row>
    <row r="127" spans="1:76" x14ac:dyDescent="0.25">
      <c r="A127" s="35">
        <v>43167</v>
      </c>
      <c r="B127" s="36">
        <v>1.3876157407407406E-2</v>
      </c>
      <c r="C127" s="34">
        <v>12.962</v>
      </c>
      <c r="D127" s="34">
        <v>2E-3</v>
      </c>
      <c r="E127" s="34">
        <v>20</v>
      </c>
      <c r="F127" s="34">
        <v>26.5</v>
      </c>
      <c r="G127" s="34">
        <v>2.7</v>
      </c>
      <c r="H127" s="34">
        <v>168.6</v>
      </c>
      <c r="I127" s="34"/>
      <c r="J127" s="34">
        <v>2.1</v>
      </c>
      <c r="K127" s="34">
        <v>0.88319999999999999</v>
      </c>
      <c r="L127" s="34">
        <v>11.447900000000001</v>
      </c>
      <c r="M127" s="34">
        <v>1.8E-3</v>
      </c>
      <c r="N127" s="34">
        <v>23.445499999999999</v>
      </c>
      <c r="O127" s="34">
        <v>2.3845999999999998</v>
      </c>
      <c r="P127" s="34">
        <v>25.8</v>
      </c>
      <c r="Q127" s="34">
        <v>19.680199999999999</v>
      </c>
      <c r="R127" s="34">
        <v>2.0017</v>
      </c>
      <c r="S127" s="34">
        <v>21.7</v>
      </c>
      <c r="T127" s="34">
        <v>168.61949999999999</v>
      </c>
      <c r="U127" s="34"/>
      <c r="V127" s="34"/>
      <c r="W127" s="34">
        <v>0</v>
      </c>
      <c r="X127" s="34">
        <v>1.8547</v>
      </c>
      <c r="Y127" s="34">
        <v>12.1</v>
      </c>
      <c r="Z127" s="34">
        <v>852</v>
      </c>
      <c r="AA127" s="34">
        <v>862</v>
      </c>
      <c r="AB127" s="34">
        <v>876</v>
      </c>
      <c r="AC127" s="34">
        <v>94.1</v>
      </c>
      <c r="AD127" s="34">
        <v>34.29</v>
      </c>
      <c r="AE127" s="34">
        <v>0.79</v>
      </c>
      <c r="AF127" s="34">
        <v>978</v>
      </c>
      <c r="AG127" s="34">
        <v>4</v>
      </c>
      <c r="AH127" s="34">
        <v>92</v>
      </c>
      <c r="AI127" s="34">
        <v>41</v>
      </c>
      <c r="AJ127" s="34">
        <v>191</v>
      </c>
      <c r="AK127" s="34">
        <v>169.9</v>
      </c>
      <c r="AL127" s="34">
        <v>3.5</v>
      </c>
      <c r="AM127" s="34">
        <v>175.8</v>
      </c>
      <c r="AN127" s="34" t="s">
        <v>155</v>
      </c>
      <c r="AO127" s="34">
        <v>2</v>
      </c>
      <c r="AP127" s="37">
        <v>0.88968749999999996</v>
      </c>
      <c r="AQ127" s="34">
        <v>47.159280000000003</v>
      </c>
      <c r="AR127" s="34">
        <v>-88.489734999999996</v>
      </c>
      <c r="AS127" s="34">
        <v>315.60000000000002</v>
      </c>
      <c r="AT127" s="34">
        <v>0</v>
      </c>
      <c r="AU127" s="34">
        <v>12</v>
      </c>
      <c r="AV127" s="34">
        <v>8</v>
      </c>
      <c r="AW127" s="34" t="s">
        <v>205</v>
      </c>
      <c r="AX127" s="34">
        <v>1.6229</v>
      </c>
      <c r="AY127" s="34">
        <v>1.5770999999999999</v>
      </c>
      <c r="AZ127" s="34">
        <v>2.7</v>
      </c>
      <c r="BA127" s="34">
        <v>13.404</v>
      </c>
      <c r="BB127" s="34">
        <v>15.6</v>
      </c>
      <c r="BC127" s="34">
        <v>1.1599999999999999</v>
      </c>
      <c r="BD127" s="34">
        <v>13.226000000000001</v>
      </c>
      <c r="BE127" s="34">
        <v>2902.6849999999999</v>
      </c>
      <c r="BF127" s="34">
        <v>0.28499999999999998</v>
      </c>
      <c r="BG127" s="34">
        <v>0.623</v>
      </c>
      <c r="BH127" s="34">
        <v>6.3E-2</v>
      </c>
      <c r="BI127" s="34">
        <v>0.68600000000000005</v>
      </c>
      <c r="BJ127" s="34">
        <v>0.52300000000000002</v>
      </c>
      <c r="BK127" s="34">
        <v>5.2999999999999999E-2</v>
      </c>
      <c r="BL127" s="34">
        <v>0.57599999999999996</v>
      </c>
      <c r="BM127" s="34">
        <v>1.4754</v>
      </c>
      <c r="BN127" s="34"/>
      <c r="BO127" s="34"/>
      <c r="BP127" s="34"/>
      <c r="BQ127" s="34">
        <v>341.93700000000001</v>
      </c>
      <c r="BR127" s="34">
        <v>4.3715999999999998E-2</v>
      </c>
      <c r="BS127" s="34">
        <v>-5</v>
      </c>
      <c r="BT127" s="34">
        <v>6.0000000000000001E-3</v>
      </c>
      <c r="BU127" s="34">
        <v>1.0683100000000001</v>
      </c>
      <c r="BV127" s="34">
        <v>0</v>
      </c>
      <c r="BW127" s="34" t="s">
        <v>155</v>
      </c>
      <c r="BX127" s="34">
        <v>0.83899999999999997</v>
      </c>
    </row>
    <row r="128" spans="1:76" x14ac:dyDescent="0.25">
      <c r="A128" s="35">
        <v>43167</v>
      </c>
      <c r="B128" s="36">
        <v>1.3887731481481482E-2</v>
      </c>
      <c r="C128" s="34">
        <v>12.965999999999999</v>
      </c>
      <c r="D128" s="34">
        <v>2E-3</v>
      </c>
      <c r="E128" s="34">
        <v>20</v>
      </c>
      <c r="F128" s="34">
        <v>30.3</v>
      </c>
      <c r="G128" s="34">
        <v>2.7</v>
      </c>
      <c r="H128" s="34">
        <v>173.2</v>
      </c>
      <c r="I128" s="34"/>
      <c r="J128" s="34">
        <v>2.1</v>
      </c>
      <c r="K128" s="34">
        <v>0.88319999999999999</v>
      </c>
      <c r="L128" s="34">
        <v>11.4518</v>
      </c>
      <c r="M128" s="34">
        <v>1.8E-3</v>
      </c>
      <c r="N128" s="34">
        <v>26.784800000000001</v>
      </c>
      <c r="O128" s="34">
        <v>2.3845999999999998</v>
      </c>
      <c r="P128" s="34">
        <v>29.2</v>
      </c>
      <c r="Q128" s="34">
        <v>22.480899999999998</v>
      </c>
      <c r="R128" s="34">
        <v>2.0015000000000001</v>
      </c>
      <c r="S128" s="34">
        <v>24.5</v>
      </c>
      <c r="T128" s="34">
        <v>173.17169999999999</v>
      </c>
      <c r="U128" s="34"/>
      <c r="V128" s="34"/>
      <c r="W128" s="34">
        <v>0</v>
      </c>
      <c r="X128" s="34">
        <v>1.8547</v>
      </c>
      <c r="Y128" s="34">
        <v>12.1</v>
      </c>
      <c r="Z128" s="34">
        <v>851</v>
      </c>
      <c r="AA128" s="34">
        <v>862</v>
      </c>
      <c r="AB128" s="34">
        <v>875</v>
      </c>
      <c r="AC128" s="34">
        <v>94</v>
      </c>
      <c r="AD128" s="34">
        <v>34.270000000000003</v>
      </c>
      <c r="AE128" s="34">
        <v>0.79</v>
      </c>
      <c r="AF128" s="34">
        <v>978</v>
      </c>
      <c r="AG128" s="34">
        <v>4</v>
      </c>
      <c r="AH128" s="34">
        <v>91.070999999999998</v>
      </c>
      <c r="AI128" s="34">
        <v>41</v>
      </c>
      <c r="AJ128" s="34">
        <v>191</v>
      </c>
      <c r="AK128" s="34">
        <v>170</v>
      </c>
      <c r="AL128" s="34">
        <v>3.6</v>
      </c>
      <c r="AM128" s="34">
        <v>175.4</v>
      </c>
      <c r="AN128" s="34" t="s">
        <v>155</v>
      </c>
      <c r="AO128" s="34">
        <v>2</v>
      </c>
      <c r="AP128" s="37">
        <v>0.88969907407407411</v>
      </c>
      <c r="AQ128" s="34">
        <v>47.159278</v>
      </c>
      <c r="AR128" s="34">
        <v>-88.489737000000005</v>
      </c>
      <c r="AS128" s="34">
        <v>315.39999999999998</v>
      </c>
      <c r="AT128" s="34">
        <v>0</v>
      </c>
      <c r="AU128" s="34">
        <v>12</v>
      </c>
      <c r="AV128" s="34">
        <v>8</v>
      </c>
      <c r="AW128" s="34" t="s">
        <v>205</v>
      </c>
      <c r="AX128" s="34">
        <v>1.3689309999999999</v>
      </c>
      <c r="AY128" s="34">
        <v>1.6</v>
      </c>
      <c r="AZ128" s="34">
        <v>2.3919079999999999</v>
      </c>
      <c r="BA128" s="34">
        <v>13.404</v>
      </c>
      <c r="BB128" s="34">
        <v>15.59</v>
      </c>
      <c r="BC128" s="34">
        <v>1.1599999999999999</v>
      </c>
      <c r="BD128" s="34">
        <v>13.225</v>
      </c>
      <c r="BE128" s="34">
        <v>2902.5680000000002</v>
      </c>
      <c r="BF128" s="34">
        <v>0.28499999999999998</v>
      </c>
      <c r="BG128" s="34">
        <v>0.71099999999999997</v>
      </c>
      <c r="BH128" s="34">
        <v>6.3E-2</v>
      </c>
      <c r="BI128" s="34">
        <v>0.77400000000000002</v>
      </c>
      <c r="BJ128" s="34">
        <v>0.59699999999999998</v>
      </c>
      <c r="BK128" s="34">
        <v>5.2999999999999999E-2</v>
      </c>
      <c r="BL128" s="34">
        <v>0.65</v>
      </c>
      <c r="BM128" s="34">
        <v>1.5145999999999999</v>
      </c>
      <c r="BN128" s="34"/>
      <c r="BO128" s="34"/>
      <c r="BP128" s="34"/>
      <c r="BQ128" s="34">
        <v>341.80799999999999</v>
      </c>
      <c r="BR128" s="34">
        <v>4.9574E-2</v>
      </c>
      <c r="BS128" s="34">
        <v>-5</v>
      </c>
      <c r="BT128" s="34">
        <v>6.0000000000000001E-3</v>
      </c>
      <c r="BU128" s="34">
        <v>1.211465</v>
      </c>
      <c r="BV128" s="34">
        <v>0</v>
      </c>
      <c r="BW128" s="34" t="s">
        <v>155</v>
      </c>
      <c r="BX128" s="34">
        <v>0.83899999999999997</v>
      </c>
    </row>
    <row r="129" spans="1:76" x14ac:dyDescent="0.25">
      <c r="A129" s="35">
        <v>43167</v>
      </c>
      <c r="B129" s="36">
        <v>1.3899305555555555E-2</v>
      </c>
      <c r="C129" s="34">
        <v>12.906000000000001</v>
      </c>
      <c r="D129" s="34">
        <v>2E-3</v>
      </c>
      <c r="E129" s="34">
        <v>20</v>
      </c>
      <c r="F129" s="34">
        <v>33.799999999999997</v>
      </c>
      <c r="G129" s="34">
        <v>2.7</v>
      </c>
      <c r="H129" s="34">
        <v>179.1</v>
      </c>
      <c r="I129" s="34"/>
      <c r="J129" s="34">
        <v>2.1</v>
      </c>
      <c r="K129" s="34">
        <v>0.88370000000000004</v>
      </c>
      <c r="L129" s="34">
        <v>11.404999999999999</v>
      </c>
      <c r="M129" s="34">
        <v>1.8E-3</v>
      </c>
      <c r="N129" s="34">
        <v>29.857399999999998</v>
      </c>
      <c r="O129" s="34">
        <v>2.3860000000000001</v>
      </c>
      <c r="P129" s="34">
        <v>32.200000000000003</v>
      </c>
      <c r="Q129" s="34">
        <v>25.059799999999999</v>
      </c>
      <c r="R129" s="34">
        <v>2.0026000000000002</v>
      </c>
      <c r="S129" s="34">
        <v>27.1</v>
      </c>
      <c r="T129" s="34">
        <v>179.05340000000001</v>
      </c>
      <c r="U129" s="34"/>
      <c r="V129" s="34"/>
      <c r="W129" s="34">
        <v>0</v>
      </c>
      <c r="X129" s="34">
        <v>1.8557999999999999</v>
      </c>
      <c r="Y129" s="34">
        <v>12.2</v>
      </c>
      <c r="Z129" s="34">
        <v>851</v>
      </c>
      <c r="AA129" s="34">
        <v>861</v>
      </c>
      <c r="AB129" s="34">
        <v>875</v>
      </c>
      <c r="AC129" s="34">
        <v>94</v>
      </c>
      <c r="AD129" s="34">
        <v>34.270000000000003</v>
      </c>
      <c r="AE129" s="34">
        <v>0.79</v>
      </c>
      <c r="AF129" s="34">
        <v>978</v>
      </c>
      <c r="AG129" s="34">
        <v>4</v>
      </c>
      <c r="AH129" s="34">
        <v>91</v>
      </c>
      <c r="AI129" s="34">
        <v>41</v>
      </c>
      <c r="AJ129" s="34">
        <v>191</v>
      </c>
      <c r="AK129" s="34">
        <v>170</v>
      </c>
      <c r="AL129" s="34">
        <v>3.7</v>
      </c>
      <c r="AM129" s="34">
        <v>175</v>
      </c>
      <c r="AN129" s="34" t="s">
        <v>155</v>
      </c>
      <c r="AO129" s="34">
        <v>2</v>
      </c>
      <c r="AP129" s="37">
        <v>0.88971064814814815</v>
      </c>
      <c r="AQ129" s="34">
        <v>47.159277000000003</v>
      </c>
      <c r="AR129" s="34">
        <v>-88.489737000000005</v>
      </c>
      <c r="AS129" s="34">
        <v>314.89999999999998</v>
      </c>
      <c r="AT129" s="34">
        <v>0</v>
      </c>
      <c r="AU129" s="34">
        <v>12</v>
      </c>
      <c r="AV129" s="34">
        <v>9</v>
      </c>
      <c r="AW129" s="34" t="s">
        <v>204</v>
      </c>
      <c r="AX129" s="34">
        <v>1.3</v>
      </c>
      <c r="AY129" s="34">
        <v>1.6</v>
      </c>
      <c r="AZ129" s="34">
        <v>2.2999999999999998</v>
      </c>
      <c r="BA129" s="34">
        <v>13.404</v>
      </c>
      <c r="BB129" s="34">
        <v>15.66</v>
      </c>
      <c r="BC129" s="34">
        <v>1.17</v>
      </c>
      <c r="BD129" s="34">
        <v>13.159000000000001</v>
      </c>
      <c r="BE129" s="34">
        <v>2902.4389999999999</v>
      </c>
      <c r="BF129" s="34">
        <v>0.28599999999999998</v>
      </c>
      <c r="BG129" s="34">
        <v>0.79600000000000004</v>
      </c>
      <c r="BH129" s="34">
        <v>6.4000000000000001E-2</v>
      </c>
      <c r="BI129" s="34">
        <v>0.85899999999999999</v>
      </c>
      <c r="BJ129" s="34">
        <v>0.66800000000000004</v>
      </c>
      <c r="BK129" s="34">
        <v>5.2999999999999999E-2</v>
      </c>
      <c r="BL129" s="34">
        <v>0.72099999999999997</v>
      </c>
      <c r="BM129" s="34">
        <v>1.5724</v>
      </c>
      <c r="BN129" s="34"/>
      <c r="BO129" s="34"/>
      <c r="BP129" s="34"/>
      <c r="BQ129" s="34">
        <v>343.39600000000002</v>
      </c>
      <c r="BR129" s="34">
        <v>4.1639000000000002E-2</v>
      </c>
      <c r="BS129" s="34">
        <v>-5</v>
      </c>
      <c r="BT129" s="34">
        <v>5.071E-3</v>
      </c>
      <c r="BU129" s="34">
        <v>1.0175540000000001</v>
      </c>
      <c r="BV129" s="34">
        <v>0</v>
      </c>
      <c r="BW129" s="34" t="s">
        <v>155</v>
      </c>
      <c r="BX129" s="34">
        <v>0.83899999999999997</v>
      </c>
    </row>
    <row r="130" spans="1:76" x14ac:dyDescent="0.25">
      <c r="A130" s="35">
        <v>43167</v>
      </c>
      <c r="B130" s="36">
        <v>1.3910879629629629E-2</v>
      </c>
      <c r="C130" s="34">
        <v>12.848000000000001</v>
      </c>
      <c r="D130" s="34">
        <v>2.5999999999999999E-3</v>
      </c>
      <c r="E130" s="34">
        <v>26.437552</v>
      </c>
      <c r="F130" s="34">
        <v>37.299999999999997</v>
      </c>
      <c r="G130" s="34">
        <v>2.7</v>
      </c>
      <c r="H130" s="34">
        <v>177.4</v>
      </c>
      <c r="I130" s="34"/>
      <c r="J130" s="34">
        <v>2.1</v>
      </c>
      <c r="K130" s="34">
        <v>0.88419999999999999</v>
      </c>
      <c r="L130" s="34">
        <v>11.3607</v>
      </c>
      <c r="M130" s="34">
        <v>2.3E-3</v>
      </c>
      <c r="N130" s="34">
        <v>32.9574</v>
      </c>
      <c r="O130" s="34">
        <v>2.3875000000000002</v>
      </c>
      <c r="P130" s="34">
        <v>35.299999999999997</v>
      </c>
      <c r="Q130" s="34">
        <v>27.6617</v>
      </c>
      <c r="R130" s="34">
        <v>2.0038</v>
      </c>
      <c r="S130" s="34">
        <v>29.7</v>
      </c>
      <c r="T130" s="34">
        <v>177.38290000000001</v>
      </c>
      <c r="U130" s="34"/>
      <c r="V130" s="34"/>
      <c r="W130" s="34">
        <v>0</v>
      </c>
      <c r="X130" s="34">
        <v>1.8569</v>
      </c>
      <c r="Y130" s="34">
        <v>12.5</v>
      </c>
      <c r="Z130" s="34">
        <v>848</v>
      </c>
      <c r="AA130" s="34">
        <v>858</v>
      </c>
      <c r="AB130" s="34">
        <v>875</v>
      </c>
      <c r="AC130" s="34">
        <v>94</v>
      </c>
      <c r="AD130" s="34">
        <v>34.270000000000003</v>
      </c>
      <c r="AE130" s="34">
        <v>0.79</v>
      </c>
      <c r="AF130" s="34">
        <v>978</v>
      </c>
      <c r="AG130" s="34">
        <v>4</v>
      </c>
      <c r="AH130" s="34">
        <v>91</v>
      </c>
      <c r="AI130" s="34">
        <v>41</v>
      </c>
      <c r="AJ130" s="34">
        <v>191.9</v>
      </c>
      <c r="AK130" s="34">
        <v>170</v>
      </c>
      <c r="AL130" s="34">
        <v>3.9</v>
      </c>
      <c r="AM130" s="34">
        <v>175.3</v>
      </c>
      <c r="AN130" s="34" t="s">
        <v>155</v>
      </c>
      <c r="AO130" s="34">
        <v>2</v>
      </c>
      <c r="AP130" s="37">
        <v>0.88972222222222219</v>
      </c>
      <c r="AQ130" s="34">
        <v>47.159277000000003</v>
      </c>
      <c r="AR130" s="34">
        <v>-88.489737000000005</v>
      </c>
      <c r="AS130" s="34">
        <v>314.8</v>
      </c>
      <c r="AT130" s="34">
        <v>0</v>
      </c>
      <c r="AU130" s="34">
        <v>12</v>
      </c>
      <c r="AV130" s="34">
        <v>8</v>
      </c>
      <c r="AW130" s="34" t="s">
        <v>203</v>
      </c>
      <c r="AX130" s="34">
        <v>1.3385499999999999</v>
      </c>
      <c r="AY130" s="34">
        <v>1.63855</v>
      </c>
      <c r="AZ130" s="34">
        <v>2.2999999999999998</v>
      </c>
      <c r="BA130" s="34">
        <v>13.404</v>
      </c>
      <c r="BB130" s="34">
        <v>15.72</v>
      </c>
      <c r="BC130" s="34">
        <v>1.17</v>
      </c>
      <c r="BD130" s="34">
        <v>13.090999999999999</v>
      </c>
      <c r="BE130" s="34">
        <v>2902.355</v>
      </c>
      <c r="BF130" s="34">
        <v>0.38</v>
      </c>
      <c r="BG130" s="34">
        <v>0.88200000000000001</v>
      </c>
      <c r="BH130" s="34">
        <v>6.4000000000000001E-2</v>
      </c>
      <c r="BI130" s="34">
        <v>0.94599999999999995</v>
      </c>
      <c r="BJ130" s="34">
        <v>0.74</v>
      </c>
      <c r="BK130" s="34">
        <v>5.3999999999999999E-2</v>
      </c>
      <c r="BL130" s="34">
        <v>0.79400000000000004</v>
      </c>
      <c r="BM130" s="34">
        <v>1.5638000000000001</v>
      </c>
      <c r="BN130" s="34"/>
      <c r="BO130" s="34"/>
      <c r="BP130" s="34"/>
      <c r="BQ130" s="34">
        <v>344.93599999999998</v>
      </c>
      <c r="BR130" s="34">
        <v>6.7012000000000002E-2</v>
      </c>
      <c r="BS130" s="34">
        <v>-5</v>
      </c>
      <c r="BT130" s="34">
        <v>5.9290000000000002E-3</v>
      </c>
      <c r="BU130" s="34">
        <v>1.6376059999999999</v>
      </c>
      <c r="BV130" s="34">
        <v>0</v>
      </c>
      <c r="BW130" s="34" t="s">
        <v>155</v>
      </c>
      <c r="BX130" s="34">
        <v>0.83899999999999997</v>
      </c>
    </row>
    <row r="131" spans="1:76" x14ac:dyDescent="0.25">
      <c r="A131" s="35">
        <v>43167</v>
      </c>
      <c r="B131" s="36">
        <v>1.3922453703703703E-2</v>
      </c>
      <c r="C131" s="34">
        <v>12.895</v>
      </c>
      <c r="D131" s="34">
        <v>3.0000000000000001E-3</v>
      </c>
      <c r="E131" s="34">
        <v>30</v>
      </c>
      <c r="F131" s="34">
        <v>41</v>
      </c>
      <c r="G131" s="34">
        <v>2.7</v>
      </c>
      <c r="H131" s="34">
        <v>181.1</v>
      </c>
      <c r="I131" s="34"/>
      <c r="J131" s="34">
        <v>2.1</v>
      </c>
      <c r="K131" s="34">
        <v>0.88390000000000002</v>
      </c>
      <c r="L131" s="34">
        <v>11.398199999999999</v>
      </c>
      <c r="M131" s="34">
        <v>2.7000000000000001E-3</v>
      </c>
      <c r="N131" s="34">
        <v>36.250100000000003</v>
      </c>
      <c r="O131" s="34">
        <v>2.3866000000000001</v>
      </c>
      <c r="P131" s="34">
        <v>38.6</v>
      </c>
      <c r="Q131" s="34">
        <v>30.4253</v>
      </c>
      <c r="R131" s="34">
        <v>2.0030999999999999</v>
      </c>
      <c r="S131" s="34">
        <v>32.4</v>
      </c>
      <c r="T131" s="34">
        <v>181.13040000000001</v>
      </c>
      <c r="U131" s="34"/>
      <c r="V131" s="34"/>
      <c r="W131" s="34">
        <v>0</v>
      </c>
      <c r="X131" s="34">
        <v>1.8563000000000001</v>
      </c>
      <c r="Y131" s="34">
        <v>12.5</v>
      </c>
      <c r="Z131" s="34">
        <v>847</v>
      </c>
      <c r="AA131" s="34">
        <v>856</v>
      </c>
      <c r="AB131" s="34">
        <v>874</v>
      </c>
      <c r="AC131" s="34">
        <v>94</v>
      </c>
      <c r="AD131" s="34">
        <v>34.270000000000003</v>
      </c>
      <c r="AE131" s="34">
        <v>0.79</v>
      </c>
      <c r="AF131" s="34">
        <v>978</v>
      </c>
      <c r="AG131" s="34">
        <v>4</v>
      </c>
      <c r="AH131" s="34">
        <v>91</v>
      </c>
      <c r="AI131" s="34">
        <v>41</v>
      </c>
      <c r="AJ131" s="34">
        <v>192</v>
      </c>
      <c r="AK131" s="34">
        <v>170</v>
      </c>
      <c r="AL131" s="34">
        <v>4.0999999999999996</v>
      </c>
      <c r="AM131" s="34">
        <v>175.7</v>
      </c>
      <c r="AN131" s="34" t="s">
        <v>155</v>
      </c>
      <c r="AO131" s="34">
        <v>2</v>
      </c>
      <c r="AP131" s="37">
        <v>0.88972222222222219</v>
      </c>
      <c r="AQ131" s="34">
        <v>47.159277000000003</v>
      </c>
      <c r="AR131" s="34">
        <v>-88.489738000000003</v>
      </c>
      <c r="AS131" s="34">
        <v>314.7</v>
      </c>
      <c r="AT131" s="34">
        <v>0</v>
      </c>
      <c r="AU131" s="34">
        <v>12</v>
      </c>
      <c r="AV131" s="34">
        <v>8</v>
      </c>
      <c r="AW131" s="34" t="s">
        <v>203</v>
      </c>
      <c r="AX131" s="34">
        <v>1.38855</v>
      </c>
      <c r="AY131" s="34">
        <v>1.68855</v>
      </c>
      <c r="AZ131" s="34">
        <v>2.2999999999999998</v>
      </c>
      <c r="BA131" s="34">
        <v>13.404</v>
      </c>
      <c r="BB131" s="34">
        <v>15.67</v>
      </c>
      <c r="BC131" s="34">
        <v>1.17</v>
      </c>
      <c r="BD131" s="34">
        <v>13.13</v>
      </c>
      <c r="BE131" s="34">
        <v>2902.163</v>
      </c>
      <c r="BF131" s="34">
        <v>0.43</v>
      </c>
      <c r="BG131" s="34">
        <v>0.96699999999999997</v>
      </c>
      <c r="BH131" s="34">
        <v>6.4000000000000001E-2</v>
      </c>
      <c r="BI131" s="34">
        <v>1.03</v>
      </c>
      <c r="BJ131" s="34">
        <v>0.81100000000000005</v>
      </c>
      <c r="BK131" s="34">
        <v>5.2999999999999999E-2</v>
      </c>
      <c r="BL131" s="34">
        <v>0.86499999999999999</v>
      </c>
      <c r="BM131" s="34">
        <v>1.5914999999999999</v>
      </c>
      <c r="BN131" s="34"/>
      <c r="BO131" s="34"/>
      <c r="BP131" s="34"/>
      <c r="BQ131" s="34">
        <v>343.65800000000002</v>
      </c>
      <c r="BR131" s="34">
        <v>6.5283999999999995E-2</v>
      </c>
      <c r="BS131" s="34">
        <v>-5</v>
      </c>
      <c r="BT131" s="34">
        <v>6.9290000000000003E-3</v>
      </c>
      <c r="BU131" s="34">
        <v>1.595377</v>
      </c>
      <c r="BV131" s="34">
        <v>0</v>
      </c>
      <c r="BW131" s="34" t="s">
        <v>155</v>
      </c>
      <c r="BX131" s="34">
        <v>0.83899999999999997</v>
      </c>
    </row>
    <row r="132" spans="1:76" x14ac:dyDescent="0.25">
      <c r="A132" s="35">
        <v>43167</v>
      </c>
      <c r="B132" s="36">
        <v>1.393402777777778E-2</v>
      </c>
      <c r="C132" s="34">
        <v>12.919</v>
      </c>
      <c r="D132" s="34">
        <v>3.0000000000000001E-3</v>
      </c>
      <c r="E132" s="34">
        <v>30</v>
      </c>
      <c r="F132" s="34">
        <v>43.7</v>
      </c>
      <c r="G132" s="34">
        <v>2.7</v>
      </c>
      <c r="H132" s="34">
        <v>180</v>
      </c>
      <c r="I132" s="34"/>
      <c r="J132" s="34">
        <v>2.1</v>
      </c>
      <c r="K132" s="34">
        <v>0.88380000000000003</v>
      </c>
      <c r="L132" s="34">
        <v>11.4178</v>
      </c>
      <c r="M132" s="34">
        <v>2.7000000000000001E-3</v>
      </c>
      <c r="N132" s="34">
        <v>38.6126</v>
      </c>
      <c r="O132" s="34">
        <v>2.3862000000000001</v>
      </c>
      <c r="P132" s="34">
        <v>41</v>
      </c>
      <c r="Q132" s="34">
        <v>32.408200000000001</v>
      </c>
      <c r="R132" s="34">
        <v>2.0028000000000001</v>
      </c>
      <c r="S132" s="34">
        <v>34.4</v>
      </c>
      <c r="T132" s="34">
        <v>180.02090000000001</v>
      </c>
      <c r="U132" s="34"/>
      <c r="V132" s="34"/>
      <c r="W132" s="34">
        <v>0</v>
      </c>
      <c r="X132" s="34">
        <v>1.8560000000000001</v>
      </c>
      <c r="Y132" s="34">
        <v>12.6</v>
      </c>
      <c r="Z132" s="34">
        <v>846</v>
      </c>
      <c r="AA132" s="34">
        <v>856</v>
      </c>
      <c r="AB132" s="34">
        <v>873</v>
      </c>
      <c r="AC132" s="34">
        <v>94</v>
      </c>
      <c r="AD132" s="34">
        <v>34.270000000000003</v>
      </c>
      <c r="AE132" s="34">
        <v>0.79</v>
      </c>
      <c r="AF132" s="34">
        <v>978</v>
      </c>
      <c r="AG132" s="34">
        <v>4</v>
      </c>
      <c r="AH132" s="34">
        <v>91</v>
      </c>
      <c r="AI132" s="34">
        <v>41</v>
      </c>
      <c r="AJ132" s="34">
        <v>192</v>
      </c>
      <c r="AK132" s="34">
        <v>170</v>
      </c>
      <c r="AL132" s="34">
        <v>4.2</v>
      </c>
      <c r="AM132" s="34">
        <v>176</v>
      </c>
      <c r="AN132" s="34" t="s">
        <v>155</v>
      </c>
      <c r="AO132" s="34">
        <v>2</v>
      </c>
      <c r="AP132" s="37">
        <v>0.88974537037037038</v>
      </c>
      <c r="AQ132" s="34">
        <v>47.159275000000001</v>
      </c>
      <c r="AR132" s="34">
        <v>-88.489739999999998</v>
      </c>
      <c r="AS132" s="34">
        <v>314.7</v>
      </c>
      <c r="AT132" s="34">
        <v>0</v>
      </c>
      <c r="AU132" s="34">
        <v>12</v>
      </c>
      <c r="AV132" s="34">
        <v>8</v>
      </c>
      <c r="AW132" s="34" t="s">
        <v>203</v>
      </c>
      <c r="AX132" s="34">
        <v>1.4</v>
      </c>
      <c r="AY132" s="34">
        <v>1.7</v>
      </c>
      <c r="AZ132" s="34">
        <v>2.2999999999999998</v>
      </c>
      <c r="BA132" s="34">
        <v>13.404</v>
      </c>
      <c r="BB132" s="34">
        <v>15.64</v>
      </c>
      <c r="BC132" s="34">
        <v>1.17</v>
      </c>
      <c r="BD132" s="34">
        <v>13.148999999999999</v>
      </c>
      <c r="BE132" s="34">
        <v>2902.183</v>
      </c>
      <c r="BF132" s="34">
        <v>0.42899999999999999</v>
      </c>
      <c r="BG132" s="34">
        <v>1.028</v>
      </c>
      <c r="BH132" s="34">
        <v>6.4000000000000001E-2</v>
      </c>
      <c r="BI132" s="34">
        <v>1.091</v>
      </c>
      <c r="BJ132" s="34">
        <v>0.86299999999999999</v>
      </c>
      <c r="BK132" s="34">
        <v>5.2999999999999999E-2</v>
      </c>
      <c r="BL132" s="34">
        <v>0.91600000000000004</v>
      </c>
      <c r="BM132" s="34">
        <v>1.579</v>
      </c>
      <c r="BN132" s="34"/>
      <c r="BO132" s="34"/>
      <c r="BP132" s="34"/>
      <c r="BQ132" s="34">
        <v>343.01400000000001</v>
      </c>
      <c r="BR132" s="34">
        <v>6.7787E-2</v>
      </c>
      <c r="BS132" s="34">
        <v>-5</v>
      </c>
      <c r="BT132" s="34">
        <v>6.071E-3</v>
      </c>
      <c r="BU132" s="34">
        <v>1.6565449999999999</v>
      </c>
      <c r="BV132" s="34">
        <v>0</v>
      </c>
      <c r="BW132" s="34" t="s">
        <v>155</v>
      </c>
      <c r="BX132" s="34">
        <v>0.83899999999999997</v>
      </c>
    </row>
    <row r="133" spans="1:76" x14ac:dyDescent="0.25">
      <c r="A133" s="35">
        <v>43167</v>
      </c>
      <c r="B133" s="36">
        <v>1.3945601851851853E-2</v>
      </c>
      <c r="C133" s="34">
        <v>13.073</v>
      </c>
      <c r="D133" s="34">
        <v>2.8E-3</v>
      </c>
      <c r="E133" s="34">
        <v>28.366667</v>
      </c>
      <c r="F133" s="34">
        <v>45.9</v>
      </c>
      <c r="G133" s="34">
        <v>2.8</v>
      </c>
      <c r="H133" s="34">
        <v>174.5</v>
      </c>
      <c r="I133" s="34"/>
      <c r="J133" s="34">
        <v>2.1</v>
      </c>
      <c r="K133" s="34">
        <v>0.88260000000000005</v>
      </c>
      <c r="L133" s="34">
        <v>11.5382</v>
      </c>
      <c r="M133" s="34">
        <v>2.5000000000000001E-3</v>
      </c>
      <c r="N133" s="34">
        <v>40.469900000000003</v>
      </c>
      <c r="O133" s="34">
        <v>2.4712000000000001</v>
      </c>
      <c r="P133" s="34">
        <v>42.9</v>
      </c>
      <c r="Q133" s="34">
        <v>33.967100000000002</v>
      </c>
      <c r="R133" s="34">
        <v>2.0741000000000001</v>
      </c>
      <c r="S133" s="34">
        <v>36</v>
      </c>
      <c r="T133" s="34">
        <v>174.476</v>
      </c>
      <c r="U133" s="34"/>
      <c r="V133" s="34"/>
      <c r="W133" s="34">
        <v>0</v>
      </c>
      <c r="X133" s="34">
        <v>1.8533999999999999</v>
      </c>
      <c r="Y133" s="34">
        <v>12.6</v>
      </c>
      <c r="Z133" s="34">
        <v>846</v>
      </c>
      <c r="AA133" s="34">
        <v>856</v>
      </c>
      <c r="AB133" s="34">
        <v>873</v>
      </c>
      <c r="AC133" s="34">
        <v>94</v>
      </c>
      <c r="AD133" s="34">
        <v>34.270000000000003</v>
      </c>
      <c r="AE133" s="34">
        <v>0.79</v>
      </c>
      <c r="AF133" s="34">
        <v>978</v>
      </c>
      <c r="AG133" s="34">
        <v>4</v>
      </c>
      <c r="AH133" s="34">
        <v>91</v>
      </c>
      <c r="AI133" s="34">
        <v>41</v>
      </c>
      <c r="AJ133" s="34">
        <v>192</v>
      </c>
      <c r="AK133" s="34">
        <v>170.9</v>
      </c>
      <c r="AL133" s="34">
        <v>4.2</v>
      </c>
      <c r="AM133" s="34">
        <v>176</v>
      </c>
      <c r="AN133" s="34" t="s">
        <v>155</v>
      </c>
      <c r="AO133" s="34">
        <v>2</v>
      </c>
      <c r="AP133" s="37">
        <v>0.88975694444444453</v>
      </c>
      <c r="AQ133" s="34">
        <v>47.159275000000001</v>
      </c>
      <c r="AR133" s="34">
        <v>-88.489739999999998</v>
      </c>
      <c r="AS133" s="34">
        <v>314.5</v>
      </c>
      <c r="AT133" s="34">
        <v>0</v>
      </c>
      <c r="AU133" s="34">
        <v>12</v>
      </c>
      <c r="AV133" s="34">
        <v>8</v>
      </c>
      <c r="AW133" s="34" t="s">
        <v>203</v>
      </c>
      <c r="AX133" s="34">
        <v>1.4</v>
      </c>
      <c r="AY133" s="34">
        <v>1.7</v>
      </c>
      <c r="AZ133" s="34">
        <v>2.2999999999999998</v>
      </c>
      <c r="BA133" s="34">
        <v>13.404</v>
      </c>
      <c r="BB133" s="34">
        <v>15.47</v>
      </c>
      <c r="BC133" s="34">
        <v>1.1499999999999999</v>
      </c>
      <c r="BD133" s="34">
        <v>13.305999999999999</v>
      </c>
      <c r="BE133" s="34">
        <v>2902.31</v>
      </c>
      <c r="BF133" s="34">
        <v>0.40100000000000002</v>
      </c>
      <c r="BG133" s="34">
        <v>1.0660000000000001</v>
      </c>
      <c r="BH133" s="34">
        <v>6.5000000000000002E-2</v>
      </c>
      <c r="BI133" s="34">
        <v>1.131</v>
      </c>
      <c r="BJ133" s="34">
        <v>0.89500000000000002</v>
      </c>
      <c r="BK133" s="34">
        <v>5.5E-2</v>
      </c>
      <c r="BL133" s="34">
        <v>0.94899999999999995</v>
      </c>
      <c r="BM133" s="34">
        <v>1.5145</v>
      </c>
      <c r="BN133" s="34"/>
      <c r="BO133" s="34"/>
      <c r="BP133" s="34"/>
      <c r="BQ133" s="34">
        <v>338.97699999999998</v>
      </c>
      <c r="BR133" s="34">
        <v>6.1497000000000003E-2</v>
      </c>
      <c r="BS133" s="34">
        <v>-5</v>
      </c>
      <c r="BT133" s="34">
        <v>6.0000000000000001E-3</v>
      </c>
      <c r="BU133" s="34">
        <v>1.5028319999999999</v>
      </c>
      <c r="BV133" s="34">
        <v>0</v>
      </c>
      <c r="BW133" s="34" t="s">
        <v>155</v>
      </c>
      <c r="BX133" s="34">
        <v>0.83899999999999997</v>
      </c>
    </row>
    <row r="134" spans="1:76" x14ac:dyDescent="0.25">
      <c r="A134" s="35">
        <v>43167</v>
      </c>
      <c r="B134" s="36">
        <v>1.3957175925925927E-2</v>
      </c>
      <c r="C134" s="34">
        <v>12.961</v>
      </c>
      <c r="D134" s="34">
        <v>2E-3</v>
      </c>
      <c r="E134" s="34">
        <v>20.033332999999999</v>
      </c>
      <c r="F134" s="34">
        <v>47.6</v>
      </c>
      <c r="G134" s="34">
        <v>2.8</v>
      </c>
      <c r="H134" s="34">
        <v>175.1</v>
      </c>
      <c r="I134" s="34"/>
      <c r="J134" s="34">
        <v>2.1</v>
      </c>
      <c r="K134" s="34">
        <v>0.88349999999999995</v>
      </c>
      <c r="L134" s="34">
        <v>11.451000000000001</v>
      </c>
      <c r="M134" s="34">
        <v>1.8E-3</v>
      </c>
      <c r="N134" s="34">
        <v>42.032400000000003</v>
      </c>
      <c r="O134" s="34">
        <v>2.4738000000000002</v>
      </c>
      <c r="P134" s="34">
        <v>44.5</v>
      </c>
      <c r="Q134" s="34">
        <v>35.278500000000001</v>
      </c>
      <c r="R134" s="34">
        <v>2.0762999999999998</v>
      </c>
      <c r="S134" s="34">
        <v>37.4</v>
      </c>
      <c r="T134" s="34">
        <v>175.11709999999999</v>
      </c>
      <c r="U134" s="34"/>
      <c r="V134" s="34"/>
      <c r="W134" s="34">
        <v>0</v>
      </c>
      <c r="X134" s="34">
        <v>1.8553999999999999</v>
      </c>
      <c r="Y134" s="34">
        <v>12.6</v>
      </c>
      <c r="Z134" s="34">
        <v>846</v>
      </c>
      <c r="AA134" s="34">
        <v>856</v>
      </c>
      <c r="AB134" s="34">
        <v>873</v>
      </c>
      <c r="AC134" s="34">
        <v>94</v>
      </c>
      <c r="AD134" s="34">
        <v>34.270000000000003</v>
      </c>
      <c r="AE134" s="34">
        <v>0.79</v>
      </c>
      <c r="AF134" s="34">
        <v>978</v>
      </c>
      <c r="AG134" s="34">
        <v>4</v>
      </c>
      <c r="AH134" s="34">
        <v>91</v>
      </c>
      <c r="AI134" s="34">
        <v>41</v>
      </c>
      <c r="AJ134" s="34">
        <v>192</v>
      </c>
      <c r="AK134" s="34">
        <v>171</v>
      </c>
      <c r="AL134" s="34">
        <v>4.3</v>
      </c>
      <c r="AM134" s="34">
        <v>176</v>
      </c>
      <c r="AN134" s="34" t="s">
        <v>155</v>
      </c>
      <c r="AO134" s="34">
        <v>2</v>
      </c>
      <c r="AP134" s="37">
        <v>0.88976851851851846</v>
      </c>
      <c r="AQ134" s="34">
        <v>47.159272999999999</v>
      </c>
      <c r="AR134" s="34">
        <v>-88.489739999999998</v>
      </c>
      <c r="AS134" s="34">
        <v>314.3</v>
      </c>
      <c r="AT134" s="34">
        <v>0</v>
      </c>
      <c r="AU134" s="34">
        <v>12</v>
      </c>
      <c r="AV134" s="34">
        <v>8</v>
      </c>
      <c r="AW134" s="34" t="s">
        <v>203</v>
      </c>
      <c r="AX134" s="34">
        <v>1.4</v>
      </c>
      <c r="AY134" s="34">
        <v>1.7</v>
      </c>
      <c r="AZ134" s="34">
        <v>2.2999999999999998</v>
      </c>
      <c r="BA134" s="34">
        <v>13.404</v>
      </c>
      <c r="BB134" s="34">
        <v>15.6</v>
      </c>
      <c r="BC134" s="34">
        <v>1.1599999999999999</v>
      </c>
      <c r="BD134" s="34">
        <v>13.185</v>
      </c>
      <c r="BE134" s="34">
        <v>2902.518</v>
      </c>
      <c r="BF134" s="34">
        <v>0.28599999999999998</v>
      </c>
      <c r="BG134" s="34">
        <v>1.1160000000000001</v>
      </c>
      <c r="BH134" s="34">
        <v>6.6000000000000003E-2</v>
      </c>
      <c r="BI134" s="34">
        <v>1.181</v>
      </c>
      <c r="BJ134" s="34">
        <v>0.93600000000000005</v>
      </c>
      <c r="BK134" s="34">
        <v>5.5E-2</v>
      </c>
      <c r="BL134" s="34">
        <v>0.99199999999999999</v>
      </c>
      <c r="BM134" s="34">
        <v>1.5317000000000001</v>
      </c>
      <c r="BN134" s="34"/>
      <c r="BO134" s="34"/>
      <c r="BP134" s="34"/>
      <c r="BQ134" s="34">
        <v>341.947</v>
      </c>
      <c r="BR134" s="34">
        <v>6.2855999999999995E-2</v>
      </c>
      <c r="BS134" s="34">
        <v>-5</v>
      </c>
      <c r="BT134" s="34">
        <v>6.0000000000000001E-3</v>
      </c>
      <c r="BU134" s="34">
        <v>1.5360469999999999</v>
      </c>
      <c r="BV134" s="34">
        <v>0</v>
      </c>
      <c r="BW134" s="34" t="s">
        <v>155</v>
      </c>
      <c r="BX134" s="34">
        <v>0.83899999999999997</v>
      </c>
    </row>
    <row r="135" spans="1:76" x14ac:dyDescent="0.25">
      <c r="A135" s="35">
        <v>43167</v>
      </c>
      <c r="B135" s="36">
        <v>1.396875E-2</v>
      </c>
      <c r="C135" s="34">
        <v>12.856</v>
      </c>
      <c r="D135" s="34">
        <v>2.8E-3</v>
      </c>
      <c r="E135" s="34">
        <v>28.110748999999998</v>
      </c>
      <c r="F135" s="34">
        <v>48.9</v>
      </c>
      <c r="G135" s="34">
        <v>2.8</v>
      </c>
      <c r="H135" s="34">
        <v>174.5</v>
      </c>
      <c r="I135" s="34"/>
      <c r="J135" s="34">
        <v>2.1</v>
      </c>
      <c r="K135" s="34">
        <v>0.88429999999999997</v>
      </c>
      <c r="L135" s="34">
        <v>11.369400000000001</v>
      </c>
      <c r="M135" s="34">
        <v>2.5000000000000001E-3</v>
      </c>
      <c r="N135" s="34">
        <v>43.241399999999999</v>
      </c>
      <c r="O135" s="34">
        <v>2.4762</v>
      </c>
      <c r="P135" s="34">
        <v>45.7</v>
      </c>
      <c r="Q135" s="34">
        <v>36.293199999999999</v>
      </c>
      <c r="R135" s="34">
        <v>2.0783</v>
      </c>
      <c r="S135" s="34">
        <v>38.4</v>
      </c>
      <c r="T135" s="34">
        <v>174.495</v>
      </c>
      <c r="U135" s="34"/>
      <c r="V135" s="34"/>
      <c r="W135" s="34">
        <v>0</v>
      </c>
      <c r="X135" s="34">
        <v>1.8571</v>
      </c>
      <c r="Y135" s="34">
        <v>12.6</v>
      </c>
      <c r="Z135" s="34">
        <v>846</v>
      </c>
      <c r="AA135" s="34">
        <v>856</v>
      </c>
      <c r="AB135" s="34">
        <v>872</v>
      </c>
      <c r="AC135" s="34">
        <v>94</v>
      </c>
      <c r="AD135" s="34">
        <v>34.270000000000003</v>
      </c>
      <c r="AE135" s="34">
        <v>0.79</v>
      </c>
      <c r="AF135" s="34">
        <v>978</v>
      </c>
      <c r="AG135" s="34">
        <v>4</v>
      </c>
      <c r="AH135" s="34">
        <v>91</v>
      </c>
      <c r="AI135" s="34">
        <v>41</v>
      </c>
      <c r="AJ135" s="34">
        <v>192.9</v>
      </c>
      <c r="AK135" s="34">
        <v>171</v>
      </c>
      <c r="AL135" s="34">
        <v>4.3</v>
      </c>
      <c r="AM135" s="34">
        <v>176</v>
      </c>
      <c r="AN135" s="34" t="s">
        <v>155</v>
      </c>
      <c r="AO135" s="34">
        <v>2</v>
      </c>
      <c r="AP135" s="37">
        <v>0.88978009259259261</v>
      </c>
      <c r="AQ135" s="34">
        <v>47.159272999999999</v>
      </c>
      <c r="AR135" s="34">
        <v>-88.489742000000007</v>
      </c>
      <c r="AS135" s="34">
        <v>314.10000000000002</v>
      </c>
      <c r="AT135" s="34">
        <v>0</v>
      </c>
      <c r="AU135" s="34">
        <v>12</v>
      </c>
      <c r="AV135" s="34">
        <v>8</v>
      </c>
      <c r="AW135" s="34" t="s">
        <v>203</v>
      </c>
      <c r="AX135" s="34">
        <v>1.3229</v>
      </c>
      <c r="AY135" s="34">
        <v>1.7</v>
      </c>
      <c r="AZ135" s="34">
        <v>2.2999999999999998</v>
      </c>
      <c r="BA135" s="34">
        <v>13.404</v>
      </c>
      <c r="BB135" s="34">
        <v>15.71</v>
      </c>
      <c r="BC135" s="34">
        <v>1.17</v>
      </c>
      <c r="BD135" s="34">
        <v>13.077999999999999</v>
      </c>
      <c r="BE135" s="34">
        <v>2902.3879999999999</v>
      </c>
      <c r="BF135" s="34">
        <v>0.40400000000000003</v>
      </c>
      <c r="BG135" s="34">
        <v>1.1559999999999999</v>
      </c>
      <c r="BH135" s="34">
        <v>6.6000000000000003E-2</v>
      </c>
      <c r="BI135" s="34">
        <v>1.222</v>
      </c>
      <c r="BJ135" s="34">
        <v>0.97</v>
      </c>
      <c r="BK135" s="34">
        <v>5.6000000000000001E-2</v>
      </c>
      <c r="BL135" s="34">
        <v>1.026</v>
      </c>
      <c r="BM135" s="34">
        <v>1.5371999999999999</v>
      </c>
      <c r="BN135" s="34"/>
      <c r="BO135" s="34"/>
      <c r="BP135" s="34"/>
      <c r="BQ135" s="34">
        <v>344.71300000000002</v>
      </c>
      <c r="BR135" s="34">
        <v>5.3711000000000002E-2</v>
      </c>
      <c r="BS135" s="34">
        <v>-5</v>
      </c>
      <c r="BT135" s="34">
        <v>5.071E-3</v>
      </c>
      <c r="BU135" s="34">
        <v>1.3125549999999999</v>
      </c>
      <c r="BV135" s="34">
        <v>0</v>
      </c>
      <c r="BW135" s="34" t="s">
        <v>155</v>
      </c>
      <c r="BX135" s="34">
        <v>0.83899999999999997</v>
      </c>
    </row>
    <row r="136" spans="1:76" x14ac:dyDescent="0.25">
      <c r="A136" s="35">
        <v>43167</v>
      </c>
      <c r="B136" s="36">
        <v>1.3980324074074076E-2</v>
      </c>
      <c r="C136" s="34">
        <v>12.808999999999999</v>
      </c>
      <c r="D136" s="34">
        <v>3.0000000000000001E-3</v>
      </c>
      <c r="E136" s="34">
        <v>30</v>
      </c>
      <c r="F136" s="34">
        <v>50</v>
      </c>
      <c r="G136" s="34">
        <v>2.8</v>
      </c>
      <c r="H136" s="34">
        <v>171.8</v>
      </c>
      <c r="I136" s="34"/>
      <c r="J136" s="34">
        <v>2.1</v>
      </c>
      <c r="K136" s="34">
        <v>0.88470000000000004</v>
      </c>
      <c r="L136" s="34">
        <v>11.3323</v>
      </c>
      <c r="M136" s="34">
        <v>2.7000000000000001E-3</v>
      </c>
      <c r="N136" s="34">
        <v>44.196199999999997</v>
      </c>
      <c r="O136" s="34">
        <v>2.4771000000000001</v>
      </c>
      <c r="P136" s="34">
        <v>46.7</v>
      </c>
      <c r="Q136" s="34">
        <v>37.0946</v>
      </c>
      <c r="R136" s="34">
        <v>2.0790999999999999</v>
      </c>
      <c r="S136" s="34">
        <v>39.200000000000003</v>
      </c>
      <c r="T136" s="34">
        <v>171.8331</v>
      </c>
      <c r="U136" s="34"/>
      <c r="V136" s="34"/>
      <c r="W136" s="34">
        <v>0</v>
      </c>
      <c r="X136" s="34">
        <v>1.8577999999999999</v>
      </c>
      <c r="Y136" s="34">
        <v>12.6</v>
      </c>
      <c r="Z136" s="34">
        <v>846</v>
      </c>
      <c r="AA136" s="34">
        <v>857</v>
      </c>
      <c r="AB136" s="34">
        <v>872</v>
      </c>
      <c r="AC136" s="34">
        <v>94</v>
      </c>
      <c r="AD136" s="34">
        <v>34.270000000000003</v>
      </c>
      <c r="AE136" s="34">
        <v>0.79</v>
      </c>
      <c r="AF136" s="34">
        <v>978</v>
      </c>
      <c r="AG136" s="34">
        <v>4</v>
      </c>
      <c r="AH136" s="34">
        <v>91</v>
      </c>
      <c r="AI136" s="34">
        <v>41</v>
      </c>
      <c r="AJ136" s="34">
        <v>192.1</v>
      </c>
      <c r="AK136" s="34">
        <v>171</v>
      </c>
      <c r="AL136" s="34">
        <v>4.2</v>
      </c>
      <c r="AM136" s="34">
        <v>176</v>
      </c>
      <c r="AN136" s="34" t="s">
        <v>155</v>
      </c>
      <c r="AO136" s="34">
        <v>2</v>
      </c>
      <c r="AP136" s="37">
        <v>0.88979166666666665</v>
      </c>
      <c r="AQ136" s="34">
        <v>47.159272000000001</v>
      </c>
      <c r="AR136" s="34">
        <v>-88.489742000000007</v>
      </c>
      <c r="AS136" s="34">
        <v>314.3</v>
      </c>
      <c r="AT136" s="34">
        <v>0</v>
      </c>
      <c r="AU136" s="34">
        <v>12</v>
      </c>
      <c r="AV136" s="34">
        <v>7</v>
      </c>
      <c r="AW136" s="34" t="s">
        <v>206</v>
      </c>
      <c r="AX136" s="34">
        <v>1.3</v>
      </c>
      <c r="AY136" s="34">
        <v>1.7</v>
      </c>
      <c r="AZ136" s="34">
        <v>2.2999999999999998</v>
      </c>
      <c r="BA136" s="34">
        <v>13.404</v>
      </c>
      <c r="BB136" s="34">
        <v>15.77</v>
      </c>
      <c r="BC136" s="34">
        <v>1.18</v>
      </c>
      <c r="BD136" s="34">
        <v>13.035</v>
      </c>
      <c r="BE136" s="34">
        <v>2902.4290000000001</v>
      </c>
      <c r="BF136" s="34">
        <v>0.433</v>
      </c>
      <c r="BG136" s="34">
        <v>1.1850000000000001</v>
      </c>
      <c r="BH136" s="34">
        <v>6.6000000000000003E-2</v>
      </c>
      <c r="BI136" s="34">
        <v>1.252</v>
      </c>
      <c r="BJ136" s="34">
        <v>0.995</v>
      </c>
      <c r="BK136" s="34">
        <v>5.6000000000000001E-2</v>
      </c>
      <c r="BL136" s="34">
        <v>1.0509999999999999</v>
      </c>
      <c r="BM136" s="34">
        <v>1.5186999999999999</v>
      </c>
      <c r="BN136" s="34"/>
      <c r="BO136" s="34"/>
      <c r="BP136" s="34"/>
      <c r="BQ136" s="34">
        <v>345.97899999999998</v>
      </c>
      <c r="BR136" s="34">
        <v>4.8355000000000002E-2</v>
      </c>
      <c r="BS136" s="34">
        <v>-5</v>
      </c>
      <c r="BT136" s="34">
        <v>5.9290000000000002E-3</v>
      </c>
      <c r="BU136" s="34">
        <v>1.181675</v>
      </c>
      <c r="BV136" s="34">
        <v>0</v>
      </c>
      <c r="BW136" s="34" t="s">
        <v>155</v>
      </c>
      <c r="BX136" s="34">
        <v>0.83899999999999997</v>
      </c>
    </row>
    <row r="137" spans="1:76" x14ac:dyDescent="0.25">
      <c r="A137" s="35">
        <v>43167</v>
      </c>
      <c r="B137" s="36">
        <v>1.3991898148148149E-2</v>
      </c>
      <c r="C137" s="34">
        <v>12.76</v>
      </c>
      <c r="D137" s="34">
        <v>3.0000000000000001E-3</v>
      </c>
      <c r="E137" s="34">
        <v>30</v>
      </c>
      <c r="F137" s="34">
        <v>50.9</v>
      </c>
      <c r="G137" s="34">
        <v>2.8</v>
      </c>
      <c r="H137" s="34">
        <v>170.4</v>
      </c>
      <c r="I137" s="34"/>
      <c r="J137" s="34">
        <v>2.14</v>
      </c>
      <c r="K137" s="34">
        <v>0.88519999999999999</v>
      </c>
      <c r="L137" s="34">
        <v>11.295400000000001</v>
      </c>
      <c r="M137" s="34">
        <v>2.7000000000000001E-3</v>
      </c>
      <c r="N137" s="34">
        <v>45.019300000000001</v>
      </c>
      <c r="O137" s="34">
        <v>2.4786000000000001</v>
      </c>
      <c r="P137" s="34">
        <v>47.5</v>
      </c>
      <c r="Q137" s="34">
        <v>37.7346</v>
      </c>
      <c r="R137" s="34">
        <v>2.0775000000000001</v>
      </c>
      <c r="S137" s="34">
        <v>39.799999999999997</v>
      </c>
      <c r="T137" s="34">
        <v>170.364</v>
      </c>
      <c r="U137" s="34"/>
      <c r="V137" s="34"/>
      <c r="W137" s="34">
        <v>0</v>
      </c>
      <c r="X137" s="34">
        <v>1.8931</v>
      </c>
      <c r="Y137" s="34">
        <v>12.7</v>
      </c>
      <c r="Z137" s="34">
        <v>845</v>
      </c>
      <c r="AA137" s="34">
        <v>855</v>
      </c>
      <c r="AB137" s="34">
        <v>872</v>
      </c>
      <c r="AC137" s="34">
        <v>93.1</v>
      </c>
      <c r="AD137" s="34">
        <v>33.93</v>
      </c>
      <c r="AE137" s="34">
        <v>0.78</v>
      </c>
      <c r="AF137" s="34">
        <v>978</v>
      </c>
      <c r="AG137" s="34">
        <v>4</v>
      </c>
      <c r="AH137" s="34">
        <v>90.070999999999998</v>
      </c>
      <c r="AI137" s="34">
        <v>41</v>
      </c>
      <c r="AJ137" s="34">
        <v>192.9</v>
      </c>
      <c r="AK137" s="34">
        <v>171</v>
      </c>
      <c r="AL137" s="34">
        <v>4.4000000000000004</v>
      </c>
      <c r="AM137" s="34">
        <v>176</v>
      </c>
      <c r="AN137" s="34" t="s">
        <v>155</v>
      </c>
      <c r="AO137" s="34">
        <v>2</v>
      </c>
      <c r="AP137" s="37">
        <v>0.8898032407407408</v>
      </c>
      <c r="AQ137" s="34">
        <v>47.159269999999999</v>
      </c>
      <c r="AR137" s="34">
        <v>-88.489743000000004</v>
      </c>
      <c r="AS137" s="34">
        <v>314.2</v>
      </c>
      <c r="AT137" s="34">
        <v>0</v>
      </c>
      <c r="AU137" s="34">
        <v>12</v>
      </c>
      <c r="AV137" s="34">
        <v>8</v>
      </c>
      <c r="AW137" s="34" t="s">
        <v>203</v>
      </c>
      <c r="AX137" s="34">
        <v>1.3771</v>
      </c>
      <c r="AY137" s="34">
        <v>1.7770999999999999</v>
      </c>
      <c r="AZ137" s="34">
        <v>2.2999999999999998</v>
      </c>
      <c r="BA137" s="34">
        <v>13.404</v>
      </c>
      <c r="BB137" s="34">
        <v>15.83</v>
      </c>
      <c r="BC137" s="34">
        <v>1.18</v>
      </c>
      <c r="BD137" s="34">
        <v>12.967000000000001</v>
      </c>
      <c r="BE137" s="34">
        <v>2902.4839999999999</v>
      </c>
      <c r="BF137" s="34">
        <v>0.434</v>
      </c>
      <c r="BG137" s="34">
        <v>1.2110000000000001</v>
      </c>
      <c r="BH137" s="34">
        <v>6.7000000000000004E-2</v>
      </c>
      <c r="BI137" s="34">
        <v>1.278</v>
      </c>
      <c r="BJ137" s="34">
        <v>1.0149999999999999</v>
      </c>
      <c r="BK137" s="34">
        <v>5.6000000000000001E-2</v>
      </c>
      <c r="BL137" s="34">
        <v>1.071</v>
      </c>
      <c r="BM137" s="34">
        <v>1.5106999999999999</v>
      </c>
      <c r="BN137" s="34"/>
      <c r="BO137" s="34"/>
      <c r="BP137" s="34"/>
      <c r="BQ137" s="34">
        <v>353.714</v>
      </c>
      <c r="BR137" s="34">
        <v>6.658E-2</v>
      </c>
      <c r="BS137" s="34">
        <v>-5</v>
      </c>
      <c r="BT137" s="34">
        <v>6.0000000000000001E-3</v>
      </c>
      <c r="BU137" s="34">
        <v>1.627049</v>
      </c>
      <c r="BV137" s="34">
        <v>0</v>
      </c>
      <c r="BW137" s="34" t="s">
        <v>155</v>
      </c>
      <c r="BX137" s="34">
        <v>0.83799999999999997</v>
      </c>
    </row>
    <row r="138" spans="1:76" x14ac:dyDescent="0.25">
      <c r="A138" s="35">
        <v>43167</v>
      </c>
      <c r="B138" s="36">
        <v>1.4003472222222223E-2</v>
      </c>
      <c r="C138" s="34">
        <v>12.76</v>
      </c>
      <c r="D138" s="34">
        <v>3.0000000000000001E-3</v>
      </c>
      <c r="E138" s="34">
        <v>30</v>
      </c>
      <c r="F138" s="34">
        <v>51.6</v>
      </c>
      <c r="G138" s="34">
        <v>2.8</v>
      </c>
      <c r="H138" s="34">
        <v>163.80000000000001</v>
      </c>
      <c r="I138" s="34"/>
      <c r="J138" s="34">
        <v>2.2000000000000002</v>
      </c>
      <c r="K138" s="34">
        <v>0.88519999999999999</v>
      </c>
      <c r="L138" s="34">
        <v>11.2951</v>
      </c>
      <c r="M138" s="34">
        <v>2.7000000000000001E-3</v>
      </c>
      <c r="N138" s="34">
        <v>45.692</v>
      </c>
      <c r="O138" s="34">
        <v>2.4786000000000001</v>
      </c>
      <c r="P138" s="34">
        <v>48.2</v>
      </c>
      <c r="Q138" s="34">
        <v>38.294600000000003</v>
      </c>
      <c r="R138" s="34">
        <v>2.0773000000000001</v>
      </c>
      <c r="S138" s="34">
        <v>40.4</v>
      </c>
      <c r="T138" s="34">
        <v>163.82470000000001</v>
      </c>
      <c r="U138" s="34"/>
      <c r="V138" s="34"/>
      <c r="W138" s="34">
        <v>0</v>
      </c>
      <c r="X138" s="34">
        <v>1.9474</v>
      </c>
      <c r="Y138" s="34">
        <v>12.6</v>
      </c>
      <c r="Z138" s="34">
        <v>845</v>
      </c>
      <c r="AA138" s="34">
        <v>855</v>
      </c>
      <c r="AB138" s="34">
        <v>871</v>
      </c>
      <c r="AC138" s="34">
        <v>93</v>
      </c>
      <c r="AD138" s="34">
        <v>33.9</v>
      </c>
      <c r="AE138" s="34">
        <v>0.78</v>
      </c>
      <c r="AF138" s="34">
        <v>978</v>
      </c>
      <c r="AG138" s="34">
        <v>4</v>
      </c>
      <c r="AH138" s="34">
        <v>90</v>
      </c>
      <c r="AI138" s="34">
        <v>41</v>
      </c>
      <c r="AJ138" s="34">
        <v>193</v>
      </c>
      <c r="AK138" s="34">
        <v>171</v>
      </c>
      <c r="AL138" s="34">
        <v>4.3</v>
      </c>
      <c r="AM138" s="34">
        <v>176</v>
      </c>
      <c r="AN138" s="34" t="s">
        <v>155</v>
      </c>
      <c r="AO138" s="34">
        <v>2</v>
      </c>
      <c r="AP138" s="37">
        <v>0.88982638888888888</v>
      </c>
      <c r="AQ138" s="34">
        <v>47.159269999999999</v>
      </c>
      <c r="AR138" s="34">
        <v>-88.489743000000004</v>
      </c>
      <c r="AS138" s="34">
        <v>314.2</v>
      </c>
      <c r="AT138" s="34">
        <v>0</v>
      </c>
      <c r="AU138" s="34">
        <v>12</v>
      </c>
      <c r="AV138" s="34">
        <v>8</v>
      </c>
      <c r="AW138" s="34" t="s">
        <v>203</v>
      </c>
      <c r="AX138" s="34">
        <v>1.4</v>
      </c>
      <c r="AY138" s="34">
        <v>1.8</v>
      </c>
      <c r="AZ138" s="34">
        <v>2.2999999999999998</v>
      </c>
      <c r="BA138" s="34">
        <v>13.404</v>
      </c>
      <c r="BB138" s="34">
        <v>15.83</v>
      </c>
      <c r="BC138" s="34">
        <v>1.18</v>
      </c>
      <c r="BD138" s="34">
        <v>12.968999999999999</v>
      </c>
      <c r="BE138" s="34">
        <v>2902.6529999999998</v>
      </c>
      <c r="BF138" s="34">
        <v>0.434</v>
      </c>
      <c r="BG138" s="34">
        <v>1.23</v>
      </c>
      <c r="BH138" s="34">
        <v>6.7000000000000004E-2</v>
      </c>
      <c r="BI138" s="34">
        <v>1.296</v>
      </c>
      <c r="BJ138" s="34">
        <v>1.0309999999999999</v>
      </c>
      <c r="BK138" s="34">
        <v>5.6000000000000001E-2</v>
      </c>
      <c r="BL138" s="34">
        <v>1.0860000000000001</v>
      </c>
      <c r="BM138" s="34">
        <v>1.4528000000000001</v>
      </c>
      <c r="BN138" s="34"/>
      <c r="BO138" s="34"/>
      <c r="BP138" s="34"/>
      <c r="BQ138" s="34">
        <v>363.88600000000002</v>
      </c>
      <c r="BR138" s="34">
        <v>6.1497000000000003E-2</v>
      </c>
      <c r="BS138" s="34">
        <v>-5</v>
      </c>
      <c r="BT138" s="34">
        <v>6.0000000000000001E-3</v>
      </c>
      <c r="BU138" s="34">
        <v>1.5028319999999999</v>
      </c>
      <c r="BV138" s="34">
        <v>0</v>
      </c>
      <c r="BW138" s="34" t="s">
        <v>155</v>
      </c>
      <c r="BX138" s="34">
        <v>0.83799999999999997</v>
      </c>
    </row>
    <row r="139" spans="1:76" x14ac:dyDescent="0.25">
      <c r="A139" s="35">
        <v>43167</v>
      </c>
      <c r="B139" s="36">
        <v>1.4015046296296298E-2</v>
      </c>
      <c r="C139" s="34">
        <v>12.76</v>
      </c>
      <c r="D139" s="34">
        <v>3.0000000000000001E-3</v>
      </c>
      <c r="E139" s="34">
        <v>30</v>
      </c>
      <c r="F139" s="34">
        <v>52.2</v>
      </c>
      <c r="G139" s="34">
        <v>2.8</v>
      </c>
      <c r="H139" s="34">
        <v>163.1</v>
      </c>
      <c r="I139" s="34"/>
      <c r="J139" s="34">
        <v>2.2000000000000002</v>
      </c>
      <c r="K139" s="34">
        <v>0.88519999999999999</v>
      </c>
      <c r="L139" s="34">
        <v>11.2951</v>
      </c>
      <c r="M139" s="34">
        <v>2.7000000000000001E-3</v>
      </c>
      <c r="N139" s="34">
        <v>46.223599999999998</v>
      </c>
      <c r="O139" s="34">
        <v>2.4784999999999999</v>
      </c>
      <c r="P139" s="34">
        <v>48.7</v>
      </c>
      <c r="Q139" s="34">
        <v>38.740099999999998</v>
      </c>
      <c r="R139" s="34">
        <v>2.0773000000000001</v>
      </c>
      <c r="S139" s="34">
        <v>40.799999999999997</v>
      </c>
      <c r="T139" s="34">
        <v>163.1113</v>
      </c>
      <c r="U139" s="34"/>
      <c r="V139" s="34"/>
      <c r="W139" s="34">
        <v>0</v>
      </c>
      <c r="X139" s="34">
        <v>1.9474</v>
      </c>
      <c r="Y139" s="34">
        <v>12.6</v>
      </c>
      <c r="Z139" s="34">
        <v>845</v>
      </c>
      <c r="AA139" s="34">
        <v>854</v>
      </c>
      <c r="AB139" s="34">
        <v>870</v>
      </c>
      <c r="AC139" s="34">
        <v>93</v>
      </c>
      <c r="AD139" s="34">
        <v>33.9</v>
      </c>
      <c r="AE139" s="34">
        <v>0.78</v>
      </c>
      <c r="AF139" s="34">
        <v>978</v>
      </c>
      <c r="AG139" s="34">
        <v>4</v>
      </c>
      <c r="AH139" s="34">
        <v>90</v>
      </c>
      <c r="AI139" s="34">
        <v>41</v>
      </c>
      <c r="AJ139" s="34">
        <v>193</v>
      </c>
      <c r="AK139" s="34">
        <v>171</v>
      </c>
      <c r="AL139" s="34">
        <v>4.3</v>
      </c>
      <c r="AM139" s="34">
        <v>176</v>
      </c>
      <c r="AN139" s="34" t="s">
        <v>155</v>
      </c>
      <c r="AO139" s="34">
        <v>2</v>
      </c>
      <c r="AP139" s="37">
        <v>0.88982638888888888</v>
      </c>
      <c r="AQ139" s="34">
        <v>47.159269999999999</v>
      </c>
      <c r="AR139" s="34">
        <v>-88.489743000000004</v>
      </c>
      <c r="AS139" s="34">
        <v>314.3</v>
      </c>
      <c r="AT139" s="34">
        <v>0</v>
      </c>
      <c r="AU139" s="34">
        <v>12</v>
      </c>
      <c r="AV139" s="34">
        <v>8</v>
      </c>
      <c r="AW139" s="34" t="s">
        <v>203</v>
      </c>
      <c r="AX139" s="34">
        <v>1.3229</v>
      </c>
      <c r="AY139" s="34">
        <v>1.8</v>
      </c>
      <c r="AZ139" s="34">
        <v>2.2229000000000001</v>
      </c>
      <c r="BA139" s="34">
        <v>13.404</v>
      </c>
      <c r="BB139" s="34">
        <v>15.83</v>
      </c>
      <c r="BC139" s="34">
        <v>1.18</v>
      </c>
      <c r="BD139" s="34">
        <v>12.97</v>
      </c>
      <c r="BE139" s="34">
        <v>2902.6709999999998</v>
      </c>
      <c r="BF139" s="34">
        <v>0.434</v>
      </c>
      <c r="BG139" s="34">
        <v>1.244</v>
      </c>
      <c r="BH139" s="34">
        <v>6.7000000000000004E-2</v>
      </c>
      <c r="BI139" s="34">
        <v>1.3109999999999999</v>
      </c>
      <c r="BJ139" s="34">
        <v>1.0429999999999999</v>
      </c>
      <c r="BK139" s="34">
        <v>5.6000000000000001E-2</v>
      </c>
      <c r="BL139" s="34">
        <v>1.0980000000000001</v>
      </c>
      <c r="BM139" s="34">
        <v>1.4464999999999999</v>
      </c>
      <c r="BN139" s="34"/>
      <c r="BO139" s="34"/>
      <c r="BP139" s="34"/>
      <c r="BQ139" s="34">
        <v>363.88900000000001</v>
      </c>
      <c r="BR139" s="34">
        <v>9.3515000000000001E-2</v>
      </c>
      <c r="BS139" s="34">
        <v>-5</v>
      </c>
      <c r="BT139" s="34">
        <v>6.0000000000000001E-3</v>
      </c>
      <c r="BU139" s="34">
        <v>2.2852730000000001</v>
      </c>
      <c r="BV139" s="34">
        <v>0</v>
      </c>
      <c r="BW139" s="34" t="s">
        <v>155</v>
      </c>
      <c r="BX139" s="34">
        <v>0.83799999999999997</v>
      </c>
    </row>
    <row r="140" spans="1:76" x14ac:dyDescent="0.25">
      <c r="A140" s="35">
        <v>43167</v>
      </c>
      <c r="B140" s="36">
        <v>1.402662037037037E-2</v>
      </c>
      <c r="C140" s="34">
        <v>12.76</v>
      </c>
      <c r="D140" s="34">
        <v>3.0000000000000001E-3</v>
      </c>
      <c r="E140" s="34">
        <v>30</v>
      </c>
      <c r="F140" s="34">
        <v>52.9</v>
      </c>
      <c r="G140" s="34">
        <v>2.8</v>
      </c>
      <c r="H140" s="34">
        <v>164.2</v>
      </c>
      <c r="I140" s="34"/>
      <c r="J140" s="34">
        <v>2.2000000000000002</v>
      </c>
      <c r="K140" s="34">
        <v>0.88519999999999999</v>
      </c>
      <c r="L140" s="34">
        <v>11.295500000000001</v>
      </c>
      <c r="M140" s="34">
        <v>2.7000000000000001E-3</v>
      </c>
      <c r="N140" s="34">
        <v>46.8444</v>
      </c>
      <c r="O140" s="34">
        <v>2.4786000000000001</v>
      </c>
      <c r="P140" s="34">
        <v>49.3</v>
      </c>
      <c r="Q140" s="34">
        <v>39.260399999999997</v>
      </c>
      <c r="R140" s="34">
        <v>2.0773999999999999</v>
      </c>
      <c r="S140" s="34">
        <v>41.3</v>
      </c>
      <c r="T140" s="34">
        <v>164.2</v>
      </c>
      <c r="U140" s="34"/>
      <c r="V140" s="34"/>
      <c r="W140" s="34">
        <v>0</v>
      </c>
      <c r="X140" s="34">
        <v>1.9475</v>
      </c>
      <c r="Y140" s="34">
        <v>12.7</v>
      </c>
      <c r="Z140" s="34">
        <v>844</v>
      </c>
      <c r="AA140" s="34">
        <v>854</v>
      </c>
      <c r="AB140" s="34">
        <v>870</v>
      </c>
      <c r="AC140" s="34">
        <v>93</v>
      </c>
      <c r="AD140" s="34">
        <v>33.9</v>
      </c>
      <c r="AE140" s="34">
        <v>0.78</v>
      </c>
      <c r="AF140" s="34">
        <v>978</v>
      </c>
      <c r="AG140" s="34">
        <v>4</v>
      </c>
      <c r="AH140" s="34">
        <v>90</v>
      </c>
      <c r="AI140" s="34">
        <v>41</v>
      </c>
      <c r="AJ140" s="34">
        <v>193</v>
      </c>
      <c r="AK140" s="34">
        <v>171</v>
      </c>
      <c r="AL140" s="34">
        <v>4.4000000000000004</v>
      </c>
      <c r="AM140" s="34">
        <v>176</v>
      </c>
      <c r="AN140" s="34" t="s">
        <v>155</v>
      </c>
      <c r="AO140" s="34">
        <v>2</v>
      </c>
      <c r="AP140" s="37">
        <v>0.88983796296296302</v>
      </c>
      <c r="AQ140" s="34">
        <v>47.159269999999999</v>
      </c>
      <c r="AR140" s="34">
        <v>-88.489743000000004</v>
      </c>
      <c r="AS140" s="34">
        <v>314.39999999999998</v>
      </c>
      <c r="AT140" s="34">
        <v>0</v>
      </c>
      <c r="AU140" s="34">
        <v>12</v>
      </c>
      <c r="AV140" s="34">
        <v>8</v>
      </c>
      <c r="AW140" s="34" t="s">
        <v>203</v>
      </c>
      <c r="AX140" s="34">
        <v>1.3771</v>
      </c>
      <c r="AY140" s="34">
        <v>1.8</v>
      </c>
      <c r="AZ140" s="34">
        <v>2.2770999999999999</v>
      </c>
      <c r="BA140" s="34">
        <v>13.404</v>
      </c>
      <c r="BB140" s="34">
        <v>15.83</v>
      </c>
      <c r="BC140" s="34">
        <v>1.18</v>
      </c>
      <c r="BD140" s="34">
        <v>12.965</v>
      </c>
      <c r="BE140" s="34">
        <v>2902.643</v>
      </c>
      <c r="BF140" s="34">
        <v>0.434</v>
      </c>
      <c r="BG140" s="34">
        <v>1.2609999999999999</v>
      </c>
      <c r="BH140" s="34">
        <v>6.7000000000000004E-2</v>
      </c>
      <c r="BI140" s="34">
        <v>1.327</v>
      </c>
      <c r="BJ140" s="34">
        <v>1.0569999999999999</v>
      </c>
      <c r="BK140" s="34">
        <v>5.6000000000000001E-2</v>
      </c>
      <c r="BL140" s="34">
        <v>1.1120000000000001</v>
      </c>
      <c r="BM140" s="34">
        <v>1.4560999999999999</v>
      </c>
      <c r="BN140" s="34"/>
      <c r="BO140" s="34"/>
      <c r="BP140" s="34"/>
      <c r="BQ140" s="34">
        <v>363.88499999999999</v>
      </c>
      <c r="BR140" s="34">
        <v>0.10900600000000001</v>
      </c>
      <c r="BS140" s="34">
        <v>-5</v>
      </c>
      <c r="BT140" s="34">
        <v>5.071E-3</v>
      </c>
      <c r="BU140" s="34">
        <v>2.663834</v>
      </c>
      <c r="BV140" s="34">
        <v>0</v>
      </c>
      <c r="BW140" s="34" t="s">
        <v>155</v>
      </c>
      <c r="BX140" s="34">
        <v>0.83799999999999997</v>
      </c>
    </row>
    <row r="141" spans="1:76" x14ac:dyDescent="0.25">
      <c r="A141" s="35">
        <v>43167</v>
      </c>
      <c r="B141" s="36">
        <v>1.4038194444444443E-2</v>
      </c>
      <c r="C141" s="34">
        <v>12.814</v>
      </c>
      <c r="D141" s="34">
        <v>3.0000000000000001E-3</v>
      </c>
      <c r="E141" s="34">
        <v>30</v>
      </c>
      <c r="F141" s="34">
        <v>53.8</v>
      </c>
      <c r="G141" s="34">
        <v>2.8</v>
      </c>
      <c r="H141" s="34">
        <v>157.5</v>
      </c>
      <c r="I141" s="34"/>
      <c r="J141" s="34">
        <v>2.2999999999999998</v>
      </c>
      <c r="K141" s="34">
        <v>0.88480000000000003</v>
      </c>
      <c r="L141" s="34">
        <v>11.3375</v>
      </c>
      <c r="M141" s="34">
        <v>2.7000000000000001E-3</v>
      </c>
      <c r="N141" s="34">
        <v>47.562800000000003</v>
      </c>
      <c r="O141" s="34">
        <v>2.4773999999999998</v>
      </c>
      <c r="P141" s="34">
        <v>50</v>
      </c>
      <c r="Q141" s="34">
        <v>39.862400000000001</v>
      </c>
      <c r="R141" s="34">
        <v>2.0762999999999998</v>
      </c>
      <c r="S141" s="34">
        <v>41.9</v>
      </c>
      <c r="T141" s="34">
        <v>157.46559999999999</v>
      </c>
      <c r="U141" s="34"/>
      <c r="V141" s="34"/>
      <c r="W141" s="34">
        <v>0</v>
      </c>
      <c r="X141" s="34">
        <v>2.0350000000000001</v>
      </c>
      <c r="Y141" s="34">
        <v>12.6</v>
      </c>
      <c r="Z141" s="34">
        <v>844</v>
      </c>
      <c r="AA141" s="34">
        <v>853</v>
      </c>
      <c r="AB141" s="34">
        <v>870</v>
      </c>
      <c r="AC141" s="34">
        <v>93</v>
      </c>
      <c r="AD141" s="34">
        <v>33.9</v>
      </c>
      <c r="AE141" s="34">
        <v>0.78</v>
      </c>
      <c r="AF141" s="34">
        <v>978</v>
      </c>
      <c r="AG141" s="34">
        <v>4</v>
      </c>
      <c r="AH141" s="34">
        <v>90</v>
      </c>
      <c r="AI141" s="34">
        <v>41</v>
      </c>
      <c r="AJ141" s="34">
        <v>193</v>
      </c>
      <c r="AK141" s="34">
        <v>171</v>
      </c>
      <c r="AL141" s="34">
        <v>4.3</v>
      </c>
      <c r="AM141" s="34">
        <v>175.7</v>
      </c>
      <c r="AN141" s="34" t="s">
        <v>155</v>
      </c>
      <c r="AO141" s="34">
        <v>2</v>
      </c>
      <c r="AP141" s="37">
        <v>0.88984953703703706</v>
      </c>
      <c r="AQ141" s="34">
        <v>47.159267999999997</v>
      </c>
      <c r="AR141" s="34">
        <v>-88.489744999999999</v>
      </c>
      <c r="AS141" s="34">
        <v>314.39999999999998</v>
      </c>
      <c r="AT141" s="34">
        <v>0</v>
      </c>
      <c r="AU141" s="34">
        <v>12</v>
      </c>
      <c r="AV141" s="34">
        <v>8</v>
      </c>
      <c r="AW141" s="34" t="s">
        <v>203</v>
      </c>
      <c r="AX141" s="34">
        <v>1.4</v>
      </c>
      <c r="AY141" s="34">
        <v>1.8</v>
      </c>
      <c r="AZ141" s="34">
        <v>2.2999999999999998</v>
      </c>
      <c r="BA141" s="34">
        <v>13.404</v>
      </c>
      <c r="BB141" s="34">
        <v>15.76</v>
      </c>
      <c r="BC141" s="34">
        <v>1.18</v>
      </c>
      <c r="BD141" s="34">
        <v>13.023999999999999</v>
      </c>
      <c r="BE141" s="34">
        <v>2902.7959999999998</v>
      </c>
      <c r="BF141" s="34">
        <v>0.433</v>
      </c>
      <c r="BG141" s="34">
        <v>1.2749999999999999</v>
      </c>
      <c r="BH141" s="34">
        <v>6.6000000000000003E-2</v>
      </c>
      <c r="BI141" s="34">
        <v>1.3420000000000001</v>
      </c>
      <c r="BJ141" s="34">
        <v>1.069</v>
      </c>
      <c r="BK141" s="34">
        <v>5.6000000000000001E-2</v>
      </c>
      <c r="BL141" s="34">
        <v>1.1240000000000001</v>
      </c>
      <c r="BM141" s="34">
        <v>1.3913</v>
      </c>
      <c r="BN141" s="34"/>
      <c r="BO141" s="34"/>
      <c r="BP141" s="34"/>
      <c r="BQ141" s="34">
        <v>378.84</v>
      </c>
      <c r="BR141" s="34">
        <v>8.5846000000000006E-2</v>
      </c>
      <c r="BS141" s="34">
        <v>-5</v>
      </c>
      <c r="BT141" s="34">
        <v>5.0000000000000001E-3</v>
      </c>
      <c r="BU141" s="34">
        <v>2.0978620000000001</v>
      </c>
      <c r="BV141" s="34">
        <v>0</v>
      </c>
      <c r="BW141" s="34" t="s">
        <v>155</v>
      </c>
      <c r="BX141" s="34">
        <v>0.83799999999999997</v>
      </c>
    </row>
    <row r="142" spans="1:76" x14ac:dyDescent="0.25">
      <c r="A142" s="35">
        <v>43167</v>
      </c>
      <c r="B142" s="36">
        <v>1.4049768518518517E-2</v>
      </c>
      <c r="C142" s="34">
        <v>12.958</v>
      </c>
      <c r="D142" s="34">
        <v>3.0000000000000001E-3</v>
      </c>
      <c r="E142" s="34">
        <v>30</v>
      </c>
      <c r="F142" s="34">
        <v>54.6</v>
      </c>
      <c r="G142" s="34">
        <v>2.8</v>
      </c>
      <c r="H142" s="34">
        <v>155.5</v>
      </c>
      <c r="I142" s="34"/>
      <c r="J142" s="34">
        <v>2.2999999999999998</v>
      </c>
      <c r="K142" s="34">
        <v>0.88370000000000004</v>
      </c>
      <c r="L142" s="34">
        <v>11.450200000000001</v>
      </c>
      <c r="M142" s="34">
        <v>2.7000000000000001E-3</v>
      </c>
      <c r="N142" s="34">
        <v>48.210799999999999</v>
      </c>
      <c r="O142" s="34">
        <v>2.5093000000000001</v>
      </c>
      <c r="P142" s="34">
        <v>50.7</v>
      </c>
      <c r="Q142" s="34">
        <v>40.405500000000004</v>
      </c>
      <c r="R142" s="34">
        <v>2.1030000000000002</v>
      </c>
      <c r="S142" s="34">
        <v>42.5</v>
      </c>
      <c r="T142" s="34">
        <v>155.45939999999999</v>
      </c>
      <c r="U142" s="34"/>
      <c r="V142" s="34"/>
      <c r="W142" s="34">
        <v>0</v>
      </c>
      <c r="X142" s="34">
        <v>2.0324</v>
      </c>
      <c r="Y142" s="34">
        <v>12.6</v>
      </c>
      <c r="Z142" s="34">
        <v>843</v>
      </c>
      <c r="AA142" s="34">
        <v>852</v>
      </c>
      <c r="AB142" s="34">
        <v>869</v>
      </c>
      <c r="AC142" s="34">
        <v>93</v>
      </c>
      <c r="AD142" s="34">
        <v>33.9</v>
      </c>
      <c r="AE142" s="34">
        <v>0.78</v>
      </c>
      <c r="AF142" s="34">
        <v>978</v>
      </c>
      <c r="AG142" s="34">
        <v>4</v>
      </c>
      <c r="AH142" s="34">
        <v>90</v>
      </c>
      <c r="AI142" s="34">
        <v>41</v>
      </c>
      <c r="AJ142" s="34">
        <v>193</v>
      </c>
      <c r="AK142" s="34">
        <v>170.1</v>
      </c>
      <c r="AL142" s="34">
        <v>4.4000000000000004</v>
      </c>
      <c r="AM142" s="34">
        <v>175.3</v>
      </c>
      <c r="AN142" s="34" t="s">
        <v>155</v>
      </c>
      <c r="AO142" s="34">
        <v>2</v>
      </c>
      <c r="AP142" s="37">
        <v>0.8898611111111111</v>
      </c>
      <c r="AQ142" s="34">
        <v>47.159267999999997</v>
      </c>
      <c r="AR142" s="34">
        <v>-88.489744999999999</v>
      </c>
      <c r="AS142" s="34">
        <v>314.7</v>
      </c>
      <c r="AT142" s="34">
        <v>0</v>
      </c>
      <c r="AU142" s="34">
        <v>12</v>
      </c>
      <c r="AV142" s="34">
        <v>8</v>
      </c>
      <c r="AW142" s="34" t="s">
        <v>203</v>
      </c>
      <c r="AX142" s="34">
        <v>1.4</v>
      </c>
      <c r="AY142" s="34">
        <v>1.8</v>
      </c>
      <c r="AZ142" s="34">
        <v>2.2999999999999998</v>
      </c>
      <c r="BA142" s="34">
        <v>13.404</v>
      </c>
      <c r="BB142" s="34">
        <v>15.6</v>
      </c>
      <c r="BC142" s="34">
        <v>1.1599999999999999</v>
      </c>
      <c r="BD142" s="34">
        <v>13.167</v>
      </c>
      <c r="BE142" s="34">
        <v>2902.7939999999999</v>
      </c>
      <c r="BF142" s="34">
        <v>0.42799999999999999</v>
      </c>
      <c r="BG142" s="34">
        <v>1.28</v>
      </c>
      <c r="BH142" s="34">
        <v>6.7000000000000004E-2</v>
      </c>
      <c r="BI142" s="34">
        <v>1.347</v>
      </c>
      <c r="BJ142" s="34">
        <v>1.073</v>
      </c>
      <c r="BK142" s="34">
        <v>5.6000000000000001E-2</v>
      </c>
      <c r="BL142" s="34">
        <v>1.129</v>
      </c>
      <c r="BM142" s="34">
        <v>1.36</v>
      </c>
      <c r="BN142" s="34"/>
      <c r="BO142" s="34"/>
      <c r="BP142" s="34"/>
      <c r="BQ142" s="34">
        <v>374.637</v>
      </c>
      <c r="BR142" s="34">
        <v>6.9136000000000003E-2</v>
      </c>
      <c r="BS142" s="34">
        <v>-5</v>
      </c>
      <c r="BT142" s="34">
        <v>5.9290000000000002E-3</v>
      </c>
      <c r="BU142" s="34">
        <v>1.689511</v>
      </c>
      <c r="BV142" s="34">
        <v>0</v>
      </c>
      <c r="BW142" s="34" t="s">
        <v>155</v>
      </c>
      <c r="BX142" s="34">
        <v>0.83799999999999997</v>
      </c>
    </row>
    <row r="143" spans="1:76" x14ac:dyDescent="0.25">
      <c r="A143" s="35">
        <v>43167</v>
      </c>
      <c r="B143" s="36">
        <v>1.4061342592592592E-2</v>
      </c>
      <c r="C143" s="34">
        <v>13.194000000000001</v>
      </c>
      <c r="D143" s="34">
        <v>2.0999999999999999E-3</v>
      </c>
      <c r="E143" s="34">
        <v>20.859950999999999</v>
      </c>
      <c r="F143" s="34">
        <v>55.3</v>
      </c>
      <c r="G143" s="34">
        <v>2.9</v>
      </c>
      <c r="H143" s="34">
        <v>150.4</v>
      </c>
      <c r="I143" s="34"/>
      <c r="J143" s="34">
        <v>2.4</v>
      </c>
      <c r="K143" s="34">
        <v>0.88180000000000003</v>
      </c>
      <c r="L143" s="34">
        <v>11.6343</v>
      </c>
      <c r="M143" s="34">
        <v>1.8E-3</v>
      </c>
      <c r="N143" s="34">
        <v>48.743600000000001</v>
      </c>
      <c r="O143" s="34">
        <v>2.5571999999999999</v>
      </c>
      <c r="P143" s="34">
        <v>51.3</v>
      </c>
      <c r="Q143" s="34">
        <v>40.8521</v>
      </c>
      <c r="R143" s="34">
        <v>2.1432000000000002</v>
      </c>
      <c r="S143" s="34">
        <v>43</v>
      </c>
      <c r="T143" s="34">
        <v>150.36320000000001</v>
      </c>
      <c r="U143" s="34"/>
      <c r="V143" s="34"/>
      <c r="W143" s="34">
        <v>0</v>
      </c>
      <c r="X143" s="34">
        <v>2.1162999999999998</v>
      </c>
      <c r="Y143" s="34">
        <v>12.6</v>
      </c>
      <c r="Z143" s="34">
        <v>843</v>
      </c>
      <c r="AA143" s="34">
        <v>852</v>
      </c>
      <c r="AB143" s="34">
        <v>870</v>
      </c>
      <c r="AC143" s="34">
        <v>93</v>
      </c>
      <c r="AD143" s="34">
        <v>33.9</v>
      </c>
      <c r="AE143" s="34">
        <v>0.78</v>
      </c>
      <c r="AF143" s="34">
        <v>978</v>
      </c>
      <c r="AG143" s="34">
        <v>4</v>
      </c>
      <c r="AH143" s="34">
        <v>89.070999999999998</v>
      </c>
      <c r="AI143" s="34">
        <v>41</v>
      </c>
      <c r="AJ143" s="34">
        <v>193</v>
      </c>
      <c r="AK143" s="34">
        <v>170</v>
      </c>
      <c r="AL143" s="34">
        <v>4.4000000000000004</v>
      </c>
      <c r="AM143" s="34">
        <v>175.1</v>
      </c>
      <c r="AN143" s="34" t="s">
        <v>155</v>
      </c>
      <c r="AO143" s="34">
        <v>2</v>
      </c>
      <c r="AP143" s="37">
        <v>0.88987268518518514</v>
      </c>
      <c r="AQ143" s="34">
        <v>47.159267999999997</v>
      </c>
      <c r="AR143" s="34">
        <v>-88.489744999999999</v>
      </c>
      <c r="AS143" s="34">
        <v>315</v>
      </c>
      <c r="AT143" s="34">
        <v>0</v>
      </c>
      <c r="AU143" s="34">
        <v>12</v>
      </c>
      <c r="AV143" s="34">
        <v>8</v>
      </c>
      <c r="AW143" s="34" t="s">
        <v>203</v>
      </c>
      <c r="AX143" s="34">
        <v>1.4</v>
      </c>
      <c r="AY143" s="34">
        <v>1.8</v>
      </c>
      <c r="AZ143" s="34">
        <v>2.2999999999999998</v>
      </c>
      <c r="BA143" s="34">
        <v>13.404</v>
      </c>
      <c r="BB143" s="34">
        <v>15.34</v>
      </c>
      <c r="BC143" s="34">
        <v>1.1399999999999999</v>
      </c>
      <c r="BD143" s="34">
        <v>13.407</v>
      </c>
      <c r="BE143" s="34">
        <v>2903.038</v>
      </c>
      <c r="BF143" s="34">
        <v>0.29199999999999998</v>
      </c>
      <c r="BG143" s="34">
        <v>1.274</v>
      </c>
      <c r="BH143" s="34">
        <v>6.7000000000000004E-2</v>
      </c>
      <c r="BI143" s="34">
        <v>1.341</v>
      </c>
      <c r="BJ143" s="34">
        <v>1.0669999999999999</v>
      </c>
      <c r="BK143" s="34">
        <v>5.6000000000000001E-2</v>
      </c>
      <c r="BL143" s="34">
        <v>1.123</v>
      </c>
      <c r="BM143" s="34">
        <v>1.2947</v>
      </c>
      <c r="BN143" s="34"/>
      <c r="BO143" s="34"/>
      <c r="BP143" s="34"/>
      <c r="BQ143" s="34">
        <v>383.95499999999998</v>
      </c>
      <c r="BR143" s="34">
        <v>6.6142000000000006E-2</v>
      </c>
      <c r="BS143" s="34">
        <v>-5</v>
      </c>
      <c r="BT143" s="34">
        <v>5.071E-3</v>
      </c>
      <c r="BU143" s="34">
        <v>1.6163449999999999</v>
      </c>
      <c r="BV143" s="34">
        <v>0</v>
      </c>
      <c r="BW143" s="34" t="s">
        <v>155</v>
      </c>
      <c r="BX143" s="34">
        <v>0.83799999999999997</v>
      </c>
    </row>
    <row r="144" spans="1:76" x14ac:dyDescent="0.25">
      <c r="A144" s="35">
        <v>43167</v>
      </c>
      <c r="B144" s="36">
        <v>1.4072916666666666E-2</v>
      </c>
      <c r="C144" s="34">
        <v>13.51</v>
      </c>
      <c r="D144" s="34">
        <v>2.7000000000000001E-3</v>
      </c>
      <c r="E144" s="34">
        <v>26.864052999999998</v>
      </c>
      <c r="F144" s="34">
        <v>55.7</v>
      </c>
      <c r="G144" s="34">
        <v>2.9</v>
      </c>
      <c r="H144" s="34">
        <v>138.80000000000001</v>
      </c>
      <c r="I144" s="34"/>
      <c r="J144" s="34">
        <v>2.4</v>
      </c>
      <c r="K144" s="34">
        <v>0.87919999999999998</v>
      </c>
      <c r="L144" s="34">
        <v>11.8782</v>
      </c>
      <c r="M144" s="34">
        <v>2.3999999999999998E-3</v>
      </c>
      <c r="N144" s="34">
        <v>48.989899999999999</v>
      </c>
      <c r="O144" s="34">
        <v>2.5497999999999998</v>
      </c>
      <c r="P144" s="34">
        <v>51.5</v>
      </c>
      <c r="Q144" s="34">
        <v>41.058500000000002</v>
      </c>
      <c r="R144" s="34">
        <v>2.137</v>
      </c>
      <c r="S144" s="34">
        <v>43.2</v>
      </c>
      <c r="T144" s="34">
        <v>138.8108</v>
      </c>
      <c r="U144" s="34"/>
      <c r="V144" s="34"/>
      <c r="W144" s="34">
        <v>0</v>
      </c>
      <c r="X144" s="34">
        <v>2.1101999999999999</v>
      </c>
      <c r="Y144" s="34">
        <v>12.6</v>
      </c>
      <c r="Z144" s="34">
        <v>844</v>
      </c>
      <c r="AA144" s="34">
        <v>853</v>
      </c>
      <c r="AB144" s="34">
        <v>870</v>
      </c>
      <c r="AC144" s="34">
        <v>93</v>
      </c>
      <c r="AD144" s="34">
        <v>33.9</v>
      </c>
      <c r="AE144" s="34">
        <v>0.78</v>
      </c>
      <c r="AF144" s="34">
        <v>978</v>
      </c>
      <c r="AG144" s="34">
        <v>4</v>
      </c>
      <c r="AH144" s="34">
        <v>89</v>
      </c>
      <c r="AI144" s="34">
        <v>41</v>
      </c>
      <c r="AJ144" s="34">
        <v>192.1</v>
      </c>
      <c r="AK144" s="34">
        <v>170</v>
      </c>
      <c r="AL144" s="34">
        <v>4.3</v>
      </c>
      <c r="AM144" s="34">
        <v>175.4</v>
      </c>
      <c r="AN144" s="34" t="s">
        <v>155</v>
      </c>
      <c r="AO144" s="34">
        <v>2</v>
      </c>
      <c r="AP144" s="37">
        <v>0.88988425925925929</v>
      </c>
      <c r="AQ144" s="34">
        <v>47.159267999999997</v>
      </c>
      <c r="AR144" s="34">
        <v>-88.489744999999999</v>
      </c>
      <c r="AS144" s="34">
        <v>315</v>
      </c>
      <c r="AT144" s="34">
        <v>0</v>
      </c>
      <c r="AU144" s="34">
        <v>12</v>
      </c>
      <c r="AV144" s="34">
        <v>9</v>
      </c>
      <c r="AW144" s="34" t="s">
        <v>207</v>
      </c>
      <c r="AX144" s="34">
        <v>1.4</v>
      </c>
      <c r="AY144" s="34">
        <v>1.8</v>
      </c>
      <c r="AZ144" s="34">
        <v>2.2999999999999998</v>
      </c>
      <c r="BA144" s="34">
        <v>13.404</v>
      </c>
      <c r="BB144" s="34">
        <v>15</v>
      </c>
      <c r="BC144" s="34">
        <v>1.1200000000000001</v>
      </c>
      <c r="BD144" s="34">
        <v>13.734999999999999</v>
      </c>
      <c r="BE144" s="34">
        <v>2903.076</v>
      </c>
      <c r="BF144" s="34">
        <v>0.36699999999999999</v>
      </c>
      <c r="BG144" s="34">
        <v>1.254</v>
      </c>
      <c r="BH144" s="34">
        <v>6.5000000000000002E-2</v>
      </c>
      <c r="BI144" s="34">
        <v>1.319</v>
      </c>
      <c r="BJ144" s="34">
        <v>1.0509999999999999</v>
      </c>
      <c r="BK144" s="34">
        <v>5.5E-2</v>
      </c>
      <c r="BL144" s="34">
        <v>1.1060000000000001</v>
      </c>
      <c r="BM144" s="34">
        <v>1.1707000000000001</v>
      </c>
      <c r="BN144" s="34"/>
      <c r="BO144" s="34"/>
      <c r="BP144" s="34"/>
      <c r="BQ144" s="34">
        <v>374.99599999999998</v>
      </c>
      <c r="BR144" s="34">
        <v>9.5727999999999994E-2</v>
      </c>
      <c r="BS144" s="34">
        <v>-5</v>
      </c>
      <c r="BT144" s="34">
        <v>5.9290000000000002E-3</v>
      </c>
      <c r="BU144" s="34">
        <v>2.339353</v>
      </c>
      <c r="BV144" s="34">
        <v>0</v>
      </c>
      <c r="BW144" s="34" t="s">
        <v>155</v>
      </c>
      <c r="BX144" s="34">
        <v>0.83799999999999997</v>
      </c>
    </row>
    <row r="145" spans="1:76" x14ac:dyDescent="0.25">
      <c r="A145" s="35">
        <v>43167</v>
      </c>
      <c r="B145" s="36">
        <v>1.4084490740740739E-2</v>
      </c>
      <c r="C145" s="34">
        <v>13.875</v>
      </c>
      <c r="D145" s="34">
        <v>6.7999999999999996E-3</v>
      </c>
      <c r="E145" s="34">
        <v>67.632932999999994</v>
      </c>
      <c r="F145" s="34">
        <v>63.6</v>
      </c>
      <c r="G145" s="34">
        <v>2.9</v>
      </c>
      <c r="H145" s="34">
        <v>119.9</v>
      </c>
      <c r="I145" s="34"/>
      <c r="J145" s="34">
        <v>2.4</v>
      </c>
      <c r="K145" s="34">
        <v>0.87639999999999996</v>
      </c>
      <c r="L145" s="34">
        <v>12.1595</v>
      </c>
      <c r="M145" s="34">
        <v>5.8999999999999999E-3</v>
      </c>
      <c r="N145" s="34">
        <v>55.749000000000002</v>
      </c>
      <c r="O145" s="34">
        <v>2.5415000000000001</v>
      </c>
      <c r="P145" s="34">
        <v>58.3</v>
      </c>
      <c r="Q145" s="34">
        <v>46.723300000000002</v>
      </c>
      <c r="R145" s="34">
        <v>2.13</v>
      </c>
      <c r="S145" s="34">
        <v>48.9</v>
      </c>
      <c r="T145" s="34">
        <v>119.9114</v>
      </c>
      <c r="U145" s="34"/>
      <c r="V145" s="34"/>
      <c r="W145" s="34">
        <v>0</v>
      </c>
      <c r="X145" s="34">
        <v>2.1032999999999999</v>
      </c>
      <c r="Y145" s="34">
        <v>12.7</v>
      </c>
      <c r="Z145" s="34">
        <v>843</v>
      </c>
      <c r="AA145" s="34">
        <v>851</v>
      </c>
      <c r="AB145" s="34">
        <v>868</v>
      </c>
      <c r="AC145" s="34">
        <v>93</v>
      </c>
      <c r="AD145" s="34">
        <v>33.9</v>
      </c>
      <c r="AE145" s="34">
        <v>0.78</v>
      </c>
      <c r="AF145" s="34">
        <v>978</v>
      </c>
      <c r="AG145" s="34">
        <v>4</v>
      </c>
      <c r="AH145" s="34">
        <v>89</v>
      </c>
      <c r="AI145" s="34">
        <v>41</v>
      </c>
      <c r="AJ145" s="34">
        <v>192.9</v>
      </c>
      <c r="AK145" s="34">
        <v>170</v>
      </c>
      <c r="AL145" s="34">
        <v>4.4000000000000004</v>
      </c>
      <c r="AM145" s="34">
        <v>175.8</v>
      </c>
      <c r="AN145" s="34" t="s">
        <v>155</v>
      </c>
      <c r="AO145" s="34">
        <v>2</v>
      </c>
      <c r="AP145" s="37">
        <v>0.88989583333333344</v>
      </c>
      <c r="AQ145" s="34">
        <v>47.159267999999997</v>
      </c>
      <c r="AR145" s="34">
        <v>-88.489744999999999</v>
      </c>
      <c r="AS145" s="34">
        <v>314.89999999999998</v>
      </c>
      <c r="AT145" s="34">
        <v>0</v>
      </c>
      <c r="AU145" s="34">
        <v>12</v>
      </c>
      <c r="AV145" s="34">
        <v>9</v>
      </c>
      <c r="AW145" s="34" t="s">
        <v>207</v>
      </c>
      <c r="AX145" s="34">
        <v>1.4</v>
      </c>
      <c r="AY145" s="34">
        <v>1.8</v>
      </c>
      <c r="AZ145" s="34">
        <v>2.2999999999999998</v>
      </c>
      <c r="BA145" s="34">
        <v>13.404</v>
      </c>
      <c r="BB145" s="34">
        <v>14.63</v>
      </c>
      <c r="BC145" s="34">
        <v>1.0900000000000001</v>
      </c>
      <c r="BD145" s="34">
        <v>14.106999999999999</v>
      </c>
      <c r="BE145" s="34">
        <v>2902.5419999999999</v>
      </c>
      <c r="BF145" s="34">
        <v>0.90100000000000002</v>
      </c>
      <c r="BG145" s="34">
        <v>1.3939999999999999</v>
      </c>
      <c r="BH145" s="34">
        <v>6.4000000000000001E-2</v>
      </c>
      <c r="BI145" s="34">
        <v>1.4570000000000001</v>
      </c>
      <c r="BJ145" s="34">
        <v>1.1679999999999999</v>
      </c>
      <c r="BK145" s="34">
        <v>5.2999999999999999E-2</v>
      </c>
      <c r="BL145" s="34">
        <v>1.2210000000000001</v>
      </c>
      <c r="BM145" s="34">
        <v>0.98770000000000002</v>
      </c>
      <c r="BN145" s="34"/>
      <c r="BO145" s="34"/>
      <c r="BP145" s="34"/>
      <c r="BQ145" s="34">
        <v>365.05599999999998</v>
      </c>
      <c r="BR145" s="34">
        <v>0.21226700000000001</v>
      </c>
      <c r="BS145" s="34">
        <v>-5</v>
      </c>
      <c r="BT145" s="34">
        <v>6.0000000000000001E-3</v>
      </c>
      <c r="BU145" s="34">
        <v>5.1872749999999996</v>
      </c>
      <c r="BV145" s="34">
        <v>0</v>
      </c>
      <c r="BW145" s="34" t="s">
        <v>155</v>
      </c>
      <c r="BX145" s="34">
        <v>0.83799999999999997</v>
      </c>
    </row>
    <row r="146" spans="1:76" x14ac:dyDescent="0.25">
      <c r="A146" s="35">
        <v>43167</v>
      </c>
      <c r="B146" s="36">
        <v>1.4096064814814813E-2</v>
      </c>
      <c r="C146" s="34">
        <v>13.808</v>
      </c>
      <c r="D146" s="34">
        <v>5.0000000000000001E-3</v>
      </c>
      <c r="E146" s="34">
        <v>50.480274000000001</v>
      </c>
      <c r="F146" s="34">
        <v>90.3</v>
      </c>
      <c r="G146" s="34">
        <v>2.9</v>
      </c>
      <c r="H146" s="34">
        <v>88.9</v>
      </c>
      <c r="I146" s="34"/>
      <c r="J146" s="34">
        <v>2.4</v>
      </c>
      <c r="K146" s="34">
        <v>0.87690000000000001</v>
      </c>
      <c r="L146" s="34">
        <v>12.108599999999999</v>
      </c>
      <c r="M146" s="34">
        <v>4.4000000000000003E-3</v>
      </c>
      <c r="N146" s="34">
        <v>79.230099999999993</v>
      </c>
      <c r="O146" s="34">
        <v>2.5430999999999999</v>
      </c>
      <c r="P146" s="34">
        <v>81.8</v>
      </c>
      <c r="Q146" s="34">
        <v>66.402900000000002</v>
      </c>
      <c r="R146" s="34">
        <v>2.1314000000000002</v>
      </c>
      <c r="S146" s="34">
        <v>68.5</v>
      </c>
      <c r="T146" s="34">
        <v>88.935000000000002</v>
      </c>
      <c r="U146" s="34"/>
      <c r="V146" s="34"/>
      <c r="W146" s="34">
        <v>0</v>
      </c>
      <c r="X146" s="34">
        <v>2.1046999999999998</v>
      </c>
      <c r="Y146" s="34">
        <v>12.6</v>
      </c>
      <c r="Z146" s="34">
        <v>843</v>
      </c>
      <c r="AA146" s="34">
        <v>852</v>
      </c>
      <c r="AB146" s="34">
        <v>868</v>
      </c>
      <c r="AC146" s="34">
        <v>93</v>
      </c>
      <c r="AD146" s="34">
        <v>33.9</v>
      </c>
      <c r="AE146" s="34">
        <v>0.78</v>
      </c>
      <c r="AF146" s="34">
        <v>978</v>
      </c>
      <c r="AG146" s="34">
        <v>4</v>
      </c>
      <c r="AH146" s="34">
        <v>89</v>
      </c>
      <c r="AI146" s="34">
        <v>41</v>
      </c>
      <c r="AJ146" s="34">
        <v>192.1</v>
      </c>
      <c r="AK146" s="34">
        <v>170</v>
      </c>
      <c r="AL146" s="34">
        <v>4.4000000000000004</v>
      </c>
      <c r="AM146" s="34">
        <v>175.8</v>
      </c>
      <c r="AN146" s="34" t="s">
        <v>155</v>
      </c>
      <c r="AO146" s="34">
        <v>2</v>
      </c>
      <c r="AP146" s="37">
        <v>0.88991898148148152</v>
      </c>
      <c r="AQ146" s="34">
        <v>47.159267999999997</v>
      </c>
      <c r="AR146" s="34">
        <v>-88.489744999999999</v>
      </c>
      <c r="AS146" s="34">
        <v>314.89999999999998</v>
      </c>
      <c r="AT146" s="34">
        <v>0.8</v>
      </c>
      <c r="AU146" s="34">
        <v>12</v>
      </c>
      <c r="AV146" s="34">
        <v>9</v>
      </c>
      <c r="AW146" s="34" t="s">
        <v>207</v>
      </c>
      <c r="AX146" s="34">
        <v>1.2458</v>
      </c>
      <c r="AY146" s="34">
        <v>1.8</v>
      </c>
      <c r="AZ146" s="34">
        <v>2.2999999999999998</v>
      </c>
      <c r="BA146" s="34">
        <v>13.404</v>
      </c>
      <c r="BB146" s="34">
        <v>14.7</v>
      </c>
      <c r="BC146" s="34">
        <v>1.1000000000000001</v>
      </c>
      <c r="BD146" s="34">
        <v>14.032</v>
      </c>
      <c r="BE146" s="34">
        <v>2903.6689999999999</v>
      </c>
      <c r="BF146" s="34">
        <v>0.67600000000000005</v>
      </c>
      <c r="BG146" s="34">
        <v>1.99</v>
      </c>
      <c r="BH146" s="34">
        <v>6.4000000000000001E-2</v>
      </c>
      <c r="BI146" s="34">
        <v>2.0539999999999998</v>
      </c>
      <c r="BJ146" s="34">
        <v>1.6679999999999999</v>
      </c>
      <c r="BK146" s="34">
        <v>5.3999999999999999E-2</v>
      </c>
      <c r="BL146" s="34">
        <v>1.7210000000000001</v>
      </c>
      <c r="BM146" s="34">
        <v>0.73599999999999999</v>
      </c>
      <c r="BN146" s="34"/>
      <c r="BO146" s="34"/>
      <c r="BP146" s="34"/>
      <c r="BQ146" s="34">
        <v>366.97500000000002</v>
      </c>
      <c r="BR146" s="34">
        <v>0.19870399999999999</v>
      </c>
      <c r="BS146" s="34">
        <v>-5</v>
      </c>
      <c r="BT146" s="34">
        <v>5.071E-3</v>
      </c>
      <c r="BU146" s="34">
        <v>4.855829</v>
      </c>
      <c r="BV146" s="34">
        <v>0</v>
      </c>
      <c r="BW146" s="34" t="s">
        <v>155</v>
      </c>
      <c r="BX146" s="34">
        <v>0.83799999999999997</v>
      </c>
    </row>
    <row r="147" spans="1:76" x14ac:dyDescent="0.25">
      <c r="A147" s="35">
        <v>43167</v>
      </c>
      <c r="B147" s="36">
        <v>1.410763888888889E-2</v>
      </c>
      <c r="C147" s="34">
        <v>13.82</v>
      </c>
      <c r="D147" s="34">
        <v>5.0000000000000001E-3</v>
      </c>
      <c r="E147" s="34">
        <v>50</v>
      </c>
      <c r="F147" s="34">
        <v>109.6</v>
      </c>
      <c r="G147" s="34">
        <v>2.9</v>
      </c>
      <c r="H147" s="34">
        <v>87.7</v>
      </c>
      <c r="I147" s="34"/>
      <c r="J147" s="34">
        <v>2.2999999999999998</v>
      </c>
      <c r="K147" s="34">
        <v>0.87680000000000002</v>
      </c>
      <c r="L147" s="34">
        <v>12.117699999999999</v>
      </c>
      <c r="M147" s="34">
        <v>4.4000000000000003E-3</v>
      </c>
      <c r="N147" s="34">
        <v>96.133600000000001</v>
      </c>
      <c r="O147" s="34">
        <v>2.5428000000000002</v>
      </c>
      <c r="P147" s="34">
        <v>98.7</v>
      </c>
      <c r="Q147" s="34">
        <v>80.569699999999997</v>
      </c>
      <c r="R147" s="34">
        <v>2.1311</v>
      </c>
      <c r="S147" s="34">
        <v>82.7</v>
      </c>
      <c r="T147" s="34">
        <v>87.716200000000001</v>
      </c>
      <c r="U147" s="34"/>
      <c r="V147" s="34"/>
      <c r="W147" s="34">
        <v>0</v>
      </c>
      <c r="X147" s="34">
        <v>2.0167000000000002</v>
      </c>
      <c r="Y147" s="34">
        <v>12.6</v>
      </c>
      <c r="Z147" s="34">
        <v>843</v>
      </c>
      <c r="AA147" s="34">
        <v>851</v>
      </c>
      <c r="AB147" s="34">
        <v>868</v>
      </c>
      <c r="AC147" s="34">
        <v>93</v>
      </c>
      <c r="AD147" s="34">
        <v>33.9</v>
      </c>
      <c r="AE147" s="34">
        <v>0.78</v>
      </c>
      <c r="AF147" s="34">
        <v>978</v>
      </c>
      <c r="AG147" s="34">
        <v>4</v>
      </c>
      <c r="AH147" s="34">
        <v>89</v>
      </c>
      <c r="AI147" s="34">
        <v>41</v>
      </c>
      <c r="AJ147" s="34">
        <v>192</v>
      </c>
      <c r="AK147" s="34">
        <v>170</v>
      </c>
      <c r="AL147" s="34">
        <v>4.3</v>
      </c>
      <c r="AM147" s="34">
        <v>175.5</v>
      </c>
      <c r="AN147" s="34" t="s">
        <v>155</v>
      </c>
      <c r="AO147" s="34">
        <v>2</v>
      </c>
      <c r="AP147" s="37">
        <v>0.88991898148148152</v>
      </c>
      <c r="AQ147" s="34">
        <v>47.159270999999997</v>
      </c>
      <c r="AR147" s="34">
        <v>-88.489743000000004</v>
      </c>
      <c r="AS147" s="34">
        <v>314.89999999999998</v>
      </c>
      <c r="AT147" s="34">
        <v>1</v>
      </c>
      <c r="AU147" s="34">
        <v>12</v>
      </c>
      <c r="AV147" s="34">
        <v>9</v>
      </c>
      <c r="AW147" s="34" t="s">
        <v>207</v>
      </c>
      <c r="AX147" s="34">
        <v>1.2770999999999999</v>
      </c>
      <c r="AY147" s="34">
        <v>1.8</v>
      </c>
      <c r="AZ147" s="34">
        <v>2.2999999999999998</v>
      </c>
      <c r="BA147" s="34">
        <v>13.404</v>
      </c>
      <c r="BB147" s="34">
        <v>14.69</v>
      </c>
      <c r="BC147" s="34">
        <v>1.1000000000000001</v>
      </c>
      <c r="BD147" s="34">
        <v>14.05</v>
      </c>
      <c r="BE147" s="34">
        <v>2903.7040000000002</v>
      </c>
      <c r="BF147" s="34">
        <v>0.66900000000000004</v>
      </c>
      <c r="BG147" s="34">
        <v>2.4119999999999999</v>
      </c>
      <c r="BH147" s="34">
        <v>6.4000000000000001E-2</v>
      </c>
      <c r="BI147" s="34">
        <v>2.476</v>
      </c>
      <c r="BJ147" s="34">
        <v>2.0219999999999998</v>
      </c>
      <c r="BK147" s="34">
        <v>5.2999999999999999E-2</v>
      </c>
      <c r="BL147" s="34">
        <v>2.0750000000000002</v>
      </c>
      <c r="BM147" s="34">
        <v>0.72529999999999994</v>
      </c>
      <c r="BN147" s="34"/>
      <c r="BO147" s="34"/>
      <c r="BP147" s="34"/>
      <c r="BQ147" s="34">
        <v>351.36900000000003</v>
      </c>
      <c r="BR147" s="34">
        <v>0.22858600000000001</v>
      </c>
      <c r="BS147" s="34">
        <v>-5</v>
      </c>
      <c r="BT147" s="34">
        <v>5.0000000000000001E-3</v>
      </c>
      <c r="BU147" s="34">
        <v>5.5860700000000003</v>
      </c>
      <c r="BV147" s="34">
        <v>0</v>
      </c>
      <c r="BW147" s="34" t="s">
        <v>155</v>
      </c>
      <c r="BX147" s="34">
        <v>0.83799999999999997</v>
      </c>
    </row>
    <row r="148" spans="1:76" x14ac:dyDescent="0.25">
      <c r="A148" s="35">
        <v>43167</v>
      </c>
      <c r="B148" s="36">
        <v>1.4119212962962964E-2</v>
      </c>
      <c r="C148" s="34">
        <v>14.065</v>
      </c>
      <c r="D148" s="34">
        <v>2.93E-2</v>
      </c>
      <c r="E148" s="34">
        <v>293.33604600000001</v>
      </c>
      <c r="F148" s="34">
        <v>143.80000000000001</v>
      </c>
      <c r="G148" s="34">
        <v>2.9</v>
      </c>
      <c r="H148" s="34">
        <v>94</v>
      </c>
      <c r="I148" s="34"/>
      <c r="J148" s="34">
        <v>2.2000000000000002</v>
      </c>
      <c r="K148" s="34">
        <v>0.87470000000000003</v>
      </c>
      <c r="L148" s="34">
        <v>12.303000000000001</v>
      </c>
      <c r="M148" s="34">
        <v>2.5700000000000001E-2</v>
      </c>
      <c r="N148" s="34">
        <v>125.7873</v>
      </c>
      <c r="O148" s="34">
        <v>2.5367000000000002</v>
      </c>
      <c r="P148" s="34">
        <v>128.30000000000001</v>
      </c>
      <c r="Q148" s="34">
        <v>105.28100000000001</v>
      </c>
      <c r="R148" s="34">
        <v>2.1232000000000002</v>
      </c>
      <c r="S148" s="34">
        <v>107.4</v>
      </c>
      <c r="T148" s="34">
        <v>94.035899999999998</v>
      </c>
      <c r="U148" s="34"/>
      <c r="V148" s="34"/>
      <c r="W148" s="34">
        <v>0</v>
      </c>
      <c r="X148" s="34">
        <v>1.9244000000000001</v>
      </c>
      <c r="Y148" s="34">
        <v>12.6</v>
      </c>
      <c r="Z148" s="34">
        <v>842</v>
      </c>
      <c r="AA148" s="34">
        <v>850</v>
      </c>
      <c r="AB148" s="34">
        <v>867</v>
      </c>
      <c r="AC148" s="34">
        <v>92.1</v>
      </c>
      <c r="AD148" s="34">
        <v>33.56</v>
      </c>
      <c r="AE148" s="34">
        <v>0.77</v>
      </c>
      <c r="AF148" s="34">
        <v>978</v>
      </c>
      <c r="AG148" s="34">
        <v>4</v>
      </c>
      <c r="AH148" s="34">
        <v>88.070999999999998</v>
      </c>
      <c r="AI148" s="34">
        <v>41</v>
      </c>
      <c r="AJ148" s="34">
        <v>192</v>
      </c>
      <c r="AK148" s="34">
        <v>170</v>
      </c>
      <c r="AL148" s="34">
        <v>4.3</v>
      </c>
      <c r="AM148" s="34">
        <v>175.1</v>
      </c>
      <c r="AN148" s="34" t="s">
        <v>155</v>
      </c>
      <c r="AO148" s="34">
        <v>2</v>
      </c>
      <c r="AP148" s="37">
        <v>0.88993055555555556</v>
      </c>
      <c r="AQ148" s="34">
        <v>47.159289999999999</v>
      </c>
      <c r="AR148" s="34">
        <v>-88.489693000000003</v>
      </c>
      <c r="AS148" s="34">
        <v>315.10000000000002</v>
      </c>
      <c r="AT148" s="34">
        <v>5.4</v>
      </c>
      <c r="AU148" s="34">
        <v>12</v>
      </c>
      <c r="AV148" s="34">
        <v>9</v>
      </c>
      <c r="AW148" s="34" t="s">
        <v>207</v>
      </c>
      <c r="AX148" s="34">
        <v>1.3</v>
      </c>
      <c r="AY148" s="34">
        <v>1.8</v>
      </c>
      <c r="AZ148" s="34">
        <v>2.2999999999999998</v>
      </c>
      <c r="BA148" s="34">
        <v>13.404</v>
      </c>
      <c r="BB148" s="34">
        <v>14.42</v>
      </c>
      <c r="BC148" s="34">
        <v>1.08</v>
      </c>
      <c r="BD148" s="34">
        <v>14.321999999999999</v>
      </c>
      <c r="BE148" s="34">
        <v>2898.4349999999999</v>
      </c>
      <c r="BF148" s="34">
        <v>3.847</v>
      </c>
      <c r="BG148" s="34">
        <v>3.1030000000000002</v>
      </c>
      <c r="BH148" s="34">
        <v>6.3E-2</v>
      </c>
      <c r="BI148" s="34">
        <v>3.1659999999999999</v>
      </c>
      <c r="BJ148" s="34">
        <v>2.597</v>
      </c>
      <c r="BK148" s="34">
        <v>5.1999999999999998E-2</v>
      </c>
      <c r="BL148" s="34">
        <v>2.65</v>
      </c>
      <c r="BM148" s="34">
        <v>0.76449999999999996</v>
      </c>
      <c r="BN148" s="34"/>
      <c r="BO148" s="34"/>
      <c r="BP148" s="34"/>
      <c r="BQ148" s="34">
        <v>329.64400000000001</v>
      </c>
      <c r="BR148" s="34">
        <v>0.30903599999999998</v>
      </c>
      <c r="BS148" s="34">
        <v>-5</v>
      </c>
      <c r="BT148" s="34">
        <v>5.0000000000000001E-3</v>
      </c>
      <c r="BU148" s="34">
        <v>7.5520680000000002</v>
      </c>
      <c r="BV148" s="34">
        <v>0</v>
      </c>
      <c r="BW148" s="34" t="s">
        <v>155</v>
      </c>
      <c r="BX148" s="34">
        <v>0.83699999999999997</v>
      </c>
    </row>
    <row r="149" spans="1:76" x14ac:dyDescent="0.25">
      <c r="A149" s="35">
        <v>43167</v>
      </c>
      <c r="B149" s="36">
        <v>1.4130787037037037E-2</v>
      </c>
      <c r="C149" s="34">
        <v>14.388999999999999</v>
      </c>
      <c r="D149" s="34">
        <v>4.9399999999999999E-2</v>
      </c>
      <c r="E149" s="34">
        <v>494.19063299999999</v>
      </c>
      <c r="F149" s="34">
        <v>197.6</v>
      </c>
      <c r="G149" s="34">
        <v>2.9</v>
      </c>
      <c r="H149" s="34">
        <v>86.5</v>
      </c>
      <c r="I149" s="34"/>
      <c r="J149" s="34">
        <v>2</v>
      </c>
      <c r="K149" s="34">
        <v>0.87190000000000001</v>
      </c>
      <c r="L149" s="34">
        <v>12.5458</v>
      </c>
      <c r="M149" s="34">
        <v>4.3099999999999999E-2</v>
      </c>
      <c r="N149" s="34">
        <v>172.2578</v>
      </c>
      <c r="O149" s="34">
        <v>2.4943</v>
      </c>
      <c r="P149" s="34">
        <v>174.8</v>
      </c>
      <c r="Q149" s="34">
        <v>144.161</v>
      </c>
      <c r="R149" s="34">
        <v>2.0874000000000001</v>
      </c>
      <c r="S149" s="34">
        <v>146.19999999999999</v>
      </c>
      <c r="T149" s="34">
        <v>86.547300000000007</v>
      </c>
      <c r="U149" s="34"/>
      <c r="V149" s="34"/>
      <c r="W149" s="34">
        <v>0</v>
      </c>
      <c r="X149" s="34">
        <v>1.7438</v>
      </c>
      <c r="Y149" s="34">
        <v>12.3</v>
      </c>
      <c r="Z149" s="34">
        <v>844</v>
      </c>
      <c r="AA149" s="34">
        <v>853</v>
      </c>
      <c r="AB149" s="34">
        <v>868</v>
      </c>
      <c r="AC149" s="34">
        <v>92</v>
      </c>
      <c r="AD149" s="34">
        <v>33.53</v>
      </c>
      <c r="AE149" s="34">
        <v>0.77</v>
      </c>
      <c r="AF149" s="34">
        <v>978</v>
      </c>
      <c r="AG149" s="34">
        <v>4</v>
      </c>
      <c r="AH149" s="34">
        <v>88</v>
      </c>
      <c r="AI149" s="34">
        <v>41</v>
      </c>
      <c r="AJ149" s="34">
        <v>192</v>
      </c>
      <c r="AK149" s="34">
        <v>169.1</v>
      </c>
      <c r="AL149" s="34">
        <v>4</v>
      </c>
      <c r="AM149" s="34">
        <v>175.2</v>
      </c>
      <c r="AN149" s="34" t="s">
        <v>155</v>
      </c>
      <c r="AO149" s="34">
        <v>2</v>
      </c>
      <c r="AP149" s="37">
        <v>0.8899421296296296</v>
      </c>
      <c r="AQ149" s="34">
        <v>47.159306999999998</v>
      </c>
      <c r="AR149" s="34">
        <v>-88.489654000000002</v>
      </c>
      <c r="AS149" s="34">
        <v>315.3</v>
      </c>
      <c r="AT149" s="34">
        <v>6.7</v>
      </c>
      <c r="AU149" s="34">
        <v>12</v>
      </c>
      <c r="AV149" s="34">
        <v>9</v>
      </c>
      <c r="AW149" s="34" t="s">
        <v>207</v>
      </c>
      <c r="AX149" s="34">
        <v>1.4541999999999999</v>
      </c>
      <c r="AY149" s="34">
        <v>2.1855000000000002</v>
      </c>
      <c r="AZ149" s="34">
        <v>2.6855000000000002</v>
      </c>
      <c r="BA149" s="34">
        <v>13.404</v>
      </c>
      <c r="BB149" s="34">
        <v>14.1</v>
      </c>
      <c r="BC149" s="34">
        <v>1.05</v>
      </c>
      <c r="BD149" s="34">
        <v>14.69</v>
      </c>
      <c r="BE149" s="34">
        <v>2894.5630000000001</v>
      </c>
      <c r="BF149" s="34">
        <v>6.327</v>
      </c>
      <c r="BG149" s="34">
        <v>4.1619999999999999</v>
      </c>
      <c r="BH149" s="34">
        <v>0.06</v>
      </c>
      <c r="BI149" s="34">
        <v>4.2220000000000004</v>
      </c>
      <c r="BJ149" s="34">
        <v>3.4830000000000001</v>
      </c>
      <c r="BK149" s="34">
        <v>0.05</v>
      </c>
      <c r="BL149" s="34">
        <v>3.5339999999999998</v>
      </c>
      <c r="BM149" s="34">
        <v>0.68910000000000005</v>
      </c>
      <c r="BN149" s="34"/>
      <c r="BO149" s="34"/>
      <c r="BP149" s="34"/>
      <c r="BQ149" s="34">
        <v>292.541</v>
      </c>
      <c r="BR149" s="34">
        <v>0.28434300000000001</v>
      </c>
      <c r="BS149" s="34">
        <v>-5</v>
      </c>
      <c r="BT149" s="34">
        <v>5.9290000000000002E-3</v>
      </c>
      <c r="BU149" s="34">
        <v>6.9486319999999999</v>
      </c>
      <c r="BV149" s="34">
        <v>0</v>
      </c>
      <c r="BW149" s="34" t="s">
        <v>155</v>
      </c>
      <c r="BX149" s="34">
        <v>0.83699999999999997</v>
      </c>
    </row>
    <row r="150" spans="1:76" x14ac:dyDescent="0.25">
      <c r="A150" s="35">
        <v>43167</v>
      </c>
      <c r="B150" s="36">
        <v>1.4142361111111111E-2</v>
      </c>
      <c r="C150" s="34">
        <v>14.38</v>
      </c>
      <c r="D150" s="34">
        <v>5.45E-2</v>
      </c>
      <c r="E150" s="34">
        <v>544.61538499999995</v>
      </c>
      <c r="F150" s="34">
        <v>225.4</v>
      </c>
      <c r="G150" s="34">
        <v>2.8</v>
      </c>
      <c r="H150" s="34">
        <v>82.2</v>
      </c>
      <c r="I150" s="34"/>
      <c r="J150" s="34">
        <v>1.8</v>
      </c>
      <c r="K150" s="34">
        <v>0.87190000000000001</v>
      </c>
      <c r="L150" s="34">
        <v>12.538</v>
      </c>
      <c r="M150" s="34">
        <v>4.7500000000000001E-2</v>
      </c>
      <c r="N150" s="34">
        <v>196.55549999999999</v>
      </c>
      <c r="O150" s="34">
        <v>2.4413</v>
      </c>
      <c r="P150" s="34">
        <v>199</v>
      </c>
      <c r="Q150" s="34">
        <v>164.49539999999999</v>
      </c>
      <c r="R150" s="34">
        <v>2.0430999999999999</v>
      </c>
      <c r="S150" s="34">
        <v>166.5</v>
      </c>
      <c r="T150" s="34">
        <v>82.235200000000006</v>
      </c>
      <c r="U150" s="34"/>
      <c r="V150" s="34"/>
      <c r="W150" s="34">
        <v>0</v>
      </c>
      <c r="X150" s="34">
        <v>1.5717000000000001</v>
      </c>
      <c r="Y150" s="34">
        <v>12.3</v>
      </c>
      <c r="Z150" s="34">
        <v>844</v>
      </c>
      <c r="AA150" s="34">
        <v>853</v>
      </c>
      <c r="AB150" s="34">
        <v>868</v>
      </c>
      <c r="AC150" s="34">
        <v>92</v>
      </c>
      <c r="AD150" s="34">
        <v>33.53</v>
      </c>
      <c r="AE150" s="34">
        <v>0.77</v>
      </c>
      <c r="AF150" s="34">
        <v>978</v>
      </c>
      <c r="AG150" s="34">
        <v>4</v>
      </c>
      <c r="AH150" s="34">
        <v>87.071928</v>
      </c>
      <c r="AI150" s="34">
        <v>41</v>
      </c>
      <c r="AJ150" s="34">
        <v>192</v>
      </c>
      <c r="AK150" s="34">
        <v>169</v>
      </c>
      <c r="AL150" s="34">
        <v>3.9</v>
      </c>
      <c r="AM150" s="34">
        <v>175.6</v>
      </c>
      <c r="AN150" s="34" t="s">
        <v>155</v>
      </c>
      <c r="AO150" s="34">
        <v>2</v>
      </c>
      <c r="AP150" s="37">
        <v>0.88995370370370364</v>
      </c>
      <c r="AQ150" s="34">
        <v>47.159278</v>
      </c>
      <c r="AR150" s="34">
        <v>-88.489485999999999</v>
      </c>
      <c r="AS150" s="34">
        <v>315.39999999999998</v>
      </c>
      <c r="AT150" s="34">
        <v>16.100000000000001</v>
      </c>
      <c r="AU150" s="34">
        <v>12</v>
      </c>
      <c r="AV150" s="34">
        <v>9</v>
      </c>
      <c r="AW150" s="34" t="s">
        <v>207</v>
      </c>
      <c r="AX150" s="34">
        <v>1.5</v>
      </c>
      <c r="AY150" s="34">
        <v>1.2977000000000001</v>
      </c>
      <c r="AZ150" s="34">
        <v>2.4144999999999999</v>
      </c>
      <c r="BA150" s="34">
        <v>13.404</v>
      </c>
      <c r="BB150" s="34">
        <v>14.1</v>
      </c>
      <c r="BC150" s="34">
        <v>1.05</v>
      </c>
      <c r="BD150" s="34">
        <v>14.692</v>
      </c>
      <c r="BE150" s="34">
        <v>2893.6469999999999</v>
      </c>
      <c r="BF150" s="34">
        <v>6.9749999999999996</v>
      </c>
      <c r="BG150" s="34">
        <v>4.7510000000000003</v>
      </c>
      <c r="BH150" s="34">
        <v>5.8999999999999997E-2</v>
      </c>
      <c r="BI150" s="34">
        <v>4.8099999999999996</v>
      </c>
      <c r="BJ150" s="34">
        <v>3.976</v>
      </c>
      <c r="BK150" s="34">
        <v>4.9000000000000002E-2</v>
      </c>
      <c r="BL150" s="34">
        <v>4.0250000000000004</v>
      </c>
      <c r="BM150" s="34">
        <v>0.65490000000000004</v>
      </c>
      <c r="BN150" s="34"/>
      <c r="BO150" s="34"/>
      <c r="BP150" s="34"/>
      <c r="BQ150" s="34">
        <v>263.74</v>
      </c>
      <c r="BR150" s="34">
        <v>0.30056100000000002</v>
      </c>
      <c r="BS150" s="34">
        <v>-5</v>
      </c>
      <c r="BT150" s="34">
        <v>6.0000000000000001E-3</v>
      </c>
      <c r="BU150" s="34">
        <v>7.34497</v>
      </c>
      <c r="BV150" s="34">
        <v>0</v>
      </c>
      <c r="BW150" s="34" t="s">
        <v>155</v>
      </c>
      <c r="BX150" s="34">
        <v>0.83699999999999997</v>
      </c>
    </row>
    <row r="151" spans="1:76" x14ac:dyDescent="0.25">
      <c r="A151" s="35">
        <v>43167</v>
      </c>
      <c r="B151" s="36">
        <v>1.4153935185185186E-2</v>
      </c>
      <c r="C151" s="34">
        <v>14.420999999999999</v>
      </c>
      <c r="D151" s="34">
        <v>5.1799999999999999E-2</v>
      </c>
      <c r="E151" s="34">
        <v>517.649092</v>
      </c>
      <c r="F151" s="34">
        <v>229.2</v>
      </c>
      <c r="G151" s="34">
        <v>2.8</v>
      </c>
      <c r="H151" s="34">
        <v>76.2</v>
      </c>
      <c r="I151" s="34"/>
      <c r="J151" s="34">
        <v>1.6</v>
      </c>
      <c r="K151" s="34">
        <v>0.87150000000000005</v>
      </c>
      <c r="L151" s="34">
        <v>12.568</v>
      </c>
      <c r="M151" s="34">
        <v>4.5100000000000001E-2</v>
      </c>
      <c r="N151" s="34">
        <v>199.75649999999999</v>
      </c>
      <c r="O151" s="34">
        <v>2.4403000000000001</v>
      </c>
      <c r="P151" s="34">
        <v>202.2</v>
      </c>
      <c r="Q151" s="34">
        <v>167.17429999999999</v>
      </c>
      <c r="R151" s="34">
        <v>2.0423</v>
      </c>
      <c r="S151" s="34">
        <v>169.2</v>
      </c>
      <c r="T151" s="34">
        <v>76.151600000000002</v>
      </c>
      <c r="U151" s="34"/>
      <c r="V151" s="34"/>
      <c r="W151" s="34">
        <v>0</v>
      </c>
      <c r="X151" s="34">
        <v>1.3945000000000001</v>
      </c>
      <c r="Y151" s="34">
        <v>12.2</v>
      </c>
      <c r="Z151" s="34">
        <v>845</v>
      </c>
      <c r="AA151" s="34">
        <v>854</v>
      </c>
      <c r="AB151" s="34">
        <v>868</v>
      </c>
      <c r="AC151" s="34">
        <v>92</v>
      </c>
      <c r="AD151" s="34">
        <v>33.53</v>
      </c>
      <c r="AE151" s="34">
        <v>0.77</v>
      </c>
      <c r="AF151" s="34">
        <v>978</v>
      </c>
      <c r="AG151" s="34">
        <v>4</v>
      </c>
      <c r="AH151" s="34">
        <v>87</v>
      </c>
      <c r="AI151" s="34">
        <v>41</v>
      </c>
      <c r="AJ151" s="34">
        <v>191.1</v>
      </c>
      <c r="AK151" s="34">
        <v>169</v>
      </c>
      <c r="AL151" s="34">
        <v>3.7</v>
      </c>
      <c r="AM151" s="34">
        <v>176</v>
      </c>
      <c r="AN151" s="34" t="s">
        <v>155</v>
      </c>
      <c r="AO151" s="34">
        <v>2</v>
      </c>
      <c r="AP151" s="37">
        <v>0.88997685185185194</v>
      </c>
      <c r="AQ151" s="34">
        <v>47.159216999999998</v>
      </c>
      <c r="AR151" s="34">
        <v>-88.489346999999995</v>
      </c>
      <c r="AS151" s="34">
        <v>315</v>
      </c>
      <c r="AT151" s="34">
        <v>21.2</v>
      </c>
      <c r="AU151" s="34">
        <v>12</v>
      </c>
      <c r="AV151" s="34">
        <v>10</v>
      </c>
      <c r="AW151" s="34" t="s">
        <v>208</v>
      </c>
      <c r="AX151" s="34">
        <v>1.5770999999999999</v>
      </c>
      <c r="AY151" s="34">
        <v>1.0770999999999999</v>
      </c>
      <c r="AZ151" s="34">
        <v>2.3771</v>
      </c>
      <c r="BA151" s="34">
        <v>13.404</v>
      </c>
      <c r="BB151" s="34">
        <v>14.07</v>
      </c>
      <c r="BC151" s="34">
        <v>1.05</v>
      </c>
      <c r="BD151" s="34">
        <v>14.74</v>
      </c>
      <c r="BE151" s="34">
        <v>2894.3409999999999</v>
      </c>
      <c r="BF151" s="34">
        <v>6.6130000000000004</v>
      </c>
      <c r="BG151" s="34">
        <v>4.8170000000000002</v>
      </c>
      <c r="BH151" s="34">
        <v>5.8999999999999997E-2</v>
      </c>
      <c r="BI151" s="34">
        <v>4.8760000000000003</v>
      </c>
      <c r="BJ151" s="34">
        <v>4.032</v>
      </c>
      <c r="BK151" s="34">
        <v>4.9000000000000002E-2</v>
      </c>
      <c r="BL151" s="34">
        <v>4.0810000000000004</v>
      </c>
      <c r="BM151" s="34">
        <v>0.60519999999999996</v>
      </c>
      <c r="BN151" s="34"/>
      <c r="BO151" s="34"/>
      <c r="BP151" s="34"/>
      <c r="BQ151" s="34">
        <v>233.5</v>
      </c>
      <c r="BR151" s="34">
        <v>0.33265499999999998</v>
      </c>
      <c r="BS151" s="34">
        <v>-5</v>
      </c>
      <c r="BT151" s="34">
        <v>6.9290000000000003E-3</v>
      </c>
      <c r="BU151" s="34">
        <v>8.1292489999999997</v>
      </c>
      <c r="BV151" s="34">
        <v>0</v>
      </c>
      <c r="BW151" s="34" t="s">
        <v>155</v>
      </c>
      <c r="BX151" s="34">
        <v>0.83699999999999997</v>
      </c>
    </row>
    <row r="152" spans="1:76" x14ac:dyDescent="0.25">
      <c r="A152" s="35">
        <v>43167</v>
      </c>
      <c r="B152" s="36">
        <v>1.416550925925926E-2</v>
      </c>
      <c r="C152" s="34">
        <v>14.417</v>
      </c>
      <c r="D152" s="34">
        <v>8.0299999999999996E-2</v>
      </c>
      <c r="E152" s="34">
        <v>802.86949000000004</v>
      </c>
      <c r="F152" s="34">
        <v>228.1</v>
      </c>
      <c r="G152" s="34">
        <v>2.8</v>
      </c>
      <c r="H152" s="34">
        <v>76.900000000000006</v>
      </c>
      <c r="I152" s="34"/>
      <c r="J152" s="34">
        <v>1.41</v>
      </c>
      <c r="K152" s="34">
        <v>0.87129999999999996</v>
      </c>
      <c r="L152" s="34">
        <v>12.561299999999999</v>
      </c>
      <c r="M152" s="34">
        <v>7.0000000000000007E-2</v>
      </c>
      <c r="N152" s="34">
        <v>198.6953</v>
      </c>
      <c r="O152" s="34">
        <v>2.4738000000000002</v>
      </c>
      <c r="P152" s="34">
        <v>201.2</v>
      </c>
      <c r="Q152" s="34">
        <v>166.28630000000001</v>
      </c>
      <c r="R152" s="34">
        <v>2.0703</v>
      </c>
      <c r="S152" s="34">
        <v>168.4</v>
      </c>
      <c r="T152" s="34">
        <v>76.941000000000003</v>
      </c>
      <c r="U152" s="34"/>
      <c r="V152" s="34"/>
      <c r="W152" s="34">
        <v>0</v>
      </c>
      <c r="X152" s="34">
        <v>1.2258</v>
      </c>
      <c r="Y152" s="34">
        <v>12.2</v>
      </c>
      <c r="Z152" s="34">
        <v>846</v>
      </c>
      <c r="AA152" s="34">
        <v>854</v>
      </c>
      <c r="AB152" s="34">
        <v>867</v>
      </c>
      <c r="AC152" s="34">
        <v>92</v>
      </c>
      <c r="AD152" s="34">
        <v>33.53</v>
      </c>
      <c r="AE152" s="34">
        <v>0.77</v>
      </c>
      <c r="AF152" s="34">
        <v>978</v>
      </c>
      <c r="AG152" s="34">
        <v>4</v>
      </c>
      <c r="AH152" s="34">
        <v>87</v>
      </c>
      <c r="AI152" s="34">
        <v>41</v>
      </c>
      <c r="AJ152" s="34">
        <v>191</v>
      </c>
      <c r="AK152" s="34">
        <v>169</v>
      </c>
      <c r="AL152" s="34">
        <v>3.6</v>
      </c>
      <c r="AM152" s="34">
        <v>176</v>
      </c>
      <c r="AN152" s="34" t="s">
        <v>155</v>
      </c>
      <c r="AO152" s="34">
        <v>2</v>
      </c>
      <c r="AP152" s="37">
        <v>0.88998842592592586</v>
      </c>
      <c r="AQ152" s="34">
        <v>47.159202000000001</v>
      </c>
      <c r="AR152" s="34">
        <v>-88.489320000000006</v>
      </c>
      <c r="AS152" s="34">
        <v>314.89999999999998</v>
      </c>
      <c r="AT152" s="34">
        <v>21.9</v>
      </c>
      <c r="AU152" s="34">
        <v>12</v>
      </c>
      <c r="AV152" s="34">
        <v>9</v>
      </c>
      <c r="AW152" s="34" t="s">
        <v>208</v>
      </c>
      <c r="AX152" s="34">
        <v>1.6771</v>
      </c>
      <c r="AY152" s="34">
        <v>1.2542</v>
      </c>
      <c r="AZ152" s="34">
        <v>2.4771000000000001</v>
      </c>
      <c r="BA152" s="34">
        <v>13.404</v>
      </c>
      <c r="BB152" s="34">
        <v>14.04</v>
      </c>
      <c r="BC152" s="34">
        <v>1.05</v>
      </c>
      <c r="BD152" s="34">
        <v>14.775</v>
      </c>
      <c r="BE152" s="34">
        <v>2888.6149999999998</v>
      </c>
      <c r="BF152" s="34">
        <v>10.238</v>
      </c>
      <c r="BG152" s="34">
        <v>4.7850000000000001</v>
      </c>
      <c r="BH152" s="34">
        <v>0.06</v>
      </c>
      <c r="BI152" s="34">
        <v>4.8449999999999998</v>
      </c>
      <c r="BJ152" s="34">
        <v>4.0039999999999996</v>
      </c>
      <c r="BK152" s="34">
        <v>0.05</v>
      </c>
      <c r="BL152" s="34">
        <v>4.0540000000000003</v>
      </c>
      <c r="BM152" s="34">
        <v>0.61060000000000003</v>
      </c>
      <c r="BN152" s="34"/>
      <c r="BO152" s="34"/>
      <c r="BP152" s="34"/>
      <c r="BQ152" s="34">
        <v>204.95500000000001</v>
      </c>
      <c r="BR152" s="34">
        <v>0.32663900000000001</v>
      </c>
      <c r="BS152" s="34">
        <v>-5</v>
      </c>
      <c r="BT152" s="34">
        <v>7.0000000000000001E-3</v>
      </c>
      <c r="BU152" s="34">
        <v>7.9822410000000001</v>
      </c>
      <c r="BV152" s="34">
        <v>0</v>
      </c>
      <c r="BW152" s="34" t="s">
        <v>155</v>
      </c>
      <c r="BX152" s="34">
        <v>0.83699999999999997</v>
      </c>
    </row>
    <row r="153" spans="1:76" x14ac:dyDescent="0.25">
      <c r="A153" s="35">
        <v>43167</v>
      </c>
      <c r="B153" s="36">
        <v>1.4177083333333333E-2</v>
      </c>
      <c r="C153" s="34">
        <v>14.382</v>
      </c>
      <c r="D153" s="34">
        <v>4.5499999999999999E-2</v>
      </c>
      <c r="E153" s="34">
        <v>454.57332200000002</v>
      </c>
      <c r="F153" s="34">
        <v>218.4</v>
      </c>
      <c r="G153" s="34">
        <v>2.9</v>
      </c>
      <c r="H153" s="34">
        <v>81</v>
      </c>
      <c r="I153" s="34"/>
      <c r="J153" s="34">
        <v>1.26</v>
      </c>
      <c r="K153" s="34">
        <v>0.87180000000000002</v>
      </c>
      <c r="L153" s="34">
        <v>12.5387</v>
      </c>
      <c r="M153" s="34">
        <v>3.9600000000000003E-2</v>
      </c>
      <c r="N153" s="34">
        <v>190.39250000000001</v>
      </c>
      <c r="O153" s="34">
        <v>2.5284</v>
      </c>
      <c r="P153" s="34">
        <v>192.9</v>
      </c>
      <c r="Q153" s="34">
        <v>159.3176</v>
      </c>
      <c r="R153" s="34">
        <v>2.1156999999999999</v>
      </c>
      <c r="S153" s="34">
        <v>161.4</v>
      </c>
      <c r="T153" s="34">
        <v>80.965299999999999</v>
      </c>
      <c r="U153" s="34"/>
      <c r="V153" s="34"/>
      <c r="W153" s="34">
        <v>0</v>
      </c>
      <c r="X153" s="34">
        <v>1.1006</v>
      </c>
      <c r="Y153" s="34">
        <v>12.2</v>
      </c>
      <c r="Z153" s="34">
        <v>845</v>
      </c>
      <c r="AA153" s="34">
        <v>854</v>
      </c>
      <c r="AB153" s="34">
        <v>866</v>
      </c>
      <c r="AC153" s="34">
        <v>92</v>
      </c>
      <c r="AD153" s="34">
        <v>33.5</v>
      </c>
      <c r="AE153" s="34">
        <v>0.77</v>
      </c>
      <c r="AF153" s="34">
        <v>979</v>
      </c>
      <c r="AG153" s="34">
        <v>4</v>
      </c>
      <c r="AH153" s="34">
        <v>87</v>
      </c>
      <c r="AI153" s="34">
        <v>41</v>
      </c>
      <c r="AJ153" s="34">
        <v>191</v>
      </c>
      <c r="AK153" s="34">
        <v>169</v>
      </c>
      <c r="AL153" s="34">
        <v>3.6</v>
      </c>
      <c r="AM153" s="34">
        <v>176</v>
      </c>
      <c r="AN153" s="34" t="s">
        <v>155</v>
      </c>
      <c r="AO153" s="34">
        <v>2</v>
      </c>
      <c r="AP153" s="37">
        <v>0.88998842592592586</v>
      </c>
      <c r="AQ153" s="34">
        <v>47.159153000000003</v>
      </c>
      <c r="AR153" s="34">
        <v>-88.489216999999996</v>
      </c>
      <c r="AS153" s="34">
        <v>314.7</v>
      </c>
      <c r="AT153" s="34">
        <v>23.9</v>
      </c>
      <c r="AU153" s="34">
        <v>12</v>
      </c>
      <c r="AV153" s="34">
        <v>9</v>
      </c>
      <c r="AW153" s="34" t="s">
        <v>209</v>
      </c>
      <c r="AX153" s="34">
        <v>1.7</v>
      </c>
      <c r="AY153" s="34">
        <v>1.3</v>
      </c>
      <c r="AZ153" s="34">
        <v>2.5</v>
      </c>
      <c r="BA153" s="34">
        <v>13.404</v>
      </c>
      <c r="BB153" s="34">
        <v>14.11</v>
      </c>
      <c r="BC153" s="34">
        <v>1.05</v>
      </c>
      <c r="BD153" s="34">
        <v>14.699</v>
      </c>
      <c r="BE153" s="34">
        <v>2895.4879999999998</v>
      </c>
      <c r="BF153" s="34">
        <v>5.8250000000000002</v>
      </c>
      <c r="BG153" s="34">
        <v>4.6040000000000001</v>
      </c>
      <c r="BH153" s="34">
        <v>6.0999999999999999E-2</v>
      </c>
      <c r="BI153" s="34">
        <v>4.665</v>
      </c>
      <c r="BJ153" s="34">
        <v>3.8530000000000002</v>
      </c>
      <c r="BK153" s="34">
        <v>5.0999999999999997E-2</v>
      </c>
      <c r="BL153" s="34">
        <v>3.9039999999999999</v>
      </c>
      <c r="BM153" s="34">
        <v>0.6452</v>
      </c>
      <c r="BN153" s="34"/>
      <c r="BO153" s="34"/>
      <c r="BP153" s="34"/>
      <c r="BQ153" s="34">
        <v>184.797</v>
      </c>
      <c r="BR153" s="34">
        <v>0.29534300000000002</v>
      </c>
      <c r="BS153" s="34">
        <v>-5</v>
      </c>
      <c r="BT153" s="34">
        <v>6.071E-3</v>
      </c>
      <c r="BU153" s="34">
        <v>7.2174440000000004</v>
      </c>
      <c r="BV153" s="34">
        <v>0</v>
      </c>
      <c r="BW153" s="34" t="s">
        <v>155</v>
      </c>
      <c r="BX153" s="34">
        <v>0.83699999999999997</v>
      </c>
    </row>
    <row r="154" spans="1:76" x14ac:dyDescent="0.25">
      <c r="A154" s="35">
        <v>43167</v>
      </c>
      <c r="B154" s="36">
        <v>1.4188657407407407E-2</v>
      </c>
      <c r="C154" s="34">
        <v>14.356</v>
      </c>
      <c r="D154" s="34">
        <v>2.98E-2</v>
      </c>
      <c r="E154" s="34">
        <v>298.467401</v>
      </c>
      <c r="F154" s="34">
        <v>202.1</v>
      </c>
      <c r="G154" s="34">
        <v>2.9</v>
      </c>
      <c r="H154" s="34">
        <v>85.9</v>
      </c>
      <c r="I154" s="34"/>
      <c r="J154" s="34">
        <v>1.01</v>
      </c>
      <c r="K154" s="34">
        <v>0.87209999999999999</v>
      </c>
      <c r="L154" s="34">
        <v>12.5206</v>
      </c>
      <c r="M154" s="34">
        <v>2.5999999999999999E-2</v>
      </c>
      <c r="N154" s="34">
        <v>176.2612</v>
      </c>
      <c r="O154" s="34">
        <v>2.5291999999999999</v>
      </c>
      <c r="P154" s="34">
        <v>178.8</v>
      </c>
      <c r="Q154" s="34">
        <v>147.50989999999999</v>
      </c>
      <c r="R154" s="34">
        <v>2.1166999999999998</v>
      </c>
      <c r="S154" s="34">
        <v>149.6</v>
      </c>
      <c r="T154" s="34">
        <v>85.874099999999999</v>
      </c>
      <c r="U154" s="34"/>
      <c r="V154" s="34"/>
      <c r="W154" s="34">
        <v>0</v>
      </c>
      <c r="X154" s="34">
        <v>0.88039999999999996</v>
      </c>
      <c r="Y154" s="34">
        <v>12.2</v>
      </c>
      <c r="Z154" s="34">
        <v>846</v>
      </c>
      <c r="AA154" s="34">
        <v>855</v>
      </c>
      <c r="AB154" s="34">
        <v>867</v>
      </c>
      <c r="AC154" s="34">
        <v>92</v>
      </c>
      <c r="AD154" s="34">
        <v>33.53</v>
      </c>
      <c r="AE154" s="34">
        <v>0.77</v>
      </c>
      <c r="AF154" s="34">
        <v>978</v>
      </c>
      <c r="AG154" s="34">
        <v>4</v>
      </c>
      <c r="AH154" s="34">
        <v>86.070999999999998</v>
      </c>
      <c r="AI154" s="34">
        <v>41</v>
      </c>
      <c r="AJ154" s="34">
        <v>191</v>
      </c>
      <c r="AK154" s="34">
        <v>169</v>
      </c>
      <c r="AL154" s="34">
        <v>3.5</v>
      </c>
      <c r="AM154" s="34">
        <v>176</v>
      </c>
      <c r="AN154" s="34" t="s">
        <v>155</v>
      </c>
      <c r="AO154" s="34">
        <v>2</v>
      </c>
      <c r="AP154" s="37">
        <v>0.89</v>
      </c>
      <c r="AQ154" s="34">
        <v>47.159095000000001</v>
      </c>
      <c r="AR154" s="34">
        <v>-88.489093999999994</v>
      </c>
      <c r="AS154" s="34">
        <v>314.7</v>
      </c>
      <c r="AT154" s="34">
        <v>24.5</v>
      </c>
      <c r="AU154" s="34">
        <v>12</v>
      </c>
      <c r="AV154" s="34">
        <v>9</v>
      </c>
      <c r="AW154" s="34" t="s">
        <v>209</v>
      </c>
      <c r="AX154" s="34">
        <v>1.7770999999999999</v>
      </c>
      <c r="AY154" s="34">
        <v>1.4541999999999999</v>
      </c>
      <c r="AZ154" s="34">
        <v>2.7313000000000001</v>
      </c>
      <c r="BA154" s="34">
        <v>13.404</v>
      </c>
      <c r="BB154" s="34">
        <v>14.15</v>
      </c>
      <c r="BC154" s="34">
        <v>1.06</v>
      </c>
      <c r="BD154" s="34">
        <v>14.659000000000001</v>
      </c>
      <c r="BE154" s="34">
        <v>2898.5189999999998</v>
      </c>
      <c r="BF154" s="34">
        <v>3.835</v>
      </c>
      <c r="BG154" s="34">
        <v>4.2729999999999997</v>
      </c>
      <c r="BH154" s="34">
        <v>6.0999999999999999E-2</v>
      </c>
      <c r="BI154" s="34">
        <v>4.3339999999999996</v>
      </c>
      <c r="BJ154" s="34">
        <v>3.5760000000000001</v>
      </c>
      <c r="BK154" s="34">
        <v>5.0999999999999997E-2</v>
      </c>
      <c r="BL154" s="34">
        <v>3.6269999999999998</v>
      </c>
      <c r="BM154" s="34">
        <v>0.68600000000000005</v>
      </c>
      <c r="BN154" s="34"/>
      <c r="BO154" s="34"/>
      <c r="BP154" s="34"/>
      <c r="BQ154" s="34">
        <v>148.191</v>
      </c>
      <c r="BR154" s="34">
        <v>0.40169300000000002</v>
      </c>
      <c r="BS154" s="34">
        <v>-5</v>
      </c>
      <c r="BT154" s="34">
        <v>6.9290000000000003E-3</v>
      </c>
      <c r="BU154" s="34">
        <v>9.8163730000000005</v>
      </c>
      <c r="BV154" s="34">
        <v>0</v>
      </c>
      <c r="BW154" s="34" t="s">
        <v>155</v>
      </c>
      <c r="BX154" s="34">
        <v>0.83699999999999997</v>
      </c>
    </row>
    <row r="155" spans="1:76" x14ac:dyDescent="0.25">
      <c r="A155" s="35">
        <v>43167</v>
      </c>
      <c r="B155" s="36">
        <v>1.4200231481481482E-2</v>
      </c>
      <c r="C155" s="34">
        <v>14.324999999999999</v>
      </c>
      <c r="D155" s="34">
        <v>2.0799999999999999E-2</v>
      </c>
      <c r="E155" s="34">
        <v>208.42651799999999</v>
      </c>
      <c r="F155" s="34">
        <v>212</v>
      </c>
      <c r="G155" s="34">
        <v>2.9</v>
      </c>
      <c r="H155" s="34">
        <v>96.6</v>
      </c>
      <c r="I155" s="34"/>
      <c r="J155" s="34">
        <v>0.86</v>
      </c>
      <c r="K155" s="34">
        <v>0.87250000000000005</v>
      </c>
      <c r="L155" s="34">
        <v>12.498200000000001</v>
      </c>
      <c r="M155" s="34">
        <v>1.8200000000000001E-2</v>
      </c>
      <c r="N155" s="34">
        <v>184.98009999999999</v>
      </c>
      <c r="O155" s="34">
        <v>2.5301999999999998</v>
      </c>
      <c r="P155" s="34">
        <v>187.5</v>
      </c>
      <c r="Q155" s="34">
        <v>154.8081</v>
      </c>
      <c r="R155" s="34">
        <v>2.1175000000000002</v>
      </c>
      <c r="S155" s="34">
        <v>156.9</v>
      </c>
      <c r="T155" s="34">
        <v>96.622799999999998</v>
      </c>
      <c r="U155" s="34"/>
      <c r="V155" s="34"/>
      <c r="W155" s="34">
        <v>0</v>
      </c>
      <c r="X155" s="34">
        <v>0.74980000000000002</v>
      </c>
      <c r="Y155" s="34">
        <v>12.2</v>
      </c>
      <c r="Z155" s="34">
        <v>846</v>
      </c>
      <c r="AA155" s="34">
        <v>856</v>
      </c>
      <c r="AB155" s="34">
        <v>867</v>
      </c>
      <c r="AC155" s="34">
        <v>92</v>
      </c>
      <c r="AD155" s="34">
        <v>33.53</v>
      </c>
      <c r="AE155" s="34">
        <v>0.77</v>
      </c>
      <c r="AF155" s="34">
        <v>978</v>
      </c>
      <c r="AG155" s="34">
        <v>4</v>
      </c>
      <c r="AH155" s="34">
        <v>86</v>
      </c>
      <c r="AI155" s="34">
        <v>41</v>
      </c>
      <c r="AJ155" s="34">
        <v>191</v>
      </c>
      <c r="AK155" s="34">
        <v>169</v>
      </c>
      <c r="AL155" s="34">
        <v>3.6</v>
      </c>
      <c r="AM155" s="34">
        <v>176</v>
      </c>
      <c r="AN155" s="34" t="s">
        <v>155</v>
      </c>
      <c r="AO155" s="34">
        <v>2</v>
      </c>
      <c r="AP155" s="37">
        <v>0.89001157407407405</v>
      </c>
      <c r="AQ155" s="34">
        <v>47.159028999999997</v>
      </c>
      <c r="AR155" s="34">
        <v>-88.488935999999995</v>
      </c>
      <c r="AS155" s="34">
        <v>314.5</v>
      </c>
      <c r="AT155" s="34">
        <v>28.5</v>
      </c>
      <c r="AU155" s="34">
        <v>12</v>
      </c>
      <c r="AV155" s="34">
        <v>9</v>
      </c>
      <c r="AW155" s="34" t="s">
        <v>209</v>
      </c>
      <c r="AX155" s="34">
        <v>1.8771</v>
      </c>
      <c r="AY155" s="34">
        <v>1.5770999999999999</v>
      </c>
      <c r="AZ155" s="34">
        <v>2.8</v>
      </c>
      <c r="BA155" s="34">
        <v>13.404</v>
      </c>
      <c r="BB155" s="34">
        <v>14.19</v>
      </c>
      <c r="BC155" s="34">
        <v>1.06</v>
      </c>
      <c r="BD155" s="34">
        <v>14.614000000000001</v>
      </c>
      <c r="BE155" s="34">
        <v>2900.0929999999998</v>
      </c>
      <c r="BF155" s="34">
        <v>2.6859999999999999</v>
      </c>
      <c r="BG155" s="34">
        <v>4.4950000000000001</v>
      </c>
      <c r="BH155" s="34">
        <v>6.0999999999999999E-2</v>
      </c>
      <c r="BI155" s="34">
        <v>4.556</v>
      </c>
      <c r="BJ155" s="34">
        <v>3.762</v>
      </c>
      <c r="BK155" s="34">
        <v>5.0999999999999997E-2</v>
      </c>
      <c r="BL155" s="34">
        <v>3.8130000000000002</v>
      </c>
      <c r="BM155" s="34">
        <v>0.77370000000000005</v>
      </c>
      <c r="BN155" s="34"/>
      <c r="BO155" s="34"/>
      <c r="BP155" s="34"/>
      <c r="BQ155" s="34">
        <v>126.51</v>
      </c>
      <c r="BR155" s="34">
        <v>0.48524899999999999</v>
      </c>
      <c r="BS155" s="34">
        <v>-5</v>
      </c>
      <c r="BT155" s="34">
        <v>6.071E-3</v>
      </c>
      <c r="BU155" s="34">
        <v>11.858273000000001</v>
      </c>
      <c r="BV155" s="34">
        <v>0</v>
      </c>
      <c r="BW155" s="34" t="s">
        <v>155</v>
      </c>
      <c r="BX155" s="34">
        <v>0.83699999999999997</v>
      </c>
    </row>
    <row r="156" spans="1:76" x14ac:dyDescent="0.25">
      <c r="A156" s="35">
        <v>43167</v>
      </c>
      <c r="B156" s="36">
        <v>1.4211805555555556E-2</v>
      </c>
      <c r="C156" s="34">
        <v>13.996</v>
      </c>
      <c r="D156" s="34">
        <v>1.2999999999999999E-2</v>
      </c>
      <c r="E156" s="34">
        <v>129.732066</v>
      </c>
      <c r="F156" s="34">
        <v>255.1</v>
      </c>
      <c r="G156" s="34">
        <v>2.9</v>
      </c>
      <c r="H156" s="34">
        <v>101.3</v>
      </c>
      <c r="I156" s="34"/>
      <c r="J156" s="34">
        <v>0.71</v>
      </c>
      <c r="K156" s="34">
        <v>0.87509999999999999</v>
      </c>
      <c r="L156" s="34">
        <v>12.248799999999999</v>
      </c>
      <c r="M156" s="34">
        <v>1.14E-2</v>
      </c>
      <c r="N156" s="34">
        <v>223.25120000000001</v>
      </c>
      <c r="O156" s="34">
        <v>2.5034999999999998</v>
      </c>
      <c r="P156" s="34">
        <v>225.8</v>
      </c>
      <c r="Q156" s="34">
        <v>186.83690000000001</v>
      </c>
      <c r="R156" s="34">
        <v>2.0951</v>
      </c>
      <c r="S156" s="34">
        <v>188.9</v>
      </c>
      <c r="T156" s="34">
        <v>101.29340000000001</v>
      </c>
      <c r="U156" s="34"/>
      <c r="V156" s="34"/>
      <c r="W156" s="34">
        <v>0</v>
      </c>
      <c r="X156" s="34">
        <v>0.624</v>
      </c>
      <c r="Y156" s="34">
        <v>12.2</v>
      </c>
      <c r="Z156" s="34">
        <v>846</v>
      </c>
      <c r="AA156" s="34">
        <v>856</v>
      </c>
      <c r="AB156" s="34">
        <v>868</v>
      </c>
      <c r="AC156" s="34">
        <v>92</v>
      </c>
      <c r="AD156" s="34">
        <v>33.53</v>
      </c>
      <c r="AE156" s="34">
        <v>0.77</v>
      </c>
      <c r="AF156" s="34">
        <v>978</v>
      </c>
      <c r="AG156" s="34">
        <v>4</v>
      </c>
      <c r="AH156" s="34">
        <v>86</v>
      </c>
      <c r="AI156" s="34">
        <v>41</v>
      </c>
      <c r="AJ156" s="34">
        <v>191</v>
      </c>
      <c r="AK156" s="34">
        <v>168.1</v>
      </c>
      <c r="AL156" s="34">
        <v>3.6</v>
      </c>
      <c r="AM156" s="34">
        <v>176</v>
      </c>
      <c r="AN156" s="34" t="s">
        <v>155</v>
      </c>
      <c r="AO156" s="34">
        <v>2</v>
      </c>
      <c r="AP156" s="37">
        <v>0.8900231481481482</v>
      </c>
      <c r="AQ156" s="34">
        <v>47.158965999999999</v>
      </c>
      <c r="AR156" s="34">
        <v>-88.488613000000001</v>
      </c>
      <c r="AS156" s="34">
        <v>314.3</v>
      </c>
      <c r="AT156" s="34">
        <v>31.9</v>
      </c>
      <c r="AU156" s="34">
        <v>12</v>
      </c>
      <c r="AV156" s="34">
        <v>9</v>
      </c>
      <c r="AW156" s="34" t="s">
        <v>209</v>
      </c>
      <c r="AX156" s="34">
        <v>2.4397000000000002</v>
      </c>
      <c r="AY156" s="34">
        <v>1.1374</v>
      </c>
      <c r="AZ156" s="34">
        <v>3.2625999999999999</v>
      </c>
      <c r="BA156" s="34">
        <v>13.404</v>
      </c>
      <c r="BB156" s="34">
        <v>14.51</v>
      </c>
      <c r="BC156" s="34">
        <v>1.08</v>
      </c>
      <c r="BD156" s="34">
        <v>14.268000000000001</v>
      </c>
      <c r="BE156" s="34">
        <v>2901.6590000000001</v>
      </c>
      <c r="BF156" s="34">
        <v>1.712</v>
      </c>
      <c r="BG156" s="34">
        <v>5.5380000000000003</v>
      </c>
      <c r="BH156" s="34">
        <v>6.2E-2</v>
      </c>
      <c r="BI156" s="34">
        <v>5.601</v>
      </c>
      <c r="BJ156" s="34">
        <v>4.6349999999999998</v>
      </c>
      <c r="BK156" s="34">
        <v>5.1999999999999998E-2</v>
      </c>
      <c r="BL156" s="34">
        <v>4.6870000000000003</v>
      </c>
      <c r="BM156" s="34">
        <v>0.82809999999999995</v>
      </c>
      <c r="BN156" s="34"/>
      <c r="BO156" s="34"/>
      <c r="BP156" s="34"/>
      <c r="BQ156" s="34">
        <v>107.476</v>
      </c>
      <c r="BR156" s="34">
        <v>0.48821300000000001</v>
      </c>
      <c r="BS156" s="34">
        <v>-5</v>
      </c>
      <c r="BT156" s="34">
        <v>6.9290000000000003E-3</v>
      </c>
      <c r="BU156" s="34">
        <v>11.930705</v>
      </c>
      <c r="BV156" s="34">
        <v>0</v>
      </c>
      <c r="BW156" s="34" t="s">
        <v>155</v>
      </c>
      <c r="BX156" s="34">
        <v>0.83699999999999997</v>
      </c>
    </row>
    <row r="157" spans="1:76" x14ac:dyDescent="0.25">
      <c r="A157" s="35">
        <v>43167</v>
      </c>
      <c r="B157" s="36">
        <v>1.4223379629629629E-2</v>
      </c>
      <c r="C157" s="34">
        <v>13.438000000000001</v>
      </c>
      <c r="D157" s="34">
        <v>8.0999999999999996E-3</v>
      </c>
      <c r="E157" s="34">
        <v>81.485810000000001</v>
      </c>
      <c r="F157" s="34">
        <v>374.6</v>
      </c>
      <c r="G157" s="34">
        <v>2.2999999999999998</v>
      </c>
      <c r="H157" s="34">
        <v>96.6</v>
      </c>
      <c r="I157" s="34"/>
      <c r="J157" s="34">
        <v>0.6</v>
      </c>
      <c r="K157" s="34">
        <v>0.87960000000000005</v>
      </c>
      <c r="L157" s="34">
        <v>11.8202</v>
      </c>
      <c r="M157" s="34">
        <v>7.1999999999999998E-3</v>
      </c>
      <c r="N157" s="34">
        <v>329.4923</v>
      </c>
      <c r="O157" s="34">
        <v>2.0121000000000002</v>
      </c>
      <c r="P157" s="34">
        <v>331.5</v>
      </c>
      <c r="Q157" s="34">
        <v>275.74900000000002</v>
      </c>
      <c r="R157" s="34">
        <v>1.6839</v>
      </c>
      <c r="S157" s="34">
        <v>277.39999999999998</v>
      </c>
      <c r="T157" s="34">
        <v>96.6053</v>
      </c>
      <c r="U157" s="34"/>
      <c r="V157" s="34"/>
      <c r="W157" s="34">
        <v>0</v>
      </c>
      <c r="X157" s="34">
        <v>0.52780000000000005</v>
      </c>
      <c r="Y157" s="34">
        <v>12.1</v>
      </c>
      <c r="Z157" s="34">
        <v>848</v>
      </c>
      <c r="AA157" s="34">
        <v>858</v>
      </c>
      <c r="AB157" s="34">
        <v>869</v>
      </c>
      <c r="AC157" s="34">
        <v>92</v>
      </c>
      <c r="AD157" s="34">
        <v>33.53</v>
      </c>
      <c r="AE157" s="34">
        <v>0.77</v>
      </c>
      <c r="AF157" s="34">
        <v>978</v>
      </c>
      <c r="AG157" s="34">
        <v>4</v>
      </c>
      <c r="AH157" s="34">
        <v>86</v>
      </c>
      <c r="AI157" s="34">
        <v>41</v>
      </c>
      <c r="AJ157" s="34">
        <v>191</v>
      </c>
      <c r="AK157" s="34">
        <v>168</v>
      </c>
      <c r="AL157" s="34">
        <v>3.6</v>
      </c>
      <c r="AM157" s="34">
        <v>176</v>
      </c>
      <c r="AN157" s="34" t="s">
        <v>155</v>
      </c>
      <c r="AO157" s="34">
        <v>2</v>
      </c>
      <c r="AP157" s="37">
        <v>0.89004629629629628</v>
      </c>
      <c r="AQ157" s="34">
        <v>47.158945000000003</v>
      </c>
      <c r="AR157" s="34">
        <v>-88.488358000000005</v>
      </c>
      <c r="AS157" s="34">
        <v>314</v>
      </c>
      <c r="AT157" s="34">
        <v>35.799999999999997</v>
      </c>
      <c r="AU157" s="34">
        <v>12</v>
      </c>
      <c r="AV157" s="34">
        <v>10</v>
      </c>
      <c r="AW157" s="34" t="s">
        <v>210</v>
      </c>
      <c r="AX157" s="34">
        <v>2.2915999999999999</v>
      </c>
      <c r="AY157" s="34">
        <v>1.1541999999999999</v>
      </c>
      <c r="AZ157" s="34">
        <v>3.4771000000000001</v>
      </c>
      <c r="BA157" s="34">
        <v>13.404</v>
      </c>
      <c r="BB157" s="34">
        <v>15.08</v>
      </c>
      <c r="BC157" s="34">
        <v>1.1200000000000001</v>
      </c>
      <c r="BD157" s="34">
        <v>13.689</v>
      </c>
      <c r="BE157" s="34">
        <v>2902.9609999999998</v>
      </c>
      <c r="BF157" s="34">
        <v>1.1200000000000001</v>
      </c>
      <c r="BG157" s="34">
        <v>8.4740000000000002</v>
      </c>
      <c r="BH157" s="34">
        <v>5.1999999999999998E-2</v>
      </c>
      <c r="BI157" s="34">
        <v>8.5259999999999998</v>
      </c>
      <c r="BJ157" s="34">
        <v>7.0919999999999996</v>
      </c>
      <c r="BK157" s="34">
        <v>4.2999999999999997E-2</v>
      </c>
      <c r="BL157" s="34">
        <v>7.1349999999999998</v>
      </c>
      <c r="BM157" s="34">
        <v>0.81869999999999998</v>
      </c>
      <c r="BN157" s="34"/>
      <c r="BO157" s="34"/>
      <c r="BP157" s="34"/>
      <c r="BQ157" s="34">
        <v>94.242000000000004</v>
      </c>
      <c r="BR157" s="34">
        <v>0.51308299999999996</v>
      </c>
      <c r="BS157" s="34">
        <v>-5</v>
      </c>
      <c r="BT157" s="34">
        <v>8.8579999999999996E-3</v>
      </c>
      <c r="BU157" s="34">
        <v>12.538466</v>
      </c>
      <c r="BV157" s="34">
        <v>0</v>
      </c>
      <c r="BW157" s="34" t="s">
        <v>155</v>
      </c>
      <c r="BX157" s="34">
        <v>0.83699999999999997</v>
      </c>
    </row>
    <row r="158" spans="1:76" x14ac:dyDescent="0.25">
      <c r="A158" s="35">
        <v>43167</v>
      </c>
      <c r="B158" s="36">
        <v>1.4234953703703706E-2</v>
      </c>
      <c r="C158" s="34">
        <v>13.03</v>
      </c>
      <c r="D158" s="34">
        <v>8.9999999999999993E-3</v>
      </c>
      <c r="E158" s="34">
        <v>89.833055000000002</v>
      </c>
      <c r="F158" s="34">
        <v>600.6</v>
      </c>
      <c r="G158" s="34">
        <v>1.7</v>
      </c>
      <c r="H158" s="34">
        <v>84.5</v>
      </c>
      <c r="I158" s="34"/>
      <c r="J158" s="34">
        <v>0.5</v>
      </c>
      <c r="K158" s="34">
        <v>0.88280000000000003</v>
      </c>
      <c r="L158" s="34">
        <v>11.5038</v>
      </c>
      <c r="M158" s="34">
        <v>7.9000000000000008E-3</v>
      </c>
      <c r="N158" s="34">
        <v>530.23720000000003</v>
      </c>
      <c r="O158" s="34">
        <v>1.5132000000000001</v>
      </c>
      <c r="P158" s="34">
        <v>531.79999999999995</v>
      </c>
      <c r="Q158" s="34">
        <v>443.75060000000002</v>
      </c>
      <c r="R158" s="34">
        <v>1.2663</v>
      </c>
      <c r="S158" s="34">
        <v>445</v>
      </c>
      <c r="T158" s="34">
        <v>84.484800000000007</v>
      </c>
      <c r="U158" s="34"/>
      <c r="V158" s="34"/>
      <c r="W158" s="34">
        <v>0</v>
      </c>
      <c r="X158" s="34">
        <v>0.44140000000000001</v>
      </c>
      <c r="Y158" s="34">
        <v>12.2</v>
      </c>
      <c r="Z158" s="34">
        <v>848</v>
      </c>
      <c r="AA158" s="34">
        <v>858</v>
      </c>
      <c r="AB158" s="34">
        <v>870</v>
      </c>
      <c r="AC158" s="34">
        <v>92</v>
      </c>
      <c r="AD158" s="34">
        <v>33.53</v>
      </c>
      <c r="AE158" s="34">
        <v>0.77</v>
      </c>
      <c r="AF158" s="34">
        <v>978</v>
      </c>
      <c r="AG158" s="34">
        <v>4</v>
      </c>
      <c r="AH158" s="34">
        <v>86</v>
      </c>
      <c r="AI158" s="34">
        <v>41</v>
      </c>
      <c r="AJ158" s="34">
        <v>191</v>
      </c>
      <c r="AK158" s="34">
        <v>168</v>
      </c>
      <c r="AL158" s="34">
        <v>3.6</v>
      </c>
      <c r="AM158" s="34">
        <v>176</v>
      </c>
      <c r="AN158" s="34" t="s">
        <v>155</v>
      </c>
      <c r="AO158" s="34">
        <v>2</v>
      </c>
      <c r="AP158" s="37">
        <v>0.89005787037037043</v>
      </c>
      <c r="AQ158" s="34">
        <v>47.158946999999998</v>
      </c>
      <c r="AR158" s="34">
        <v>-88.488111000000004</v>
      </c>
      <c r="AS158" s="34">
        <v>313.5</v>
      </c>
      <c r="AT158" s="34">
        <v>38.700000000000003</v>
      </c>
      <c r="AU158" s="34">
        <v>12</v>
      </c>
      <c r="AV158" s="34">
        <v>10</v>
      </c>
      <c r="AW158" s="34" t="s">
        <v>210</v>
      </c>
      <c r="AX158" s="34">
        <v>1.1977</v>
      </c>
      <c r="AY158" s="34">
        <v>1.2</v>
      </c>
      <c r="AZ158" s="34">
        <v>1.958</v>
      </c>
      <c r="BA158" s="34">
        <v>13.404</v>
      </c>
      <c r="BB158" s="34">
        <v>15.52</v>
      </c>
      <c r="BC158" s="34">
        <v>1.1599999999999999</v>
      </c>
      <c r="BD158" s="34">
        <v>13.27</v>
      </c>
      <c r="BE158" s="34">
        <v>2903.2289999999998</v>
      </c>
      <c r="BF158" s="34">
        <v>1.274</v>
      </c>
      <c r="BG158" s="34">
        <v>14.013</v>
      </c>
      <c r="BH158" s="34">
        <v>0.04</v>
      </c>
      <c r="BI158" s="34">
        <v>14.053000000000001</v>
      </c>
      <c r="BJ158" s="34">
        <v>11.728</v>
      </c>
      <c r="BK158" s="34">
        <v>3.3000000000000002E-2</v>
      </c>
      <c r="BL158" s="34">
        <v>11.760999999999999</v>
      </c>
      <c r="BM158" s="34">
        <v>0.73580000000000001</v>
      </c>
      <c r="BN158" s="34"/>
      <c r="BO158" s="34"/>
      <c r="BP158" s="34"/>
      <c r="BQ158" s="34">
        <v>81.001000000000005</v>
      </c>
      <c r="BR158" s="34">
        <v>0.52336099999999997</v>
      </c>
      <c r="BS158" s="34">
        <v>-5</v>
      </c>
      <c r="BT158" s="34">
        <v>8.071E-3</v>
      </c>
      <c r="BU158" s="34">
        <v>12.789634</v>
      </c>
      <c r="BV158" s="34">
        <v>0</v>
      </c>
      <c r="BW158" s="34" t="s">
        <v>155</v>
      </c>
      <c r="BX158" s="34">
        <v>0.83699999999999997</v>
      </c>
    </row>
    <row r="159" spans="1:76" x14ac:dyDescent="0.25">
      <c r="A159" s="35">
        <v>43167</v>
      </c>
      <c r="B159" s="36">
        <v>1.424652777777778E-2</v>
      </c>
      <c r="C159" s="34">
        <v>13.228999999999999</v>
      </c>
      <c r="D159" s="34">
        <v>0.17380000000000001</v>
      </c>
      <c r="E159" s="34">
        <v>1738.1450950000001</v>
      </c>
      <c r="F159" s="34">
        <v>822.4</v>
      </c>
      <c r="G159" s="34">
        <v>1.2</v>
      </c>
      <c r="H159" s="34">
        <v>65.400000000000006</v>
      </c>
      <c r="I159" s="34"/>
      <c r="J159" s="34">
        <v>0.5</v>
      </c>
      <c r="K159" s="34">
        <v>0.87970000000000004</v>
      </c>
      <c r="L159" s="34">
        <v>11.637700000000001</v>
      </c>
      <c r="M159" s="34">
        <v>0.15290000000000001</v>
      </c>
      <c r="N159" s="34">
        <v>723.46730000000002</v>
      </c>
      <c r="O159" s="34">
        <v>1.0557000000000001</v>
      </c>
      <c r="P159" s="34">
        <v>724.5</v>
      </c>
      <c r="Q159" s="34">
        <v>605.46299999999997</v>
      </c>
      <c r="R159" s="34">
        <v>0.88349999999999995</v>
      </c>
      <c r="S159" s="34">
        <v>606.29999999999995</v>
      </c>
      <c r="T159" s="34">
        <v>65.408199999999994</v>
      </c>
      <c r="U159" s="34"/>
      <c r="V159" s="34"/>
      <c r="W159" s="34">
        <v>0</v>
      </c>
      <c r="X159" s="34">
        <v>0.43990000000000001</v>
      </c>
      <c r="Y159" s="34">
        <v>12.1</v>
      </c>
      <c r="Z159" s="34">
        <v>849</v>
      </c>
      <c r="AA159" s="34">
        <v>859</v>
      </c>
      <c r="AB159" s="34">
        <v>870</v>
      </c>
      <c r="AC159" s="34">
        <v>92</v>
      </c>
      <c r="AD159" s="34">
        <v>33.53</v>
      </c>
      <c r="AE159" s="34">
        <v>0.77</v>
      </c>
      <c r="AF159" s="34">
        <v>978</v>
      </c>
      <c r="AG159" s="34">
        <v>4</v>
      </c>
      <c r="AH159" s="34">
        <v>85.070999999999998</v>
      </c>
      <c r="AI159" s="34">
        <v>41</v>
      </c>
      <c r="AJ159" s="34">
        <v>191</v>
      </c>
      <c r="AK159" s="34">
        <v>168</v>
      </c>
      <c r="AL159" s="34">
        <v>3.4</v>
      </c>
      <c r="AM159" s="34">
        <v>176</v>
      </c>
      <c r="AN159" s="34" t="s">
        <v>155</v>
      </c>
      <c r="AO159" s="34">
        <v>2</v>
      </c>
      <c r="AP159" s="37">
        <v>0.89006944444444447</v>
      </c>
      <c r="AQ159" s="34">
        <v>47.158948000000002</v>
      </c>
      <c r="AR159" s="34">
        <v>-88.488052999999994</v>
      </c>
      <c r="AS159" s="34">
        <v>313.39999999999998</v>
      </c>
      <c r="AT159" s="34">
        <v>39.200000000000003</v>
      </c>
      <c r="AU159" s="34">
        <v>12</v>
      </c>
      <c r="AV159" s="34">
        <v>10</v>
      </c>
      <c r="AW159" s="34" t="s">
        <v>210</v>
      </c>
      <c r="AX159" s="34">
        <v>1.0542</v>
      </c>
      <c r="AY159" s="34">
        <v>1.4313</v>
      </c>
      <c r="AZ159" s="34">
        <v>1.8084</v>
      </c>
      <c r="BA159" s="34">
        <v>13.404</v>
      </c>
      <c r="BB159" s="34">
        <v>15.11</v>
      </c>
      <c r="BC159" s="34">
        <v>1.1299999999999999</v>
      </c>
      <c r="BD159" s="34">
        <v>13.670999999999999</v>
      </c>
      <c r="BE159" s="34">
        <v>2867.8270000000002</v>
      </c>
      <c r="BF159" s="34">
        <v>23.983000000000001</v>
      </c>
      <c r="BG159" s="34">
        <v>18.670000000000002</v>
      </c>
      <c r="BH159" s="34">
        <v>2.7E-2</v>
      </c>
      <c r="BI159" s="34">
        <v>18.696999999999999</v>
      </c>
      <c r="BJ159" s="34">
        <v>15.625</v>
      </c>
      <c r="BK159" s="34">
        <v>2.3E-2</v>
      </c>
      <c r="BL159" s="34">
        <v>15.647</v>
      </c>
      <c r="BM159" s="34">
        <v>0.55620000000000003</v>
      </c>
      <c r="BN159" s="34"/>
      <c r="BO159" s="34"/>
      <c r="BP159" s="34"/>
      <c r="BQ159" s="34">
        <v>78.814999999999998</v>
      </c>
      <c r="BR159" s="34">
        <v>0.43109999999999998</v>
      </c>
      <c r="BS159" s="34">
        <v>-5</v>
      </c>
      <c r="BT159" s="34">
        <v>8.9289999999999994E-3</v>
      </c>
      <c r="BU159" s="34">
        <v>10.535005999999999</v>
      </c>
      <c r="BV159" s="34">
        <v>0</v>
      </c>
      <c r="BW159" s="34" t="s">
        <v>155</v>
      </c>
      <c r="BX159" s="34">
        <v>0.83699999999999997</v>
      </c>
    </row>
    <row r="160" spans="1:76" x14ac:dyDescent="0.25">
      <c r="A160" s="35">
        <v>43167</v>
      </c>
      <c r="B160" s="36">
        <v>1.425810185185185E-2</v>
      </c>
      <c r="C160" s="34">
        <v>13.385</v>
      </c>
      <c r="D160" s="34">
        <v>1.1186</v>
      </c>
      <c r="E160" s="34">
        <v>11186.30068</v>
      </c>
      <c r="F160" s="34">
        <v>891.9</v>
      </c>
      <c r="G160" s="34">
        <v>1.6</v>
      </c>
      <c r="H160" s="34">
        <v>78.2</v>
      </c>
      <c r="I160" s="34"/>
      <c r="J160" s="34">
        <v>0.5</v>
      </c>
      <c r="K160" s="34">
        <v>0.87</v>
      </c>
      <c r="L160" s="34">
        <v>11.644600000000001</v>
      </c>
      <c r="M160" s="34">
        <v>0.97319999999999995</v>
      </c>
      <c r="N160" s="34">
        <v>775.95410000000004</v>
      </c>
      <c r="O160" s="34">
        <v>1.3662000000000001</v>
      </c>
      <c r="P160" s="34">
        <v>777.3</v>
      </c>
      <c r="Q160" s="34">
        <v>649.38869999999997</v>
      </c>
      <c r="R160" s="34">
        <v>1.1434</v>
      </c>
      <c r="S160" s="34">
        <v>650.5</v>
      </c>
      <c r="T160" s="34">
        <v>78.186400000000006</v>
      </c>
      <c r="U160" s="34"/>
      <c r="V160" s="34"/>
      <c r="W160" s="34">
        <v>0</v>
      </c>
      <c r="X160" s="34">
        <v>0.435</v>
      </c>
      <c r="Y160" s="34">
        <v>12.1</v>
      </c>
      <c r="Z160" s="34">
        <v>849</v>
      </c>
      <c r="AA160" s="34">
        <v>859</v>
      </c>
      <c r="AB160" s="34">
        <v>871</v>
      </c>
      <c r="AC160" s="34">
        <v>92</v>
      </c>
      <c r="AD160" s="34">
        <v>33.53</v>
      </c>
      <c r="AE160" s="34">
        <v>0.77</v>
      </c>
      <c r="AF160" s="34">
        <v>978</v>
      </c>
      <c r="AG160" s="34">
        <v>4</v>
      </c>
      <c r="AH160" s="34">
        <v>85</v>
      </c>
      <c r="AI160" s="34">
        <v>41</v>
      </c>
      <c r="AJ160" s="34">
        <v>191</v>
      </c>
      <c r="AK160" s="34">
        <v>168</v>
      </c>
      <c r="AL160" s="34">
        <v>3.4</v>
      </c>
      <c r="AM160" s="34">
        <v>176</v>
      </c>
      <c r="AN160" s="34" t="s">
        <v>155</v>
      </c>
      <c r="AO160" s="34">
        <v>2</v>
      </c>
      <c r="AP160" s="37">
        <v>0.89006944444444447</v>
      </c>
      <c r="AQ160" s="34">
        <v>47.158959000000003</v>
      </c>
      <c r="AR160" s="34">
        <v>-88.487644000000003</v>
      </c>
      <c r="AS160" s="34">
        <v>313.2</v>
      </c>
      <c r="AT160" s="34">
        <v>42.1</v>
      </c>
      <c r="AU160" s="34">
        <v>12</v>
      </c>
      <c r="AV160" s="34">
        <v>10</v>
      </c>
      <c r="AW160" s="34" t="s">
        <v>210</v>
      </c>
      <c r="AX160" s="34">
        <v>1.2542</v>
      </c>
      <c r="AY160" s="34">
        <v>1.8084</v>
      </c>
      <c r="AZ160" s="34">
        <v>2.2084000000000001</v>
      </c>
      <c r="BA160" s="34">
        <v>13.404</v>
      </c>
      <c r="BB160" s="34">
        <v>13.91</v>
      </c>
      <c r="BC160" s="34">
        <v>1.04</v>
      </c>
      <c r="BD160" s="34">
        <v>14.942</v>
      </c>
      <c r="BE160" s="34">
        <v>2680.6030000000001</v>
      </c>
      <c r="BF160" s="34">
        <v>142.59200000000001</v>
      </c>
      <c r="BG160" s="34">
        <v>18.706</v>
      </c>
      <c r="BH160" s="34">
        <v>3.3000000000000002E-2</v>
      </c>
      <c r="BI160" s="34">
        <v>18.739000000000001</v>
      </c>
      <c r="BJ160" s="34">
        <v>15.654999999999999</v>
      </c>
      <c r="BK160" s="34">
        <v>2.8000000000000001E-2</v>
      </c>
      <c r="BL160" s="34">
        <v>15.682</v>
      </c>
      <c r="BM160" s="34">
        <v>0.62109999999999999</v>
      </c>
      <c r="BN160" s="34"/>
      <c r="BO160" s="34"/>
      <c r="BP160" s="34"/>
      <c r="BQ160" s="34">
        <v>72.811000000000007</v>
      </c>
      <c r="BR160" s="34">
        <v>0.48066900000000001</v>
      </c>
      <c r="BS160" s="34">
        <v>-5</v>
      </c>
      <c r="BT160" s="34">
        <v>8.071E-3</v>
      </c>
      <c r="BU160" s="34">
        <v>11.746347999999999</v>
      </c>
      <c r="BV160" s="34">
        <v>0</v>
      </c>
      <c r="BW160" s="34" t="s">
        <v>155</v>
      </c>
      <c r="BX160" s="34">
        <v>0.83699999999999997</v>
      </c>
    </row>
    <row r="161" spans="1:76" x14ac:dyDescent="0.25">
      <c r="A161" s="35">
        <v>43167</v>
      </c>
      <c r="B161" s="36">
        <v>1.4269675925925924E-2</v>
      </c>
      <c r="C161" s="34">
        <v>12.922000000000001</v>
      </c>
      <c r="D161" s="34">
        <v>1.1565000000000001</v>
      </c>
      <c r="E161" s="34">
        <v>11565.132739999999</v>
      </c>
      <c r="F161" s="34">
        <v>910.9</v>
      </c>
      <c r="G161" s="34">
        <v>2.1</v>
      </c>
      <c r="H161" s="34">
        <v>103.4</v>
      </c>
      <c r="I161" s="34"/>
      <c r="J161" s="34">
        <v>0.65</v>
      </c>
      <c r="K161" s="34">
        <v>0.87329999999999997</v>
      </c>
      <c r="L161" s="34">
        <v>11.2842</v>
      </c>
      <c r="M161" s="34">
        <v>1.01</v>
      </c>
      <c r="N161" s="34">
        <v>795.44470000000001</v>
      </c>
      <c r="O161" s="34">
        <v>1.8361000000000001</v>
      </c>
      <c r="P161" s="34">
        <v>797.3</v>
      </c>
      <c r="Q161" s="34">
        <v>665.61630000000002</v>
      </c>
      <c r="R161" s="34">
        <v>1.5365</v>
      </c>
      <c r="S161" s="34">
        <v>667.2</v>
      </c>
      <c r="T161" s="34">
        <v>103.39319999999999</v>
      </c>
      <c r="U161" s="34"/>
      <c r="V161" s="34"/>
      <c r="W161" s="34">
        <v>0</v>
      </c>
      <c r="X161" s="34">
        <v>0.56430000000000002</v>
      </c>
      <c r="Y161" s="34">
        <v>12.1</v>
      </c>
      <c r="Z161" s="34">
        <v>847</v>
      </c>
      <c r="AA161" s="34">
        <v>860</v>
      </c>
      <c r="AB161" s="34">
        <v>870</v>
      </c>
      <c r="AC161" s="34">
        <v>92</v>
      </c>
      <c r="AD161" s="34">
        <v>33.5</v>
      </c>
      <c r="AE161" s="34">
        <v>0.77</v>
      </c>
      <c r="AF161" s="34">
        <v>979</v>
      </c>
      <c r="AG161" s="34">
        <v>4</v>
      </c>
      <c r="AH161" s="34">
        <v>85</v>
      </c>
      <c r="AI161" s="34">
        <v>41</v>
      </c>
      <c r="AJ161" s="34">
        <v>190.1</v>
      </c>
      <c r="AK161" s="34">
        <v>168</v>
      </c>
      <c r="AL161" s="34">
        <v>3.4</v>
      </c>
      <c r="AM161" s="34">
        <v>176</v>
      </c>
      <c r="AN161" s="34" t="s">
        <v>155</v>
      </c>
      <c r="AO161" s="34">
        <v>2</v>
      </c>
      <c r="AP161" s="37">
        <v>0.89009259259259255</v>
      </c>
      <c r="AQ161" s="34">
        <v>47.158962000000002</v>
      </c>
      <c r="AR161" s="34">
        <v>-88.487521999999998</v>
      </c>
      <c r="AS161" s="34">
        <v>313.10000000000002</v>
      </c>
      <c r="AT161" s="34">
        <v>43.6</v>
      </c>
      <c r="AU161" s="34">
        <v>12</v>
      </c>
      <c r="AV161" s="34">
        <v>10</v>
      </c>
      <c r="AW161" s="34" t="s">
        <v>210</v>
      </c>
      <c r="AX161" s="34">
        <v>1.3771</v>
      </c>
      <c r="AY161" s="34">
        <v>1.9771000000000001</v>
      </c>
      <c r="AZ161" s="34">
        <v>2.4542000000000002</v>
      </c>
      <c r="BA161" s="34">
        <v>13.404</v>
      </c>
      <c r="BB161" s="34">
        <v>14.29</v>
      </c>
      <c r="BC161" s="34">
        <v>1.07</v>
      </c>
      <c r="BD161" s="34">
        <v>14.51</v>
      </c>
      <c r="BE161" s="34">
        <v>2665.6489999999999</v>
      </c>
      <c r="BF161" s="34">
        <v>151.851</v>
      </c>
      <c r="BG161" s="34">
        <v>19.678000000000001</v>
      </c>
      <c r="BH161" s="34">
        <v>4.4999999999999998E-2</v>
      </c>
      <c r="BI161" s="34">
        <v>19.722999999999999</v>
      </c>
      <c r="BJ161" s="34">
        <v>16.466000000000001</v>
      </c>
      <c r="BK161" s="34">
        <v>3.7999999999999999E-2</v>
      </c>
      <c r="BL161" s="34">
        <v>16.504000000000001</v>
      </c>
      <c r="BM161" s="34">
        <v>0.84279999999999999</v>
      </c>
      <c r="BN161" s="34"/>
      <c r="BO161" s="34"/>
      <c r="BP161" s="34"/>
      <c r="BQ161" s="34">
        <v>96.930999999999997</v>
      </c>
      <c r="BR161" s="34">
        <v>0.28712300000000002</v>
      </c>
      <c r="BS161" s="34">
        <v>-5</v>
      </c>
      <c r="BT161" s="34">
        <v>7.071E-3</v>
      </c>
      <c r="BU161" s="34">
        <v>7.0165680000000004</v>
      </c>
      <c r="BV161" s="34">
        <v>0</v>
      </c>
      <c r="BW161" s="34" t="s">
        <v>155</v>
      </c>
      <c r="BX161" s="34">
        <v>0.83699999999999997</v>
      </c>
    </row>
    <row r="162" spans="1:76" x14ac:dyDescent="0.25">
      <c r="A162" s="35">
        <v>43167</v>
      </c>
      <c r="B162" s="36">
        <v>1.4281250000000001E-2</v>
      </c>
      <c r="C162" s="34">
        <v>12.93</v>
      </c>
      <c r="D162" s="34">
        <v>0.49309999999999998</v>
      </c>
      <c r="E162" s="34">
        <v>4930.6712559999996</v>
      </c>
      <c r="F162" s="34">
        <v>824.3</v>
      </c>
      <c r="G162" s="34">
        <v>3.3</v>
      </c>
      <c r="H162" s="34">
        <v>121.5</v>
      </c>
      <c r="I162" s="34"/>
      <c r="J162" s="34">
        <v>0.8</v>
      </c>
      <c r="K162" s="34">
        <v>0.87919999999999998</v>
      </c>
      <c r="L162" s="34">
        <v>11.367599999999999</v>
      </c>
      <c r="M162" s="34">
        <v>0.4335</v>
      </c>
      <c r="N162" s="34">
        <v>724.73900000000003</v>
      </c>
      <c r="O162" s="34">
        <v>2.9169999999999998</v>
      </c>
      <c r="P162" s="34">
        <v>727.7</v>
      </c>
      <c r="Q162" s="34">
        <v>606.44500000000005</v>
      </c>
      <c r="R162" s="34">
        <v>2.4409000000000001</v>
      </c>
      <c r="S162" s="34">
        <v>608.9</v>
      </c>
      <c r="T162" s="34">
        <v>121.49939999999999</v>
      </c>
      <c r="U162" s="34"/>
      <c r="V162" s="34"/>
      <c r="W162" s="34">
        <v>0</v>
      </c>
      <c r="X162" s="34">
        <v>0.70330000000000004</v>
      </c>
      <c r="Y162" s="34">
        <v>12</v>
      </c>
      <c r="Z162" s="34">
        <v>849</v>
      </c>
      <c r="AA162" s="34">
        <v>860</v>
      </c>
      <c r="AB162" s="34">
        <v>881</v>
      </c>
      <c r="AC162" s="34">
        <v>92</v>
      </c>
      <c r="AD162" s="34">
        <v>33.5</v>
      </c>
      <c r="AE162" s="34">
        <v>0.77</v>
      </c>
      <c r="AF162" s="34">
        <v>979</v>
      </c>
      <c r="AG162" s="34">
        <v>4</v>
      </c>
      <c r="AH162" s="34">
        <v>85</v>
      </c>
      <c r="AI162" s="34">
        <v>41</v>
      </c>
      <c r="AJ162" s="34">
        <v>190</v>
      </c>
      <c r="AK162" s="34">
        <v>168</v>
      </c>
      <c r="AL162" s="34">
        <v>3.4</v>
      </c>
      <c r="AM162" s="34">
        <v>176</v>
      </c>
      <c r="AN162" s="34" t="s">
        <v>155</v>
      </c>
      <c r="AO162" s="34">
        <v>2</v>
      </c>
      <c r="AP162" s="37">
        <v>0.89009259259259255</v>
      </c>
      <c r="AQ162" s="34">
        <v>47.158954000000001</v>
      </c>
      <c r="AR162" s="34">
        <v>-88.487110000000001</v>
      </c>
      <c r="AS162" s="34">
        <v>312.39999999999998</v>
      </c>
      <c r="AT162" s="34">
        <v>44.3</v>
      </c>
      <c r="AU162" s="34">
        <v>12</v>
      </c>
      <c r="AV162" s="34">
        <v>10</v>
      </c>
      <c r="AW162" s="34" t="s">
        <v>210</v>
      </c>
      <c r="AX162" s="34">
        <v>1.7855000000000001</v>
      </c>
      <c r="AY162" s="34">
        <v>1.2290000000000001</v>
      </c>
      <c r="AZ162" s="34">
        <v>2.7313000000000001</v>
      </c>
      <c r="BA162" s="34">
        <v>13.404</v>
      </c>
      <c r="BB162" s="34">
        <v>15.03</v>
      </c>
      <c r="BC162" s="34">
        <v>1.1200000000000001</v>
      </c>
      <c r="BD162" s="34">
        <v>13.742000000000001</v>
      </c>
      <c r="BE162" s="34">
        <v>2797.424</v>
      </c>
      <c r="BF162" s="34">
        <v>67.897000000000006</v>
      </c>
      <c r="BG162" s="34">
        <v>18.677</v>
      </c>
      <c r="BH162" s="34">
        <v>7.4999999999999997E-2</v>
      </c>
      <c r="BI162" s="34">
        <v>18.751999999999999</v>
      </c>
      <c r="BJ162" s="34">
        <v>15.628</v>
      </c>
      <c r="BK162" s="34">
        <v>6.3E-2</v>
      </c>
      <c r="BL162" s="34">
        <v>15.691000000000001</v>
      </c>
      <c r="BM162" s="34">
        <v>1.0318000000000001</v>
      </c>
      <c r="BN162" s="34"/>
      <c r="BO162" s="34"/>
      <c r="BP162" s="34"/>
      <c r="BQ162" s="34">
        <v>125.852</v>
      </c>
      <c r="BR162" s="34">
        <v>0.22276299999999999</v>
      </c>
      <c r="BS162" s="34">
        <v>-5</v>
      </c>
      <c r="BT162" s="34">
        <v>7.9290000000000003E-3</v>
      </c>
      <c r="BU162" s="34">
        <v>5.4437709999999999</v>
      </c>
      <c r="BV162" s="34">
        <v>0</v>
      </c>
      <c r="BW162" s="34" t="s">
        <v>155</v>
      </c>
      <c r="BX162" s="34">
        <v>0.83699999999999997</v>
      </c>
    </row>
    <row r="163" spans="1:76" x14ac:dyDescent="0.25">
      <c r="A163" s="35">
        <v>43167</v>
      </c>
      <c r="B163" s="36">
        <v>1.4292824074074074E-2</v>
      </c>
      <c r="C163" s="34">
        <v>13.438000000000001</v>
      </c>
      <c r="D163" s="34">
        <v>0.1221</v>
      </c>
      <c r="E163" s="34">
        <v>1220.9899330000001</v>
      </c>
      <c r="F163" s="34">
        <v>684.5</v>
      </c>
      <c r="G163" s="34">
        <v>3.6</v>
      </c>
      <c r="H163" s="34">
        <v>123.5</v>
      </c>
      <c r="I163" s="34"/>
      <c r="J163" s="34">
        <v>0.9</v>
      </c>
      <c r="K163" s="34">
        <v>0.87849999999999995</v>
      </c>
      <c r="L163" s="34">
        <v>11.8047</v>
      </c>
      <c r="M163" s="34">
        <v>0.10730000000000001</v>
      </c>
      <c r="N163" s="34">
        <v>601.28380000000004</v>
      </c>
      <c r="O163" s="34">
        <v>3.1709999999999998</v>
      </c>
      <c r="P163" s="34">
        <v>604.5</v>
      </c>
      <c r="Q163" s="34">
        <v>503.14049999999997</v>
      </c>
      <c r="R163" s="34">
        <v>2.6534</v>
      </c>
      <c r="S163" s="34">
        <v>505.8</v>
      </c>
      <c r="T163" s="34">
        <v>123.45489999999999</v>
      </c>
      <c r="U163" s="34"/>
      <c r="V163" s="34"/>
      <c r="W163" s="34">
        <v>0</v>
      </c>
      <c r="X163" s="34">
        <v>0.79059999999999997</v>
      </c>
      <c r="Y163" s="34">
        <v>12.1</v>
      </c>
      <c r="Z163" s="34">
        <v>849</v>
      </c>
      <c r="AA163" s="34">
        <v>860</v>
      </c>
      <c r="AB163" s="34">
        <v>876</v>
      </c>
      <c r="AC163" s="34">
        <v>92</v>
      </c>
      <c r="AD163" s="34">
        <v>33.5</v>
      </c>
      <c r="AE163" s="34">
        <v>0.77</v>
      </c>
      <c r="AF163" s="34">
        <v>979</v>
      </c>
      <c r="AG163" s="34">
        <v>4</v>
      </c>
      <c r="AH163" s="34">
        <v>85</v>
      </c>
      <c r="AI163" s="34">
        <v>41</v>
      </c>
      <c r="AJ163" s="34">
        <v>190</v>
      </c>
      <c r="AK163" s="34">
        <v>168</v>
      </c>
      <c r="AL163" s="34">
        <v>3.4</v>
      </c>
      <c r="AM163" s="34">
        <v>176</v>
      </c>
      <c r="AN163" s="34" t="s">
        <v>155</v>
      </c>
      <c r="AO163" s="34">
        <v>2</v>
      </c>
      <c r="AP163" s="37">
        <v>0.89011574074074085</v>
      </c>
      <c r="AQ163" s="34">
        <v>47.158951999999999</v>
      </c>
      <c r="AR163" s="34">
        <v>-88.486987999999997</v>
      </c>
      <c r="AS163" s="34">
        <v>312.2</v>
      </c>
      <c r="AT163" s="34">
        <v>44.4</v>
      </c>
      <c r="AU163" s="34">
        <v>12</v>
      </c>
      <c r="AV163" s="34">
        <v>9</v>
      </c>
      <c r="AW163" s="34" t="s">
        <v>211</v>
      </c>
      <c r="AX163" s="34">
        <v>1.9</v>
      </c>
      <c r="AY163" s="34">
        <v>1</v>
      </c>
      <c r="AZ163" s="34">
        <v>2.8</v>
      </c>
      <c r="BA163" s="34">
        <v>13.404</v>
      </c>
      <c r="BB163" s="34">
        <v>14.94</v>
      </c>
      <c r="BC163" s="34">
        <v>1.1100000000000001</v>
      </c>
      <c r="BD163" s="34">
        <v>13.834</v>
      </c>
      <c r="BE163" s="34">
        <v>2877.8580000000002</v>
      </c>
      <c r="BF163" s="34">
        <v>16.643000000000001</v>
      </c>
      <c r="BG163" s="34">
        <v>15.351000000000001</v>
      </c>
      <c r="BH163" s="34">
        <v>8.1000000000000003E-2</v>
      </c>
      <c r="BI163" s="34">
        <v>15.432</v>
      </c>
      <c r="BJ163" s="34">
        <v>12.845000000000001</v>
      </c>
      <c r="BK163" s="34">
        <v>6.8000000000000005E-2</v>
      </c>
      <c r="BL163" s="34">
        <v>12.913</v>
      </c>
      <c r="BM163" s="34">
        <v>1.0386</v>
      </c>
      <c r="BN163" s="34"/>
      <c r="BO163" s="34"/>
      <c r="BP163" s="34"/>
      <c r="BQ163" s="34">
        <v>140.148</v>
      </c>
      <c r="BR163" s="34">
        <v>0.205065</v>
      </c>
      <c r="BS163" s="34">
        <v>-5</v>
      </c>
      <c r="BT163" s="34">
        <v>8.0000000000000002E-3</v>
      </c>
      <c r="BU163" s="34">
        <v>5.0112759999999996</v>
      </c>
      <c r="BV163" s="34">
        <v>0</v>
      </c>
      <c r="BW163" s="34" t="s">
        <v>155</v>
      </c>
      <c r="BX163" s="34">
        <v>0.83699999999999997</v>
      </c>
    </row>
    <row r="164" spans="1:76" x14ac:dyDescent="0.25">
      <c r="A164" s="35">
        <v>43167</v>
      </c>
      <c r="B164" s="36">
        <v>1.4304398148148148E-2</v>
      </c>
      <c r="C164" s="34">
        <v>14.051</v>
      </c>
      <c r="D164" s="34">
        <v>6.0900000000000003E-2</v>
      </c>
      <c r="E164" s="34">
        <v>608.57382600000005</v>
      </c>
      <c r="F164" s="34">
        <v>598</v>
      </c>
      <c r="G164" s="34">
        <v>3.7</v>
      </c>
      <c r="H164" s="34">
        <v>120.6</v>
      </c>
      <c r="I164" s="34"/>
      <c r="J164" s="34">
        <v>1</v>
      </c>
      <c r="K164" s="34">
        <v>0.87419999999999998</v>
      </c>
      <c r="L164" s="34">
        <v>12.283899999999999</v>
      </c>
      <c r="M164" s="34">
        <v>5.3199999999999997E-2</v>
      </c>
      <c r="N164" s="34">
        <v>522.82479999999998</v>
      </c>
      <c r="O164" s="34">
        <v>3.1985000000000001</v>
      </c>
      <c r="P164" s="34">
        <v>526</v>
      </c>
      <c r="Q164" s="34">
        <v>437.48779999999999</v>
      </c>
      <c r="R164" s="34">
        <v>2.6764000000000001</v>
      </c>
      <c r="S164" s="34">
        <v>440.2</v>
      </c>
      <c r="T164" s="34">
        <v>120.6049</v>
      </c>
      <c r="U164" s="34"/>
      <c r="V164" s="34"/>
      <c r="W164" s="34">
        <v>0</v>
      </c>
      <c r="X164" s="34">
        <v>0.87109999999999999</v>
      </c>
      <c r="Y164" s="34">
        <v>12.1</v>
      </c>
      <c r="Z164" s="34">
        <v>849</v>
      </c>
      <c r="AA164" s="34">
        <v>860</v>
      </c>
      <c r="AB164" s="34">
        <v>871</v>
      </c>
      <c r="AC164" s="34">
        <v>92</v>
      </c>
      <c r="AD164" s="34">
        <v>33.5</v>
      </c>
      <c r="AE164" s="34">
        <v>0.77</v>
      </c>
      <c r="AF164" s="34">
        <v>979</v>
      </c>
      <c r="AG164" s="34">
        <v>4</v>
      </c>
      <c r="AH164" s="34">
        <v>84.070999999999998</v>
      </c>
      <c r="AI164" s="34">
        <v>41</v>
      </c>
      <c r="AJ164" s="34">
        <v>190</v>
      </c>
      <c r="AK164" s="34">
        <v>168</v>
      </c>
      <c r="AL164" s="34">
        <v>3.5</v>
      </c>
      <c r="AM164" s="34">
        <v>176</v>
      </c>
      <c r="AN164" s="34" t="s">
        <v>155</v>
      </c>
      <c r="AO164" s="34">
        <v>2</v>
      </c>
      <c r="AP164" s="37">
        <v>0.89011574074074085</v>
      </c>
      <c r="AQ164" s="34">
        <v>47.158946999999998</v>
      </c>
      <c r="AR164" s="34">
        <v>-88.486791999999994</v>
      </c>
      <c r="AS164" s="34">
        <v>312.10000000000002</v>
      </c>
      <c r="AT164" s="34">
        <v>43.7</v>
      </c>
      <c r="AU164" s="34">
        <v>12</v>
      </c>
      <c r="AV164" s="34">
        <v>9</v>
      </c>
      <c r="AW164" s="34" t="s">
        <v>211</v>
      </c>
      <c r="AX164" s="34">
        <v>1.7072499999999999</v>
      </c>
      <c r="AY164" s="34">
        <v>1.0770999999999999</v>
      </c>
      <c r="AZ164" s="34">
        <v>2.8</v>
      </c>
      <c r="BA164" s="34">
        <v>13.404</v>
      </c>
      <c r="BB164" s="34">
        <v>14.4</v>
      </c>
      <c r="BC164" s="34">
        <v>1.07</v>
      </c>
      <c r="BD164" s="34">
        <v>14.388</v>
      </c>
      <c r="BE164" s="34">
        <v>2891.3249999999998</v>
      </c>
      <c r="BF164" s="34">
        <v>7.97</v>
      </c>
      <c r="BG164" s="34">
        <v>12.887</v>
      </c>
      <c r="BH164" s="34">
        <v>7.9000000000000001E-2</v>
      </c>
      <c r="BI164" s="34">
        <v>12.965999999999999</v>
      </c>
      <c r="BJ164" s="34">
        <v>10.784000000000001</v>
      </c>
      <c r="BK164" s="34">
        <v>6.6000000000000003E-2</v>
      </c>
      <c r="BL164" s="34">
        <v>10.85</v>
      </c>
      <c r="BM164" s="34">
        <v>0.97960000000000003</v>
      </c>
      <c r="BN164" s="34"/>
      <c r="BO164" s="34"/>
      <c r="BP164" s="34"/>
      <c r="BQ164" s="34">
        <v>149.078</v>
      </c>
      <c r="BR164" s="34">
        <v>0.23930199999999999</v>
      </c>
      <c r="BS164" s="34">
        <v>-5</v>
      </c>
      <c r="BT164" s="34">
        <v>8.0000000000000002E-3</v>
      </c>
      <c r="BU164" s="34">
        <v>5.8479429999999999</v>
      </c>
      <c r="BV164" s="34">
        <v>0</v>
      </c>
      <c r="BW164" s="34" t="s">
        <v>155</v>
      </c>
      <c r="BX164" s="34">
        <v>0.83699999999999997</v>
      </c>
    </row>
    <row r="165" spans="1:76" x14ac:dyDescent="0.25">
      <c r="A165" s="35">
        <v>43167</v>
      </c>
      <c r="B165" s="36">
        <v>1.4315972222222221E-2</v>
      </c>
      <c r="C165" s="34">
        <v>14.311</v>
      </c>
      <c r="D165" s="34">
        <v>0.39679999999999999</v>
      </c>
      <c r="E165" s="34">
        <v>3967.619048</v>
      </c>
      <c r="F165" s="34">
        <v>514.1</v>
      </c>
      <c r="G165" s="34">
        <v>3.7</v>
      </c>
      <c r="H165" s="34">
        <v>102.2</v>
      </c>
      <c r="I165" s="34"/>
      <c r="J165" s="34">
        <v>1.1000000000000001</v>
      </c>
      <c r="K165" s="34">
        <v>0.86919999999999997</v>
      </c>
      <c r="L165" s="34">
        <v>12.438700000000001</v>
      </c>
      <c r="M165" s="34">
        <v>0.34489999999999998</v>
      </c>
      <c r="N165" s="34">
        <v>446.82799999999997</v>
      </c>
      <c r="O165" s="34">
        <v>3.2160000000000002</v>
      </c>
      <c r="P165" s="34">
        <v>450</v>
      </c>
      <c r="Q165" s="34">
        <v>373.8954</v>
      </c>
      <c r="R165" s="34">
        <v>2.6911</v>
      </c>
      <c r="S165" s="34">
        <v>376.6</v>
      </c>
      <c r="T165" s="34">
        <v>102.2349</v>
      </c>
      <c r="U165" s="34"/>
      <c r="V165" s="34"/>
      <c r="W165" s="34">
        <v>0</v>
      </c>
      <c r="X165" s="34">
        <v>0.95609999999999995</v>
      </c>
      <c r="Y165" s="34">
        <v>12.1</v>
      </c>
      <c r="Z165" s="34">
        <v>850</v>
      </c>
      <c r="AA165" s="34">
        <v>860</v>
      </c>
      <c r="AB165" s="34">
        <v>872</v>
      </c>
      <c r="AC165" s="34">
        <v>92</v>
      </c>
      <c r="AD165" s="34">
        <v>33.5</v>
      </c>
      <c r="AE165" s="34">
        <v>0.77</v>
      </c>
      <c r="AF165" s="34">
        <v>979</v>
      </c>
      <c r="AG165" s="34">
        <v>4</v>
      </c>
      <c r="AH165" s="34">
        <v>84</v>
      </c>
      <c r="AI165" s="34">
        <v>41</v>
      </c>
      <c r="AJ165" s="34">
        <v>190</v>
      </c>
      <c r="AK165" s="34">
        <v>168</v>
      </c>
      <c r="AL165" s="34">
        <v>3.4</v>
      </c>
      <c r="AM165" s="34">
        <v>176</v>
      </c>
      <c r="AN165" s="34" t="s">
        <v>155</v>
      </c>
      <c r="AO165" s="34">
        <v>2</v>
      </c>
      <c r="AP165" s="37">
        <v>0.89011574074074085</v>
      </c>
      <c r="AQ165" s="34">
        <v>47.158940000000001</v>
      </c>
      <c r="AR165" s="34">
        <v>-88.486537999999996</v>
      </c>
      <c r="AS165" s="34">
        <v>312</v>
      </c>
      <c r="AT165" s="34">
        <v>42.9</v>
      </c>
      <c r="AU165" s="34">
        <v>12</v>
      </c>
      <c r="AV165" s="34">
        <v>9</v>
      </c>
      <c r="AW165" s="34" t="s">
        <v>211</v>
      </c>
      <c r="AX165" s="34">
        <v>1.4572499999999999</v>
      </c>
      <c r="AY165" s="34">
        <v>1.1771</v>
      </c>
      <c r="AZ165" s="34">
        <v>2.8</v>
      </c>
      <c r="BA165" s="34">
        <v>13.404</v>
      </c>
      <c r="BB165" s="34">
        <v>13.81</v>
      </c>
      <c r="BC165" s="34">
        <v>1.03</v>
      </c>
      <c r="BD165" s="34">
        <v>15.05</v>
      </c>
      <c r="BE165" s="34">
        <v>2825.683</v>
      </c>
      <c r="BF165" s="34">
        <v>49.862000000000002</v>
      </c>
      <c r="BG165" s="34">
        <v>10.63</v>
      </c>
      <c r="BH165" s="34">
        <v>7.6999999999999999E-2</v>
      </c>
      <c r="BI165" s="34">
        <v>10.706</v>
      </c>
      <c r="BJ165" s="34">
        <v>8.8949999999999996</v>
      </c>
      <c r="BK165" s="34">
        <v>6.4000000000000001E-2</v>
      </c>
      <c r="BL165" s="34">
        <v>8.9589999999999996</v>
      </c>
      <c r="BM165" s="34">
        <v>0.8014</v>
      </c>
      <c r="BN165" s="34"/>
      <c r="BO165" s="34"/>
      <c r="BP165" s="34"/>
      <c r="BQ165" s="34">
        <v>157.92599999999999</v>
      </c>
      <c r="BR165" s="34">
        <v>0.266154</v>
      </c>
      <c r="BS165" s="34">
        <v>-5</v>
      </c>
      <c r="BT165" s="34">
        <v>8.0000000000000002E-3</v>
      </c>
      <c r="BU165" s="34">
        <v>6.5041380000000002</v>
      </c>
      <c r="BV165" s="34">
        <v>0</v>
      </c>
      <c r="BW165" s="34" t="s">
        <v>155</v>
      </c>
      <c r="BX165" s="34">
        <v>0.83699999999999997</v>
      </c>
    </row>
    <row r="166" spans="1:76" x14ac:dyDescent="0.25">
      <c r="A166" s="35">
        <v>43167</v>
      </c>
      <c r="B166" s="36">
        <v>1.4327546296296297E-2</v>
      </c>
      <c r="C166" s="34">
        <v>13.972</v>
      </c>
      <c r="D166" s="34">
        <v>0.47539999999999999</v>
      </c>
      <c r="E166" s="34">
        <v>4753.6371170000002</v>
      </c>
      <c r="F166" s="34">
        <v>420.8</v>
      </c>
      <c r="G166" s="34">
        <v>3.7</v>
      </c>
      <c r="H166" s="34">
        <v>100.8</v>
      </c>
      <c r="I166" s="34"/>
      <c r="J166" s="34">
        <v>1.1000000000000001</v>
      </c>
      <c r="K166" s="34">
        <v>0.87109999999999999</v>
      </c>
      <c r="L166" s="34">
        <v>12.1716</v>
      </c>
      <c r="M166" s="34">
        <v>0.41410000000000002</v>
      </c>
      <c r="N166" s="34">
        <v>366.56290000000001</v>
      </c>
      <c r="O166" s="34">
        <v>3.2231999999999998</v>
      </c>
      <c r="P166" s="34">
        <v>369.8</v>
      </c>
      <c r="Q166" s="34">
        <v>306.73140000000001</v>
      </c>
      <c r="R166" s="34">
        <v>2.6970999999999998</v>
      </c>
      <c r="S166" s="34">
        <v>309.39999999999998</v>
      </c>
      <c r="T166" s="34">
        <v>100.8137</v>
      </c>
      <c r="U166" s="34"/>
      <c r="V166" s="34"/>
      <c r="W166" s="34">
        <v>0</v>
      </c>
      <c r="X166" s="34">
        <v>0.95820000000000005</v>
      </c>
      <c r="Y166" s="34">
        <v>12.1</v>
      </c>
      <c r="Z166" s="34">
        <v>849</v>
      </c>
      <c r="AA166" s="34">
        <v>860</v>
      </c>
      <c r="AB166" s="34">
        <v>871</v>
      </c>
      <c r="AC166" s="34">
        <v>92</v>
      </c>
      <c r="AD166" s="34">
        <v>33.5</v>
      </c>
      <c r="AE166" s="34">
        <v>0.77</v>
      </c>
      <c r="AF166" s="34">
        <v>979</v>
      </c>
      <c r="AG166" s="34">
        <v>4</v>
      </c>
      <c r="AH166" s="34">
        <v>84</v>
      </c>
      <c r="AI166" s="34">
        <v>41</v>
      </c>
      <c r="AJ166" s="34">
        <v>190</v>
      </c>
      <c r="AK166" s="34">
        <v>168</v>
      </c>
      <c r="AL166" s="34">
        <v>3.4</v>
      </c>
      <c r="AM166" s="34">
        <v>176</v>
      </c>
      <c r="AN166" s="34" t="s">
        <v>155</v>
      </c>
      <c r="AO166" s="34">
        <v>2</v>
      </c>
      <c r="AP166" s="37">
        <v>0.89013888888888892</v>
      </c>
      <c r="AQ166" s="34">
        <v>47.158912999999998</v>
      </c>
      <c r="AR166" s="34">
        <v>-88.486328</v>
      </c>
      <c r="AS166" s="34">
        <v>311.2</v>
      </c>
      <c r="AT166" s="34">
        <v>37.700000000000003</v>
      </c>
      <c r="AU166" s="34">
        <v>12</v>
      </c>
      <c r="AV166" s="34">
        <v>9</v>
      </c>
      <c r="AW166" s="34" t="s">
        <v>211</v>
      </c>
      <c r="AX166" s="34">
        <v>1.4771000000000001</v>
      </c>
      <c r="AY166" s="34">
        <v>1.5084</v>
      </c>
      <c r="AZ166" s="34">
        <v>3.0312999999999999</v>
      </c>
      <c r="BA166" s="34">
        <v>13.404</v>
      </c>
      <c r="BB166" s="34">
        <v>14.04</v>
      </c>
      <c r="BC166" s="34">
        <v>1.05</v>
      </c>
      <c r="BD166" s="34">
        <v>14.792999999999999</v>
      </c>
      <c r="BE166" s="34">
        <v>2808.6039999999998</v>
      </c>
      <c r="BF166" s="34">
        <v>60.817999999999998</v>
      </c>
      <c r="BG166" s="34">
        <v>8.8580000000000005</v>
      </c>
      <c r="BH166" s="34">
        <v>7.8E-2</v>
      </c>
      <c r="BI166" s="34">
        <v>8.9359999999999999</v>
      </c>
      <c r="BJ166" s="34">
        <v>7.4119999999999999</v>
      </c>
      <c r="BK166" s="34">
        <v>6.5000000000000002E-2</v>
      </c>
      <c r="BL166" s="34">
        <v>7.4770000000000003</v>
      </c>
      <c r="BM166" s="34">
        <v>0.80279999999999996</v>
      </c>
      <c r="BN166" s="34"/>
      <c r="BO166" s="34"/>
      <c r="BP166" s="34"/>
      <c r="BQ166" s="34">
        <v>160.77500000000001</v>
      </c>
      <c r="BR166" s="34">
        <v>0.30790699999999999</v>
      </c>
      <c r="BS166" s="34">
        <v>-5</v>
      </c>
      <c r="BT166" s="34">
        <v>8.0000000000000002E-3</v>
      </c>
      <c r="BU166" s="34">
        <v>7.5244790000000004</v>
      </c>
      <c r="BV166" s="34">
        <v>0</v>
      </c>
      <c r="BW166" s="34" t="s">
        <v>155</v>
      </c>
      <c r="BX166" s="34">
        <v>0.83699999999999997</v>
      </c>
    </row>
    <row r="167" spans="1:76" x14ac:dyDescent="0.25">
      <c r="A167" s="35">
        <v>43167</v>
      </c>
      <c r="B167" s="36">
        <v>1.433912037037037E-2</v>
      </c>
      <c r="C167" s="34">
        <v>13.134</v>
      </c>
      <c r="D167" s="34">
        <v>0.31730000000000003</v>
      </c>
      <c r="E167" s="34">
        <v>3172.616137</v>
      </c>
      <c r="F167" s="34">
        <v>338.6</v>
      </c>
      <c r="G167" s="34">
        <v>3.8</v>
      </c>
      <c r="H167" s="34">
        <v>118.6</v>
      </c>
      <c r="I167" s="34"/>
      <c r="J167" s="34">
        <v>1.1000000000000001</v>
      </c>
      <c r="K167" s="34">
        <v>0.87919999999999998</v>
      </c>
      <c r="L167" s="34">
        <v>11.5471</v>
      </c>
      <c r="M167" s="34">
        <v>0.27889999999999998</v>
      </c>
      <c r="N167" s="34">
        <v>297.6739</v>
      </c>
      <c r="O167" s="34">
        <v>3.3410000000000002</v>
      </c>
      <c r="P167" s="34">
        <v>301</v>
      </c>
      <c r="Q167" s="34">
        <v>248.7533</v>
      </c>
      <c r="R167" s="34">
        <v>2.7919</v>
      </c>
      <c r="S167" s="34">
        <v>251.5</v>
      </c>
      <c r="T167" s="34">
        <v>118.63979999999999</v>
      </c>
      <c r="U167" s="34"/>
      <c r="V167" s="34"/>
      <c r="W167" s="34">
        <v>0</v>
      </c>
      <c r="X167" s="34">
        <v>0.96709999999999996</v>
      </c>
      <c r="Y167" s="34">
        <v>12.1</v>
      </c>
      <c r="Z167" s="34">
        <v>850</v>
      </c>
      <c r="AA167" s="34">
        <v>861</v>
      </c>
      <c r="AB167" s="34">
        <v>872</v>
      </c>
      <c r="AC167" s="34">
        <v>91.1</v>
      </c>
      <c r="AD167" s="34">
        <v>33.159999999999997</v>
      </c>
      <c r="AE167" s="34">
        <v>0.76</v>
      </c>
      <c r="AF167" s="34">
        <v>979</v>
      </c>
      <c r="AG167" s="34">
        <v>4</v>
      </c>
      <c r="AH167" s="34">
        <v>84</v>
      </c>
      <c r="AI167" s="34">
        <v>41</v>
      </c>
      <c r="AJ167" s="34">
        <v>190</v>
      </c>
      <c r="AK167" s="34">
        <v>168</v>
      </c>
      <c r="AL167" s="34">
        <v>3.4</v>
      </c>
      <c r="AM167" s="34">
        <v>176</v>
      </c>
      <c r="AN167" s="34" t="s">
        <v>155</v>
      </c>
      <c r="AO167" s="34">
        <v>2</v>
      </c>
      <c r="AP167" s="37">
        <v>0.89015046296296296</v>
      </c>
      <c r="AQ167" s="34">
        <v>47.158824000000003</v>
      </c>
      <c r="AR167" s="34">
        <v>-88.485973999999999</v>
      </c>
      <c r="AS167" s="34">
        <v>310.89999999999998</v>
      </c>
      <c r="AT167" s="34">
        <v>36</v>
      </c>
      <c r="AU167" s="34">
        <v>12</v>
      </c>
      <c r="AV167" s="34">
        <v>9</v>
      </c>
      <c r="AW167" s="34" t="s">
        <v>211</v>
      </c>
      <c r="AX167" s="34">
        <v>1.0374000000000001</v>
      </c>
      <c r="AY167" s="34">
        <v>1.2916000000000001</v>
      </c>
      <c r="AZ167" s="34">
        <v>1.8664000000000001</v>
      </c>
      <c r="BA167" s="34">
        <v>13.404</v>
      </c>
      <c r="BB167" s="34">
        <v>15.03</v>
      </c>
      <c r="BC167" s="34">
        <v>1.1200000000000001</v>
      </c>
      <c r="BD167" s="34">
        <v>13.738</v>
      </c>
      <c r="BE167" s="34">
        <v>2835.6669999999999</v>
      </c>
      <c r="BF167" s="34">
        <v>43.597999999999999</v>
      </c>
      <c r="BG167" s="34">
        <v>7.6550000000000002</v>
      </c>
      <c r="BH167" s="34">
        <v>8.5999999999999993E-2</v>
      </c>
      <c r="BI167" s="34">
        <v>7.7409999999999997</v>
      </c>
      <c r="BJ167" s="34">
        <v>6.3970000000000002</v>
      </c>
      <c r="BK167" s="34">
        <v>7.1999999999999995E-2</v>
      </c>
      <c r="BL167" s="34">
        <v>6.4690000000000003</v>
      </c>
      <c r="BM167" s="34">
        <v>1.0054000000000001</v>
      </c>
      <c r="BN167" s="34"/>
      <c r="BO167" s="34"/>
      <c r="BP167" s="34"/>
      <c r="BQ167" s="34">
        <v>172.68899999999999</v>
      </c>
      <c r="BR167" s="34">
        <v>0.20324400000000001</v>
      </c>
      <c r="BS167" s="34">
        <v>-5</v>
      </c>
      <c r="BT167" s="34">
        <v>8.9289999999999994E-3</v>
      </c>
      <c r="BU167" s="34">
        <v>4.9667820000000003</v>
      </c>
      <c r="BV167" s="34">
        <v>0</v>
      </c>
      <c r="BW167" s="34" t="s">
        <v>155</v>
      </c>
      <c r="BX167" s="34">
        <v>0.83599999999999997</v>
      </c>
    </row>
    <row r="168" spans="1:76" x14ac:dyDescent="0.25">
      <c r="A168" s="35">
        <v>43167</v>
      </c>
      <c r="B168" s="36">
        <v>1.4350694444444444E-2</v>
      </c>
      <c r="C168" s="34">
        <v>13.159000000000001</v>
      </c>
      <c r="D168" s="34">
        <v>0.1017</v>
      </c>
      <c r="E168" s="34">
        <v>1016.851211</v>
      </c>
      <c r="F168" s="34">
        <v>262</v>
      </c>
      <c r="G168" s="34">
        <v>3.8</v>
      </c>
      <c r="H168" s="34">
        <v>144.19999999999999</v>
      </c>
      <c r="I168" s="34"/>
      <c r="J168" s="34">
        <v>1.01</v>
      </c>
      <c r="K168" s="34">
        <v>0.88090000000000002</v>
      </c>
      <c r="L168" s="34">
        <v>11.5923</v>
      </c>
      <c r="M168" s="34">
        <v>8.9599999999999999E-2</v>
      </c>
      <c r="N168" s="34">
        <v>230.84059999999999</v>
      </c>
      <c r="O168" s="34">
        <v>3.3475000000000001</v>
      </c>
      <c r="P168" s="34">
        <v>234.2</v>
      </c>
      <c r="Q168" s="34">
        <v>192.88380000000001</v>
      </c>
      <c r="R168" s="34">
        <v>2.7970999999999999</v>
      </c>
      <c r="S168" s="34">
        <v>195.7</v>
      </c>
      <c r="T168" s="34">
        <v>144.20410000000001</v>
      </c>
      <c r="U168" s="34"/>
      <c r="V168" s="34"/>
      <c r="W168" s="34">
        <v>0</v>
      </c>
      <c r="X168" s="34">
        <v>0.8871</v>
      </c>
      <c r="Y168" s="34">
        <v>12.1</v>
      </c>
      <c r="Z168" s="34">
        <v>850</v>
      </c>
      <c r="AA168" s="34">
        <v>861</v>
      </c>
      <c r="AB168" s="34">
        <v>872</v>
      </c>
      <c r="AC168" s="34">
        <v>91</v>
      </c>
      <c r="AD168" s="34">
        <v>33.130000000000003</v>
      </c>
      <c r="AE168" s="34">
        <v>0.76</v>
      </c>
      <c r="AF168" s="34">
        <v>979</v>
      </c>
      <c r="AG168" s="34">
        <v>4</v>
      </c>
      <c r="AH168" s="34">
        <v>84</v>
      </c>
      <c r="AI168" s="34">
        <v>41</v>
      </c>
      <c r="AJ168" s="34">
        <v>190</v>
      </c>
      <c r="AK168" s="34">
        <v>168</v>
      </c>
      <c r="AL168" s="34">
        <v>3.4</v>
      </c>
      <c r="AM168" s="34">
        <v>175.8</v>
      </c>
      <c r="AN168" s="34" t="s">
        <v>155</v>
      </c>
      <c r="AO168" s="34">
        <v>2</v>
      </c>
      <c r="AP168" s="37">
        <v>0.89017361111111104</v>
      </c>
      <c r="AQ168" s="34">
        <v>47.158748000000003</v>
      </c>
      <c r="AR168" s="34">
        <v>-88.485747000000003</v>
      </c>
      <c r="AS168" s="34">
        <v>310.89999999999998</v>
      </c>
      <c r="AT168" s="34">
        <v>34.700000000000003</v>
      </c>
      <c r="AU168" s="34">
        <v>12</v>
      </c>
      <c r="AV168" s="34">
        <v>10</v>
      </c>
      <c r="AW168" s="34" t="s">
        <v>210</v>
      </c>
      <c r="AX168" s="34">
        <v>0.9</v>
      </c>
      <c r="AY168" s="34">
        <v>1.2</v>
      </c>
      <c r="AZ168" s="34">
        <v>1.5</v>
      </c>
      <c r="BA168" s="34">
        <v>13.404</v>
      </c>
      <c r="BB168" s="34">
        <v>15.26</v>
      </c>
      <c r="BC168" s="34">
        <v>1.1399999999999999</v>
      </c>
      <c r="BD168" s="34">
        <v>13.518000000000001</v>
      </c>
      <c r="BE168" s="34">
        <v>2881.3589999999999</v>
      </c>
      <c r="BF168" s="34">
        <v>14.170999999999999</v>
      </c>
      <c r="BG168" s="34">
        <v>6.0090000000000003</v>
      </c>
      <c r="BH168" s="34">
        <v>8.6999999999999994E-2</v>
      </c>
      <c r="BI168" s="34">
        <v>6.0960000000000001</v>
      </c>
      <c r="BJ168" s="34">
        <v>5.0209999999999999</v>
      </c>
      <c r="BK168" s="34">
        <v>7.2999999999999995E-2</v>
      </c>
      <c r="BL168" s="34">
        <v>5.093</v>
      </c>
      <c r="BM168" s="34">
        <v>1.2369000000000001</v>
      </c>
      <c r="BN168" s="34"/>
      <c r="BO168" s="34"/>
      <c r="BP168" s="34"/>
      <c r="BQ168" s="34">
        <v>160.315</v>
      </c>
      <c r="BR168" s="34">
        <v>0.163414</v>
      </c>
      <c r="BS168" s="34">
        <v>-5</v>
      </c>
      <c r="BT168" s="34">
        <v>8.071E-3</v>
      </c>
      <c r="BU168" s="34">
        <v>3.99343</v>
      </c>
      <c r="BV168" s="34">
        <v>0</v>
      </c>
      <c r="BW168" s="34" t="s">
        <v>155</v>
      </c>
      <c r="BX168" s="34">
        <v>0.83599999999999997</v>
      </c>
    </row>
    <row r="169" spans="1:76" x14ac:dyDescent="0.25">
      <c r="A169" s="35">
        <v>43167</v>
      </c>
      <c r="B169" s="36">
        <v>1.4362268518518517E-2</v>
      </c>
      <c r="C169" s="34">
        <v>13.365</v>
      </c>
      <c r="D169" s="34">
        <v>2.9000000000000001E-2</v>
      </c>
      <c r="E169" s="34">
        <v>290.209205</v>
      </c>
      <c r="F169" s="34">
        <v>227.8</v>
      </c>
      <c r="G169" s="34">
        <v>3.8</v>
      </c>
      <c r="H169" s="34">
        <v>134.5</v>
      </c>
      <c r="I169" s="34"/>
      <c r="J169" s="34">
        <v>0.95</v>
      </c>
      <c r="K169" s="34">
        <v>0.87990000000000002</v>
      </c>
      <c r="L169" s="34">
        <v>11.7606</v>
      </c>
      <c r="M169" s="34">
        <v>2.5499999999999998E-2</v>
      </c>
      <c r="N169" s="34">
        <v>200.4273</v>
      </c>
      <c r="O169" s="34">
        <v>3.3355999999999999</v>
      </c>
      <c r="P169" s="34">
        <v>203.8</v>
      </c>
      <c r="Q169" s="34">
        <v>167.47130000000001</v>
      </c>
      <c r="R169" s="34">
        <v>2.7871999999999999</v>
      </c>
      <c r="S169" s="34">
        <v>170.3</v>
      </c>
      <c r="T169" s="34">
        <v>134.48869999999999</v>
      </c>
      <c r="U169" s="34"/>
      <c r="V169" s="34"/>
      <c r="W169" s="34">
        <v>0</v>
      </c>
      <c r="X169" s="34">
        <v>0.83989999999999998</v>
      </c>
      <c r="Y169" s="34">
        <v>12.1</v>
      </c>
      <c r="Z169" s="34">
        <v>849</v>
      </c>
      <c r="AA169" s="34">
        <v>861</v>
      </c>
      <c r="AB169" s="34">
        <v>872</v>
      </c>
      <c r="AC169" s="34">
        <v>91</v>
      </c>
      <c r="AD169" s="34">
        <v>33.130000000000003</v>
      </c>
      <c r="AE169" s="34">
        <v>0.76</v>
      </c>
      <c r="AF169" s="34">
        <v>979</v>
      </c>
      <c r="AG169" s="34">
        <v>4</v>
      </c>
      <c r="AH169" s="34">
        <v>84</v>
      </c>
      <c r="AI169" s="34">
        <v>41</v>
      </c>
      <c r="AJ169" s="34">
        <v>190</v>
      </c>
      <c r="AK169" s="34">
        <v>168</v>
      </c>
      <c r="AL169" s="34">
        <v>3.4</v>
      </c>
      <c r="AM169" s="34">
        <v>175.5</v>
      </c>
      <c r="AN169" s="34" t="s">
        <v>155</v>
      </c>
      <c r="AO169" s="34">
        <v>1</v>
      </c>
      <c r="AP169" s="37">
        <v>0.89018518518518519</v>
      </c>
      <c r="AQ169" s="34">
        <v>47.158690999999997</v>
      </c>
      <c r="AR169" s="34">
        <v>-88.485578000000004</v>
      </c>
      <c r="AS169" s="34">
        <v>310.89999999999998</v>
      </c>
      <c r="AT169" s="34">
        <v>33.200000000000003</v>
      </c>
      <c r="AU169" s="34">
        <v>12</v>
      </c>
      <c r="AV169" s="34">
        <v>10</v>
      </c>
      <c r="AW169" s="34" t="s">
        <v>210</v>
      </c>
      <c r="AX169" s="34">
        <v>1.5167999999999999</v>
      </c>
      <c r="AY169" s="34">
        <v>1.0458000000000001</v>
      </c>
      <c r="AZ169" s="34">
        <v>2.1168</v>
      </c>
      <c r="BA169" s="34">
        <v>13.404</v>
      </c>
      <c r="BB169" s="34">
        <v>15.12</v>
      </c>
      <c r="BC169" s="34">
        <v>1.1299999999999999</v>
      </c>
      <c r="BD169" s="34">
        <v>13.644</v>
      </c>
      <c r="BE169" s="34">
        <v>2897.5189999999998</v>
      </c>
      <c r="BF169" s="34">
        <v>4.0039999999999996</v>
      </c>
      <c r="BG169" s="34">
        <v>5.1710000000000003</v>
      </c>
      <c r="BH169" s="34">
        <v>8.5999999999999993E-2</v>
      </c>
      <c r="BI169" s="34">
        <v>5.2569999999999997</v>
      </c>
      <c r="BJ169" s="34">
        <v>4.3209999999999997</v>
      </c>
      <c r="BK169" s="34">
        <v>7.1999999999999995E-2</v>
      </c>
      <c r="BL169" s="34">
        <v>4.3929999999999998</v>
      </c>
      <c r="BM169" s="34">
        <v>1.1434</v>
      </c>
      <c r="BN169" s="34"/>
      <c r="BO169" s="34"/>
      <c r="BP169" s="34"/>
      <c r="BQ169" s="34">
        <v>150.458</v>
      </c>
      <c r="BR169" s="34">
        <v>0.145207</v>
      </c>
      <c r="BS169" s="34">
        <v>-5</v>
      </c>
      <c r="BT169" s="34">
        <v>8.0000000000000002E-3</v>
      </c>
      <c r="BU169" s="34">
        <v>3.5484960000000001</v>
      </c>
      <c r="BV169" s="34">
        <v>0</v>
      </c>
      <c r="BW169" s="34" t="s">
        <v>155</v>
      </c>
      <c r="BX169" s="34">
        <v>0.83599999999999997</v>
      </c>
    </row>
    <row r="170" spans="1:76" x14ac:dyDescent="0.25">
      <c r="A170" s="35">
        <v>43167</v>
      </c>
      <c r="B170" s="36">
        <v>1.4373842592592593E-2</v>
      </c>
      <c r="C170" s="34">
        <v>13.404</v>
      </c>
      <c r="D170" s="34">
        <v>1.23E-2</v>
      </c>
      <c r="E170" s="34">
        <v>122.84518799999999</v>
      </c>
      <c r="F170" s="34">
        <v>205.7</v>
      </c>
      <c r="G170" s="34">
        <v>3.7</v>
      </c>
      <c r="H170" s="34">
        <v>141.69999999999999</v>
      </c>
      <c r="I170" s="34"/>
      <c r="J170" s="34">
        <v>0.9</v>
      </c>
      <c r="K170" s="34">
        <v>0.87980000000000003</v>
      </c>
      <c r="L170" s="34">
        <v>11.7921</v>
      </c>
      <c r="M170" s="34">
        <v>1.0800000000000001E-2</v>
      </c>
      <c r="N170" s="34">
        <v>180.96889999999999</v>
      </c>
      <c r="O170" s="34">
        <v>3.2934999999999999</v>
      </c>
      <c r="P170" s="34">
        <v>184.3</v>
      </c>
      <c r="Q170" s="34">
        <v>151.2124</v>
      </c>
      <c r="R170" s="34">
        <v>2.7519999999999998</v>
      </c>
      <c r="S170" s="34">
        <v>154</v>
      </c>
      <c r="T170" s="34">
        <v>141.71299999999999</v>
      </c>
      <c r="U170" s="34"/>
      <c r="V170" s="34"/>
      <c r="W170" s="34">
        <v>0</v>
      </c>
      <c r="X170" s="34">
        <v>0.79179999999999995</v>
      </c>
      <c r="Y170" s="34">
        <v>12</v>
      </c>
      <c r="Z170" s="34">
        <v>850</v>
      </c>
      <c r="AA170" s="34">
        <v>862</v>
      </c>
      <c r="AB170" s="34">
        <v>872</v>
      </c>
      <c r="AC170" s="34">
        <v>91</v>
      </c>
      <c r="AD170" s="34">
        <v>33.130000000000003</v>
      </c>
      <c r="AE170" s="34">
        <v>0.76</v>
      </c>
      <c r="AF170" s="34">
        <v>979</v>
      </c>
      <c r="AG170" s="34">
        <v>4</v>
      </c>
      <c r="AH170" s="34">
        <v>84</v>
      </c>
      <c r="AI170" s="34">
        <v>41</v>
      </c>
      <c r="AJ170" s="34">
        <v>190</v>
      </c>
      <c r="AK170" s="34">
        <v>168</v>
      </c>
      <c r="AL170" s="34">
        <v>3.4</v>
      </c>
      <c r="AM170" s="34">
        <v>175.1</v>
      </c>
      <c r="AN170" s="34" t="s">
        <v>155</v>
      </c>
      <c r="AO170" s="34">
        <v>1</v>
      </c>
      <c r="AP170" s="37">
        <v>0.89019675925925934</v>
      </c>
      <c r="AQ170" s="34">
        <v>47.158678000000002</v>
      </c>
      <c r="AR170" s="34">
        <v>-88.48554</v>
      </c>
      <c r="AS170" s="34">
        <v>310.89999999999998</v>
      </c>
      <c r="AT170" s="34">
        <v>31.8</v>
      </c>
      <c r="AU170" s="34">
        <v>12</v>
      </c>
      <c r="AV170" s="34">
        <v>10</v>
      </c>
      <c r="AW170" s="34" t="s">
        <v>210</v>
      </c>
      <c r="AX170" s="34">
        <v>1.7770999999999999</v>
      </c>
      <c r="AY170" s="34">
        <v>1</v>
      </c>
      <c r="AZ170" s="34">
        <v>2.2999999999999998</v>
      </c>
      <c r="BA170" s="34">
        <v>13.404</v>
      </c>
      <c r="BB170" s="34">
        <v>15.1</v>
      </c>
      <c r="BC170" s="34">
        <v>1.1299999999999999</v>
      </c>
      <c r="BD170" s="34">
        <v>13.664999999999999</v>
      </c>
      <c r="BE170" s="34">
        <v>2900.9659999999999</v>
      </c>
      <c r="BF170" s="34">
        <v>1.6919999999999999</v>
      </c>
      <c r="BG170" s="34">
        <v>4.6619999999999999</v>
      </c>
      <c r="BH170" s="34">
        <v>8.5000000000000006E-2</v>
      </c>
      <c r="BI170" s="34">
        <v>4.7469999999999999</v>
      </c>
      <c r="BJ170" s="34">
        <v>3.8959999999999999</v>
      </c>
      <c r="BK170" s="34">
        <v>7.0999999999999994E-2</v>
      </c>
      <c r="BL170" s="34">
        <v>3.9660000000000002</v>
      </c>
      <c r="BM170" s="34">
        <v>1.2030000000000001</v>
      </c>
      <c r="BN170" s="34"/>
      <c r="BO170" s="34"/>
      <c r="BP170" s="34"/>
      <c r="BQ170" s="34">
        <v>141.63300000000001</v>
      </c>
      <c r="BR170" s="34">
        <v>0.15143200000000001</v>
      </c>
      <c r="BS170" s="34">
        <v>-5</v>
      </c>
      <c r="BT170" s="34">
        <v>8.0000000000000002E-3</v>
      </c>
      <c r="BU170" s="34">
        <v>3.7006199999999998</v>
      </c>
      <c r="BV170" s="34">
        <v>0</v>
      </c>
      <c r="BW170" s="34" t="s">
        <v>155</v>
      </c>
      <c r="BX170" s="34">
        <v>0.83599999999999997</v>
      </c>
    </row>
    <row r="171" spans="1:76" x14ac:dyDescent="0.25">
      <c r="A171" s="35">
        <v>43167</v>
      </c>
      <c r="B171" s="36">
        <v>1.4385416666666666E-2</v>
      </c>
      <c r="C171" s="34">
        <v>13.275</v>
      </c>
      <c r="D171" s="34">
        <v>7.1000000000000004E-3</v>
      </c>
      <c r="E171" s="34">
        <v>71.456789999999998</v>
      </c>
      <c r="F171" s="34">
        <v>183.3</v>
      </c>
      <c r="G171" s="34">
        <v>3.7</v>
      </c>
      <c r="H171" s="34">
        <v>170.8</v>
      </c>
      <c r="I171" s="34"/>
      <c r="J171" s="34">
        <v>0.9</v>
      </c>
      <c r="K171" s="34">
        <v>0.88090000000000002</v>
      </c>
      <c r="L171" s="34">
        <v>11.6935</v>
      </c>
      <c r="M171" s="34">
        <v>6.3E-3</v>
      </c>
      <c r="N171" s="34">
        <v>161.4913</v>
      </c>
      <c r="O171" s="34">
        <v>3.2591999999999999</v>
      </c>
      <c r="P171" s="34">
        <v>164.8</v>
      </c>
      <c r="Q171" s="34">
        <v>134.9375</v>
      </c>
      <c r="R171" s="34">
        <v>2.7233000000000001</v>
      </c>
      <c r="S171" s="34">
        <v>137.69999999999999</v>
      </c>
      <c r="T171" s="34">
        <v>170.7501</v>
      </c>
      <c r="U171" s="34"/>
      <c r="V171" s="34"/>
      <c r="W171" s="34">
        <v>0</v>
      </c>
      <c r="X171" s="34">
        <v>0.79279999999999995</v>
      </c>
      <c r="Y171" s="34">
        <v>12.1</v>
      </c>
      <c r="Z171" s="34">
        <v>850</v>
      </c>
      <c r="AA171" s="34">
        <v>862</v>
      </c>
      <c r="AB171" s="34">
        <v>873</v>
      </c>
      <c r="AC171" s="34">
        <v>91</v>
      </c>
      <c r="AD171" s="34">
        <v>33.130000000000003</v>
      </c>
      <c r="AE171" s="34">
        <v>0.76</v>
      </c>
      <c r="AF171" s="34">
        <v>979</v>
      </c>
      <c r="AG171" s="34">
        <v>4</v>
      </c>
      <c r="AH171" s="34">
        <v>84</v>
      </c>
      <c r="AI171" s="34">
        <v>41</v>
      </c>
      <c r="AJ171" s="34">
        <v>190</v>
      </c>
      <c r="AK171" s="34">
        <v>168</v>
      </c>
      <c r="AL171" s="34">
        <v>3.5</v>
      </c>
      <c r="AM171" s="34">
        <v>175.2</v>
      </c>
      <c r="AN171" s="34" t="s">
        <v>155</v>
      </c>
      <c r="AO171" s="34">
        <v>1</v>
      </c>
      <c r="AP171" s="37">
        <v>0.89019675925925934</v>
      </c>
      <c r="AQ171" s="34">
        <v>47.158619999999999</v>
      </c>
      <c r="AR171" s="34">
        <v>-88.485277999999994</v>
      </c>
      <c r="AS171" s="34">
        <v>310.8</v>
      </c>
      <c r="AT171" s="34">
        <v>30.6</v>
      </c>
      <c r="AU171" s="34">
        <v>12</v>
      </c>
      <c r="AV171" s="34">
        <v>10</v>
      </c>
      <c r="AW171" s="34" t="s">
        <v>210</v>
      </c>
      <c r="AX171" s="34">
        <v>2.3397000000000001</v>
      </c>
      <c r="AY171" s="34">
        <v>1</v>
      </c>
      <c r="AZ171" s="34">
        <v>2.8397000000000001</v>
      </c>
      <c r="BA171" s="34">
        <v>13.404</v>
      </c>
      <c r="BB171" s="34">
        <v>15.24</v>
      </c>
      <c r="BC171" s="34">
        <v>1.1399999999999999</v>
      </c>
      <c r="BD171" s="34">
        <v>13.526</v>
      </c>
      <c r="BE171" s="34">
        <v>2901.3960000000002</v>
      </c>
      <c r="BF171" s="34">
        <v>0.99399999999999999</v>
      </c>
      <c r="BG171" s="34">
        <v>4.1959999999999997</v>
      </c>
      <c r="BH171" s="34">
        <v>8.5000000000000006E-2</v>
      </c>
      <c r="BI171" s="34">
        <v>4.2809999999999997</v>
      </c>
      <c r="BJ171" s="34">
        <v>3.5059999999999998</v>
      </c>
      <c r="BK171" s="34">
        <v>7.0999999999999994E-2</v>
      </c>
      <c r="BL171" s="34">
        <v>3.577</v>
      </c>
      <c r="BM171" s="34">
        <v>1.462</v>
      </c>
      <c r="BN171" s="34"/>
      <c r="BO171" s="34"/>
      <c r="BP171" s="34"/>
      <c r="BQ171" s="34">
        <v>143.023</v>
      </c>
      <c r="BR171" s="34">
        <v>0.13899400000000001</v>
      </c>
      <c r="BS171" s="34">
        <v>-5</v>
      </c>
      <c r="BT171" s="34">
        <v>8.0000000000000002E-3</v>
      </c>
      <c r="BU171" s="34">
        <v>3.3966660000000002</v>
      </c>
      <c r="BV171" s="34">
        <v>0</v>
      </c>
      <c r="BW171" s="34" t="s">
        <v>155</v>
      </c>
      <c r="BX171" s="34">
        <v>0.83599999999999997</v>
      </c>
    </row>
    <row r="172" spans="1:76" x14ac:dyDescent="0.25">
      <c r="A172" s="35">
        <v>43167</v>
      </c>
      <c r="B172" s="36">
        <v>1.439699074074074E-2</v>
      </c>
      <c r="C172" s="34">
        <v>13.238</v>
      </c>
      <c r="D172" s="34">
        <v>6.6E-3</v>
      </c>
      <c r="E172" s="34">
        <v>66.347106999999994</v>
      </c>
      <c r="F172" s="34">
        <v>162.80000000000001</v>
      </c>
      <c r="G172" s="34">
        <v>3.7</v>
      </c>
      <c r="H172" s="34">
        <v>198.5</v>
      </c>
      <c r="I172" s="34"/>
      <c r="J172" s="34">
        <v>0.9</v>
      </c>
      <c r="K172" s="34">
        <v>0.88109999999999999</v>
      </c>
      <c r="L172" s="34">
        <v>11.664300000000001</v>
      </c>
      <c r="M172" s="34">
        <v>5.7999999999999996E-3</v>
      </c>
      <c r="N172" s="34">
        <v>143.4057</v>
      </c>
      <c r="O172" s="34">
        <v>3.2602000000000002</v>
      </c>
      <c r="P172" s="34">
        <v>146.69999999999999</v>
      </c>
      <c r="Q172" s="34">
        <v>119.8257</v>
      </c>
      <c r="R172" s="34">
        <v>2.7241</v>
      </c>
      <c r="S172" s="34">
        <v>122.5</v>
      </c>
      <c r="T172" s="34">
        <v>198.45580000000001</v>
      </c>
      <c r="U172" s="34"/>
      <c r="V172" s="34"/>
      <c r="W172" s="34">
        <v>0</v>
      </c>
      <c r="X172" s="34">
        <v>0.79300000000000004</v>
      </c>
      <c r="Y172" s="34">
        <v>12.1</v>
      </c>
      <c r="Z172" s="34">
        <v>851</v>
      </c>
      <c r="AA172" s="34">
        <v>862</v>
      </c>
      <c r="AB172" s="34">
        <v>873</v>
      </c>
      <c r="AC172" s="34">
        <v>91</v>
      </c>
      <c r="AD172" s="34">
        <v>33.130000000000003</v>
      </c>
      <c r="AE172" s="34">
        <v>0.76</v>
      </c>
      <c r="AF172" s="34">
        <v>979</v>
      </c>
      <c r="AG172" s="34">
        <v>4</v>
      </c>
      <c r="AH172" s="34">
        <v>83.070999999999998</v>
      </c>
      <c r="AI172" s="34">
        <v>41</v>
      </c>
      <c r="AJ172" s="34">
        <v>190</v>
      </c>
      <c r="AK172" s="34">
        <v>168</v>
      </c>
      <c r="AL172" s="34">
        <v>3.5</v>
      </c>
      <c r="AM172" s="34">
        <v>175.6</v>
      </c>
      <c r="AN172" s="34" t="s">
        <v>155</v>
      </c>
      <c r="AO172" s="34">
        <v>1</v>
      </c>
      <c r="AP172" s="37">
        <v>0.89021990740740742</v>
      </c>
      <c r="AQ172" s="34">
        <v>47.158586999999997</v>
      </c>
      <c r="AR172" s="34">
        <v>-88.485077000000004</v>
      </c>
      <c r="AS172" s="34">
        <v>310.8</v>
      </c>
      <c r="AT172" s="34">
        <v>29.1</v>
      </c>
      <c r="AU172" s="34">
        <v>12</v>
      </c>
      <c r="AV172" s="34">
        <v>10</v>
      </c>
      <c r="AW172" s="34" t="s">
        <v>210</v>
      </c>
      <c r="AX172" s="34">
        <v>2.8083999999999998</v>
      </c>
      <c r="AY172" s="34">
        <v>1.1541999999999999</v>
      </c>
      <c r="AZ172" s="34">
        <v>3.3855</v>
      </c>
      <c r="BA172" s="34">
        <v>13.404</v>
      </c>
      <c r="BB172" s="34">
        <v>15.28</v>
      </c>
      <c r="BC172" s="34">
        <v>1.1399999999999999</v>
      </c>
      <c r="BD172" s="34">
        <v>13.49</v>
      </c>
      <c r="BE172" s="34">
        <v>2900.828</v>
      </c>
      <c r="BF172" s="34">
        <v>0.92500000000000004</v>
      </c>
      <c r="BG172" s="34">
        <v>3.7349999999999999</v>
      </c>
      <c r="BH172" s="34">
        <v>8.5000000000000006E-2</v>
      </c>
      <c r="BI172" s="34">
        <v>3.82</v>
      </c>
      <c r="BJ172" s="34">
        <v>3.121</v>
      </c>
      <c r="BK172" s="34">
        <v>7.0999999999999994E-2</v>
      </c>
      <c r="BL172" s="34">
        <v>3.1920000000000002</v>
      </c>
      <c r="BM172" s="34">
        <v>1.7031000000000001</v>
      </c>
      <c r="BN172" s="34"/>
      <c r="BO172" s="34"/>
      <c r="BP172" s="34"/>
      <c r="BQ172" s="34">
        <v>143.398</v>
      </c>
      <c r="BR172" s="34">
        <v>0.122207</v>
      </c>
      <c r="BS172" s="34">
        <v>-5</v>
      </c>
      <c r="BT172" s="34">
        <v>8.0000000000000002E-3</v>
      </c>
      <c r="BU172" s="34">
        <v>2.986434</v>
      </c>
      <c r="BV172" s="34">
        <v>0</v>
      </c>
      <c r="BW172" s="34" t="s">
        <v>155</v>
      </c>
      <c r="BX172" s="34">
        <v>0.83599999999999997</v>
      </c>
    </row>
    <row r="173" spans="1:76" x14ac:dyDescent="0.25">
      <c r="A173" s="35">
        <v>43167</v>
      </c>
      <c r="B173" s="36">
        <v>1.4408564814814817E-2</v>
      </c>
      <c r="C173" s="34">
        <v>13.561</v>
      </c>
      <c r="D173" s="34">
        <v>6.1000000000000004E-3</v>
      </c>
      <c r="E173" s="34">
        <v>60.897227000000001</v>
      </c>
      <c r="F173" s="34">
        <v>145.30000000000001</v>
      </c>
      <c r="G173" s="34">
        <v>3.7</v>
      </c>
      <c r="H173" s="34">
        <v>207</v>
      </c>
      <c r="I173" s="34"/>
      <c r="J173" s="34">
        <v>0.94</v>
      </c>
      <c r="K173" s="34">
        <v>0.87860000000000005</v>
      </c>
      <c r="L173" s="34">
        <v>11.9148</v>
      </c>
      <c r="M173" s="34">
        <v>5.4000000000000003E-3</v>
      </c>
      <c r="N173" s="34">
        <v>127.6583</v>
      </c>
      <c r="O173" s="34">
        <v>3.2507999999999999</v>
      </c>
      <c r="P173" s="34">
        <v>130.9</v>
      </c>
      <c r="Q173" s="34">
        <v>106.66759999999999</v>
      </c>
      <c r="R173" s="34">
        <v>2.7162999999999999</v>
      </c>
      <c r="S173" s="34">
        <v>109.4</v>
      </c>
      <c r="T173" s="34">
        <v>207.0147</v>
      </c>
      <c r="U173" s="34"/>
      <c r="V173" s="34"/>
      <c r="W173" s="34">
        <v>0</v>
      </c>
      <c r="X173" s="34">
        <v>0.8226</v>
      </c>
      <c r="Y173" s="34">
        <v>12.1</v>
      </c>
      <c r="Z173" s="34">
        <v>851</v>
      </c>
      <c r="AA173" s="34">
        <v>862</v>
      </c>
      <c r="AB173" s="34">
        <v>873</v>
      </c>
      <c r="AC173" s="34">
        <v>91</v>
      </c>
      <c r="AD173" s="34">
        <v>33.130000000000003</v>
      </c>
      <c r="AE173" s="34">
        <v>0.76</v>
      </c>
      <c r="AF173" s="34">
        <v>979</v>
      </c>
      <c r="AG173" s="34">
        <v>4</v>
      </c>
      <c r="AH173" s="34">
        <v>83</v>
      </c>
      <c r="AI173" s="34">
        <v>41</v>
      </c>
      <c r="AJ173" s="34">
        <v>190</v>
      </c>
      <c r="AK173" s="34">
        <v>168</v>
      </c>
      <c r="AL173" s="34">
        <v>3.6</v>
      </c>
      <c r="AM173" s="34">
        <v>176</v>
      </c>
      <c r="AN173" s="34" t="s">
        <v>155</v>
      </c>
      <c r="AO173" s="34">
        <v>1</v>
      </c>
      <c r="AP173" s="37">
        <v>0.89023148148148146</v>
      </c>
      <c r="AQ173" s="34">
        <v>47.158582000000003</v>
      </c>
      <c r="AR173" s="34">
        <v>-88.485039999999998</v>
      </c>
      <c r="AS173" s="34">
        <v>310.8</v>
      </c>
      <c r="AT173" s="34">
        <v>28.8</v>
      </c>
      <c r="AU173" s="34">
        <v>12</v>
      </c>
      <c r="AV173" s="34">
        <v>10</v>
      </c>
      <c r="AW173" s="34" t="s">
        <v>210</v>
      </c>
      <c r="AX173" s="34">
        <v>2.0518999999999998</v>
      </c>
      <c r="AY173" s="34">
        <v>1.3542000000000001</v>
      </c>
      <c r="AZ173" s="34">
        <v>3.1916000000000002</v>
      </c>
      <c r="BA173" s="34">
        <v>13.404</v>
      </c>
      <c r="BB173" s="34">
        <v>14.94</v>
      </c>
      <c r="BC173" s="34">
        <v>1.1100000000000001</v>
      </c>
      <c r="BD173" s="34">
        <v>13.818</v>
      </c>
      <c r="BE173" s="34">
        <v>2900.6669999999999</v>
      </c>
      <c r="BF173" s="34">
        <v>0.82899999999999996</v>
      </c>
      <c r="BG173" s="34">
        <v>3.2549999999999999</v>
      </c>
      <c r="BH173" s="34">
        <v>8.3000000000000004E-2</v>
      </c>
      <c r="BI173" s="34">
        <v>3.3370000000000002</v>
      </c>
      <c r="BJ173" s="34">
        <v>2.7189999999999999</v>
      </c>
      <c r="BK173" s="34">
        <v>6.9000000000000006E-2</v>
      </c>
      <c r="BL173" s="34">
        <v>2.7890000000000001</v>
      </c>
      <c r="BM173" s="34">
        <v>1.7391000000000001</v>
      </c>
      <c r="BN173" s="34"/>
      <c r="BO173" s="34"/>
      <c r="BP173" s="34"/>
      <c r="BQ173" s="34">
        <v>145.61199999999999</v>
      </c>
      <c r="BR173" s="34">
        <v>0.114497</v>
      </c>
      <c r="BS173" s="34">
        <v>-5</v>
      </c>
      <c r="BT173" s="34">
        <v>8.0000000000000002E-3</v>
      </c>
      <c r="BU173" s="34">
        <v>2.7980200000000002</v>
      </c>
      <c r="BV173" s="34">
        <v>0</v>
      </c>
      <c r="BW173" s="34" t="s">
        <v>155</v>
      </c>
      <c r="BX173" s="34">
        <v>0.83599999999999997</v>
      </c>
    </row>
    <row r="174" spans="1:76" x14ac:dyDescent="0.25">
      <c r="A174" s="35">
        <v>43167</v>
      </c>
      <c r="B174" s="36">
        <v>1.442013888888889E-2</v>
      </c>
      <c r="C174" s="34">
        <v>13.872999999999999</v>
      </c>
      <c r="D174" s="34">
        <v>4.7000000000000002E-3</v>
      </c>
      <c r="E174" s="34">
        <v>47.235636999999997</v>
      </c>
      <c r="F174" s="34">
        <v>134</v>
      </c>
      <c r="G174" s="34">
        <v>3.7</v>
      </c>
      <c r="H174" s="34">
        <v>206.3</v>
      </c>
      <c r="I174" s="34"/>
      <c r="J174" s="34">
        <v>1.0900000000000001</v>
      </c>
      <c r="K174" s="34">
        <v>0.87609999999999999</v>
      </c>
      <c r="L174" s="34">
        <v>12.155200000000001</v>
      </c>
      <c r="M174" s="34">
        <v>4.1000000000000003E-3</v>
      </c>
      <c r="N174" s="34">
        <v>117.3681</v>
      </c>
      <c r="O174" s="34">
        <v>3.2073999999999998</v>
      </c>
      <c r="P174" s="34">
        <v>120.6</v>
      </c>
      <c r="Q174" s="34">
        <v>98.069400000000002</v>
      </c>
      <c r="R174" s="34">
        <v>2.68</v>
      </c>
      <c r="S174" s="34">
        <v>100.7</v>
      </c>
      <c r="T174" s="34">
        <v>206.2646</v>
      </c>
      <c r="U174" s="34"/>
      <c r="V174" s="34"/>
      <c r="W174" s="34">
        <v>0</v>
      </c>
      <c r="X174" s="34">
        <v>0.95850000000000002</v>
      </c>
      <c r="Y174" s="34">
        <v>12.1</v>
      </c>
      <c r="Z174" s="34">
        <v>851</v>
      </c>
      <c r="AA174" s="34">
        <v>862</v>
      </c>
      <c r="AB174" s="34">
        <v>873</v>
      </c>
      <c r="AC174" s="34">
        <v>91</v>
      </c>
      <c r="AD174" s="34">
        <v>33.130000000000003</v>
      </c>
      <c r="AE174" s="34">
        <v>0.76</v>
      </c>
      <c r="AF174" s="34">
        <v>979</v>
      </c>
      <c r="AG174" s="34">
        <v>4</v>
      </c>
      <c r="AH174" s="34">
        <v>83</v>
      </c>
      <c r="AI174" s="34">
        <v>41</v>
      </c>
      <c r="AJ174" s="34">
        <v>190</v>
      </c>
      <c r="AK174" s="34">
        <v>168</v>
      </c>
      <c r="AL174" s="34">
        <v>3.6</v>
      </c>
      <c r="AM174" s="34">
        <v>176</v>
      </c>
      <c r="AN174" s="34" t="s">
        <v>155</v>
      </c>
      <c r="AO174" s="34">
        <v>1</v>
      </c>
      <c r="AP174" s="37">
        <v>0.89023148148148146</v>
      </c>
      <c r="AQ174" s="34">
        <v>47.158569</v>
      </c>
      <c r="AR174" s="34">
        <v>-88.484819999999999</v>
      </c>
      <c r="AS174" s="34">
        <v>310.5</v>
      </c>
      <c r="AT174" s="34">
        <v>25.8</v>
      </c>
      <c r="AU174" s="34">
        <v>12</v>
      </c>
      <c r="AV174" s="34">
        <v>10</v>
      </c>
      <c r="AW174" s="34" t="s">
        <v>210</v>
      </c>
      <c r="AX174" s="34">
        <v>1.8771</v>
      </c>
      <c r="AY174" s="34">
        <v>1.5542</v>
      </c>
      <c r="AZ174" s="34">
        <v>3.1770999999999998</v>
      </c>
      <c r="BA174" s="34">
        <v>13.404</v>
      </c>
      <c r="BB174" s="34">
        <v>14.62</v>
      </c>
      <c r="BC174" s="34">
        <v>1.0900000000000001</v>
      </c>
      <c r="BD174" s="34">
        <v>14.135999999999999</v>
      </c>
      <c r="BE174" s="34">
        <v>2900.9090000000001</v>
      </c>
      <c r="BF174" s="34">
        <v>0.629</v>
      </c>
      <c r="BG174" s="34">
        <v>2.9329999999999998</v>
      </c>
      <c r="BH174" s="34">
        <v>0.08</v>
      </c>
      <c r="BI174" s="34">
        <v>3.0129999999999999</v>
      </c>
      <c r="BJ174" s="34">
        <v>2.4510000000000001</v>
      </c>
      <c r="BK174" s="34">
        <v>6.7000000000000004E-2</v>
      </c>
      <c r="BL174" s="34">
        <v>2.5179999999999998</v>
      </c>
      <c r="BM174" s="34">
        <v>1.6987000000000001</v>
      </c>
      <c r="BN174" s="34"/>
      <c r="BO174" s="34"/>
      <c r="BP174" s="34"/>
      <c r="BQ174" s="34">
        <v>166.33600000000001</v>
      </c>
      <c r="BR174" s="34">
        <v>0.122361</v>
      </c>
      <c r="BS174" s="34">
        <v>-5</v>
      </c>
      <c r="BT174" s="34">
        <v>8.0000000000000002E-3</v>
      </c>
      <c r="BU174" s="34">
        <v>2.9901960000000001</v>
      </c>
      <c r="BV174" s="34">
        <v>0</v>
      </c>
      <c r="BW174" s="34" t="s">
        <v>155</v>
      </c>
      <c r="BX174" s="34">
        <v>0.83599999999999997</v>
      </c>
    </row>
    <row r="175" spans="1:76" x14ac:dyDescent="0.25">
      <c r="A175" s="35">
        <v>43167</v>
      </c>
      <c r="B175" s="36">
        <v>1.4431712962962964E-2</v>
      </c>
      <c r="C175" s="34">
        <v>13.92</v>
      </c>
      <c r="D175" s="34">
        <v>4.0000000000000001E-3</v>
      </c>
      <c r="E175" s="34">
        <v>40</v>
      </c>
      <c r="F175" s="34">
        <v>127.4</v>
      </c>
      <c r="G175" s="34">
        <v>3.6</v>
      </c>
      <c r="H175" s="34">
        <v>201.2</v>
      </c>
      <c r="I175" s="34"/>
      <c r="J175" s="34">
        <v>1.2</v>
      </c>
      <c r="K175" s="34">
        <v>0.87580000000000002</v>
      </c>
      <c r="L175" s="34">
        <v>12.1913</v>
      </c>
      <c r="M175" s="34">
        <v>3.5000000000000001E-3</v>
      </c>
      <c r="N175" s="34">
        <v>111.5641</v>
      </c>
      <c r="O175" s="34">
        <v>3.1528</v>
      </c>
      <c r="P175" s="34">
        <v>114.7</v>
      </c>
      <c r="Q175" s="34">
        <v>93.219700000000003</v>
      </c>
      <c r="R175" s="34">
        <v>2.6343999999999999</v>
      </c>
      <c r="S175" s="34">
        <v>95.9</v>
      </c>
      <c r="T175" s="34">
        <v>201.2449</v>
      </c>
      <c r="U175" s="34"/>
      <c r="V175" s="34"/>
      <c r="W175" s="34">
        <v>0</v>
      </c>
      <c r="X175" s="34">
        <v>1.0508999999999999</v>
      </c>
      <c r="Y175" s="34">
        <v>12.1</v>
      </c>
      <c r="Z175" s="34">
        <v>852</v>
      </c>
      <c r="AA175" s="34">
        <v>863</v>
      </c>
      <c r="AB175" s="34">
        <v>873</v>
      </c>
      <c r="AC175" s="34">
        <v>91</v>
      </c>
      <c r="AD175" s="34">
        <v>33.130000000000003</v>
      </c>
      <c r="AE175" s="34">
        <v>0.76</v>
      </c>
      <c r="AF175" s="34">
        <v>979</v>
      </c>
      <c r="AG175" s="34">
        <v>4</v>
      </c>
      <c r="AH175" s="34">
        <v>83</v>
      </c>
      <c r="AI175" s="34">
        <v>41</v>
      </c>
      <c r="AJ175" s="34">
        <v>190</v>
      </c>
      <c r="AK175" s="34">
        <v>168</v>
      </c>
      <c r="AL175" s="34">
        <v>3.6</v>
      </c>
      <c r="AM175" s="34">
        <v>176</v>
      </c>
      <c r="AN175" s="34" t="s">
        <v>155</v>
      </c>
      <c r="AO175" s="34">
        <v>1</v>
      </c>
      <c r="AP175" s="37">
        <v>0.89025462962962953</v>
      </c>
      <c r="AQ175" s="34">
        <v>47.158577999999999</v>
      </c>
      <c r="AR175" s="34">
        <v>-88.484650999999999</v>
      </c>
      <c r="AS175" s="34">
        <v>310.2</v>
      </c>
      <c r="AT175" s="34">
        <v>23.9</v>
      </c>
      <c r="AU175" s="34">
        <v>12</v>
      </c>
      <c r="AV175" s="34">
        <v>10</v>
      </c>
      <c r="AW175" s="34" t="s">
        <v>210</v>
      </c>
      <c r="AX175" s="34">
        <v>1.7458</v>
      </c>
      <c r="AY175" s="34">
        <v>1.6</v>
      </c>
      <c r="AZ175" s="34">
        <v>2.9687000000000001</v>
      </c>
      <c r="BA175" s="34">
        <v>13.404</v>
      </c>
      <c r="BB175" s="34">
        <v>14.58</v>
      </c>
      <c r="BC175" s="34">
        <v>1.0900000000000001</v>
      </c>
      <c r="BD175" s="34">
        <v>14.183</v>
      </c>
      <c r="BE175" s="34">
        <v>2901.1689999999999</v>
      </c>
      <c r="BF175" s="34">
        <v>0.53100000000000003</v>
      </c>
      <c r="BG175" s="34">
        <v>2.78</v>
      </c>
      <c r="BH175" s="34">
        <v>7.9000000000000001E-2</v>
      </c>
      <c r="BI175" s="34">
        <v>2.859</v>
      </c>
      <c r="BJ175" s="34">
        <v>2.323</v>
      </c>
      <c r="BK175" s="34">
        <v>6.6000000000000003E-2</v>
      </c>
      <c r="BL175" s="34">
        <v>2.3889999999999998</v>
      </c>
      <c r="BM175" s="34">
        <v>1.6526000000000001</v>
      </c>
      <c r="BN175" s="34"/>
      <c r="BO175" s="34"/>
      <c r="BP175" s="34"/>
      <c r="BQ175" s="34">
        <v>181.845</v>
      </c>
      <c r="BR175" s="34">
        <v>0.138793</v>
      </c>
      <c r="BS175" s="34">
        <v>-5</v>
      </c>
      <c r="BT175" s="34">
        <v>8.0000000000000002E-3</v>
      </c>
      <c r="BU175" s="34">
        <v>3.3917540000000002</v>
      </c>
      <c r="BV175" s="34">
        <v>0</v>
      </c>
      <c r="BW175" s="34" t="s">
        <v>155</v>
      </c>
      <c r="BX175" s="34">
        <v>0.83599999999999997</v>
      </c>
    </row>
    <row r="176" spans="1:76" x14ac:dyDescent="0.25">
      <c r="A176" s="35">
        <v>43167</v>
      </c>
      <c r="B176" s="36">
        <v>1.4443287037037037E-2</v>
      </c>
      <c r="C176" s="34">
        <v>14.157999999999999</v>
      </c>
      <c r="D176" s="34">
        <v>4.0000000000000001E-3</v>
      </c>
      <c r="E176" s="34">
        <v>40</v>
      </c>
      <c r="F176" s="34">
        <v>120.4</v>
      </c>
      <c r="G176" s="34">
        <v>3.6</v>
      </c>
      <c r="H176" s="34">
        <v>188.7</v>
      </c>
      <c r="I176" s="34"/>
      <c r="J176" s="34">
        <v>1.2</v>
      </c>
      <c r="K176" s="34">
        <v>0.87390000000000001</v>
      </c>
      <c r="L176" s="34">
        <v>12.3734</v>
      </c>
      <c r="M176" s="34">
        <v>3.5000000000000001E-3</v>
      </c>
      <c r="N176" s="34">
        <v>105.21720000000001</v>
      </c>
      <c r="O176" s="34">
        <v>3.1461000000000001</v>
      </c>
      <c r="P176" s="34">
        <v>108.4</v>
      </c>
      <c r="Q176" s="34">
        <v>87.916499999999999</v>
      </c>
      <c r="R176" s="34">
        <v>2.6288</v>
      </c>
      <c r="S176" s="34">
        <v>90.5</v>
      </c>
      <c r="T176" s="34">
        <v>188.6848</v>
      </c>
      <c r="U176" s="34"/>
      <c r="V176" s="34"/>
      <c r="W176" s="34">
        <v>0</v>
      </c>
      <c r="X176" s="34">
        <v>1.0487</v>
      </c>
      <c r="Y176" s="34">
        <v>12.1</v>
      </c>
      <c r="Z176" s="34">
        <v>852</v>
      </c>
      <c r="AA176" s="34">
        <v>863</v>
      </c>
      <c r="AB176" s="34">
        <v>872</v>
      </c>
      <c r="AC176" s="34">
        <v>91</v>
      </c>
      <c r="AD176" s="34">
        <v>33.130000000000003</v>
      </c>
      <c r="AE176" s="34">
        <v>0.76</v>
      </c>
      <c r="AF176" s="34">
        <v>979</v>
      </c>
      <c r="AG176" s="34">
        <v>4</v>
      </c>
      <c r="AH176" s="34">
        <v>83</v>
      </c>
      <c r="AI176" s="34">
        <v>41</v>
      </c>
      <c r="AJ176" s="34">
        <v>190</v>
      </c>
      <c r="AK176" s="34">
        <v>168</v>
      </c>
      <c r="AL176" s="34">
        <v>3.6</v>
      </c>
      <c r="AM176" s="34">
        <v>176</v>
      </c>
      <c r="AN176" s="34" t="s">
        <v>155</v>
      </c>
      <c r="AO176" s="34">
        <v>1</v>
      </c>
      <c r="AP176" s="37">
        <v>0.89026620370370368</v>
      </c>
      <c r="AQ176" s="34">
        <v>47.158582000000003</v>
      </c>
      <c r="AR176" s="34">
        <v>-88.484620000000007</v>
      </c>
      <c r="AS176" s="34">
        <v>310.10000000000002</v>
      </c>
      <c r="AT176" s="34">
        <v>23.6</v>
      </c>
      <c r="AU176" s="34">
        <v>12</v>
      </c>
      <c r="AV176" s="34">
        <v>10</v>
      </c>
      <c r="AW176" s="34" t="s">
        <v>210</v>
      </c>
      <c r="AX176" s="34">
        <v>1.8542000000000001</v>
      </c>
      <c r="AY176" s="34">
        <v>1.9084000000000001</v>
      </c>
      <c r="AZ176" s="34">
        <v>3.1313</v>
      </c>
      <c r="BA176" s="34">
        <v>13.404</v>
      </c>
      <c r="BB176" s="34">
        <v>14.35</v>
      </c>
      <c r="BC176" s="34">
        <v>1.07</v>
      </c>
      <c r="BD176" s="34">
        <v>14.426</v>
      </c>
      <c r="BE176" s="34">
        <v>2901.41</v>
      </c>
      <c r="BF176" s="34">
        <v>0.52200000000000002</v>
      </c>
      <c r="BG176" s="34">
        <v>2.5840000000000001</v>
      </c>
      <c r="BH176" s="34">
        <v>7.6999999999999999E-2</v>
      </c>
      <c r="BI176" s="34">
        <v>2.661</v>
      </c>
      <c r="BJ176" s="34">
        <v>2.1589999999999998</v>
      </c>
      <c r="BK176" s="34">
        <v>6.5000000000000002E-2</v>
      </c>
      <c r="BL176" s="34">
        <v>2.2229999999999999</v>
      </c>
      <c r="BM176" s="34">
        <v>1.5267999999999999</v>
      </c>
      <c r="BN176" s="34"/>
      <c r="BO176" s="34"/>
      <c r="BP176" s="34"/>
      <c r="BQ176" s="34">
        <v>178.803</v>
      </c>
      <c r="BR176" s="34">
        <v>0.15207699999999999</v>
      </c>
      <c r="BS176" s="34">
        <v>-5</v>
      </c>
      <c r="BT176" s="34">
        <v>8.0000000000000002E-3</v>
      </c>
      <c r="BU176" s="34">
        <v>3.7163819999999999</v>
      </c>
      <c r="BV176" s="34">
        <v>0</v>
      </c>
      <c r="BW176" s="34" t="s">
        <v>155</v>
      </c>
      <c r="BX176" s="34">
        <v>0.83599999999999997</v>
      </c>
    </row>
    <row r="177" spans="1:76" x14ac:dyDescent="0.25">
      <c r="A177" s="35">
        <v>43167</v>
      </c>
      <c r="B177" s="36">
        <v>1.4454861111111113E-2</v>
      </c>
      <c r="C177" s="34">
        <v>14.29</v>
      </c>
      <c r="D177" s="34">
        <v>2.3999999999999998E-3</v>
      </c>
      <c r="E177" s="34">
        <v>23.844242000000001</v>
      </c>
      <c r="F177" s="34">
        <v>114.5</v>
      </c>
      <c r="G177" s="34">
        <v>3.5</v>
      </c>
      <c r="H177" s="34">
        <v>132.30000000000001</v>
      </c>
      <c r="I177" s="34"/>
      <c r="J177" s="34">
        <v>1.24</v>
      </c>
      <c r="K177" s="34">
        <v>0.873</v>
      </c>
      <c r="L177" s="34">
        <v>12.4747</v>
      </c>
      <c r="M177" s="34">
        <v>2.0999999999999999E-3</v>
      </c>
      <c r="N177" s="34">
        <v>99.992199999999997</v>
      </c>
      <c r="O177" s="34">
        <v>3.0554000000000001</v>
      </c>
      <c r="P177" s="34">
        <v>103</v>
      </c>
      <c r="Q177" s="34">
        <v>83.550600000000003</v>
      </c>
      <c r="R177" s="34">
        <v>2.5529999999999999</v>
      </c>
      <c r="S177" s="34">
        <v>86.1</v>
      </c>
      <c r="T177" s="34">
        <v>132.33670000000001</v>
      </c>
      <c r="U177" s="34"/>
      <c r="V177" s="34"/>
      <c r="W177" s="34">
        <v>0</v>
      </c>
      <c r="X177" s="34">
        <v>1.08</v>
      </c>
      <c r="Y177" s="34">
        <v>12.1</v>
      </c>
      <c r="Z177" s="34">
        <v>852</v>
      </c>
      <c r="AA177" s="34">
        <v>863</v>
      </c>
      <c r="AB177" s="34">
        <v>872</v>
      </c>
      <c r="AC177" s="34">
        <v>91</v>
      </c>
      <c r="AD177" s="34">
        <v>33.130000000000003</v>
      </c>
      <c r="AE177" s="34">
        <v>0.76</v>
      </c>
      <c r="AF177" s="34">
        <v>979</v>
      </c>
      <c r="AG177" s="34">
        <v>4</v>
      </c>
      <c r="AH177" s="34">
        <v>83</v>
      </c>
      <c r="AI177" s="34">
        <v>41</v>
      </c>
      <c r="AJ177" s="34">
        <v>190</v>
      </c>
      <c r="AK177" s="34">
        <v>168</v>
      </c>
      <c r="AL177" s="34">
        <v>3.6</v>
      </c>
      <c r="AM177" s="34">
        <v>176</v>
      </c>
      <c r="AN177" s="34" t="s">
        <v>155</v>
      </c>
      <c r="AO177" s="34">
        <v>1</v>
      </c>
      <c r="AP177" s="37">
        <v>0.89026620370370368</v>
      </c>
      <c r="AQ177" s="34">
        <v>47.158605999999999</v>
      </c>
      <c r="AR177" s="34">
        <v>-88.484525000000005</v>
      </c>
      <c r="AS177" s="34">
        <v>310.2</v>
      </c>
      <c r="AT177" s="34">
        <v>21.7</v>
      </c>
      <c r="AU177" s="34">
        <v>12</v>
      </c>
      <c r="AV177" s="34">
        <v>10</v>
      </c>
      <c r="AW177" s="34" t="s">
        <v>210</v>
      </c>
      <c r="AX177" s="34">
        <v>1.9</v>
      </c>
      <c r="AY177" s="34">
        <v>2.0771000000000002</v>
      </c>
      <c r="AZ177" s="34">
        <v>3.2770999999999999</v>
      </c>
      <c r="BA177" s="34">
        <v>13.404</v>
      </c>
      <c r="BB177" s="34">
        <v>14.24</v>
      </c>
      <c r="BC177" s="34">
        <v>1.06</v>
      </c>
      <c r="BD177" s="34">
        <v>14.552</v>
      </c>
      <c r="BE177" s="34">
        <v>2903.0189999999998</v>
      </c>
      <c r="BF177" s="34">
        <v>0.308</v>
      </c>
      <c r="BG177" s="34">
        <v>2.4369999999999998</v>
      </c>
      <c r="BH177" s="34">
        <v>7.3999999999999996E-2</v>
      </c>
      <c r="BI177" s="34">
        <v>2.5110000000000001</v>
      </c>
      <c r="BJ177" s="34">
        <v>2.036</v>
      </c>
      <c r="BK177" s="34">
        <v>6.2E-2</v>
      </c>
      <c r="BL177" s="34">
        <v>2.0979999999999999</v>
      </c>
      <c r="BM177" s="34">
        <v>1.0627</v>
      </c>
      <c r="BN177" s="34"/>
      <c r="BO177" s="34"/>
      <c r="BP177" s="34"/>
      <c r="BQ177" s="34">
        <v>182.739</v>
      </c>
      <c r="BR177" s="34">
        <v>0.15207100000000001</v>
      </c>
      <c r="BS177" s="34">
        <v>-5</v>
      </c>
      <c r="BT177" s="34">
        <v>8.9289999999999994E-3</v>
      </c>
      <c r="BU177" s="34">
        <v>3.7162350000000002</v>
      </c>
      <c r="BV177" s="34">
        <v>0</v>
      </c>
      <c r="BW177" s="34" t="s">
        <v>155</v>
      </c>
      <c r="BX177" s="34">
        <v>0.83599999999999997</v>
      </c>
    </row>
    <row r="178" spans="1:76" x14ac:dyDescent="0.25">
      <c r="A178" s="35">
        <v>43167</v>
      </c>
      <c r="B178" s="36">
        <v>1.4466435185185186E-2</v>
      </c>
      <c r="C178" s="34">
        <v>14.33</v>
      </c>
      <c r="D178" s="34">
        <v>6.4000000000000003E-3</v>
      </c>
      <c r="E178" s="34">
        <v>64.429751999999993</v>
      </c>
      <c r="F178" s="34">
        <v>106.6</v>
      </c>
      <c r="G178" s="34">
        <v>3.5</v>
      </c>
      <c r="H178" s="34">
        <v>85.9</v>
      </c>
      <c r="I178" s="34"/>
      <c r="J178" s="34">
        <v>1.3</v>
      </c>
      <c r="K178" s="34">
        <v>0.87260000000000004</v>
      </c>
      <c r="L178" s="34">
        <v>12.5044</v>
      </c>
      <c r="M178" s="34">
        <v>5.5999999999999999E-3</v>
      </c>
      <c r="N178" s="34">
        <v>92.991500000000002</v>
      </c>
      <c r="O178" s="34">
        <v>3.0541</v>
      </c>
      <c r="P178" s="34">
        <v>96</v>
      </c>
      <c r="Q178" s="34">
        <v>77.700999999999993</v>
      </c>
      <c r="R178" s="34">
        <v>2.5518999999999998</v>
      </c>
      <c r="S178" s="34">
        <v>80.3</v>
      </c>
      <c r="T178" s="34">
        <v>85.888800000000003</v>
      </c>
      <c r="U178" s="34"/>
      <c r="V178" s="34"/>
      <c r="W178" s="34">
        <v>0</v>
      </c>
      <c r="X178" s="34">
        <v>1.1344000000000001</v>
      </c>
      <c r="Y178" s="34">
        <v>12</v>
      </c>
      <c r="Z178" s="34">
        <v>853</v>
      </c>
      <c r="AA178" s="34">
        <v>864</v>
      </c>
      <c r="AB178" s="34">
        <v>872</v>
      </c>
      <c r="AC178" s="34">
        <v>91</v>
      </c>
      <c r="AD178" s="34">
        <v>33.130000000000003</v>
      </c>
      <c r="AE178" s="34">
        <v>0.76</v>
      </c>
      <c r="AF178" s="34">
        <v>979</v>
      </c>
      <c r="AG178" s="34">
        <v>4</v>
      </c>
      <c r="AH178" s="34">
        <v>82.070999999999998</v>
      </c>
      <c r="AI178" s="34">
        <v>41</v>
      </c>
      <c r="AJ178" s="34">
        <v>190</v>
      </c>
      <c r="AK178" s="34">
        <v>168</v>
      </c>
      <c r="AL178" s="34">
        <v>3.4</v>
      </c>
      <c r="AM178" s="34">
        <v>176</v>
      </c>
      <c r="AN178" s="34" t="s">
        <v>155</v>
      </c>
      <c r="AO178" s="34">
        <v>1</v>
      </c>
      <c r="AP178" s="37">
        <v>0.89027777777777783</v>
      </c>
      <c r="AQ178" s="34">
        <v>47.158655000000003</v>
      </c>
      <c r="AR178" s="34">
        <v>-88.484421999999995</v>
      </c>
      <c r="AS178" s="34">
        <v>310</v>
      </c>
      <c r="AT178" s="34">
        <v>21.1</v>
      </c>
      <c r="AU178" s="34">
        <v>12</v>
      </c>
      <c r="AV178" s="34">
        <v>10</v>
      </c>
      <c r="AW178" s="34" t="s">
        <v>210</v>
      </c>
      <c r="AX178" s="34">
        <v>1.9</v>
      </c>
      <c r="AY178" s="34">
        <v>2.1</v>
      </c>
      <c r="AZ178" s="34">
        <v>3.3</v>
      </c>
      <c r="BA178" s="34">
        <v>13.404</v>
      </c>
      <c r="BB178" s="34">
        <v>14.2</v>
      </c>
      <c r="BC178" s="34">
        <v>1.06</v>
      </c>
      <c r="BD178" s="34">
        <v>14.601000000000001</v>
      </c>
      <c r="BE178" s="34">
        <v>2903.2620000000002</v>
      </c>
      <c r="BF178" s="34">
        <v>0.83099999999999996</v>
      </c>
      <c r="BG178" s="34">
        <v>2.2610000000000001</v>
      </c>
      <c r="BH178" s="34">
        <v>7.3999999999999996E-2</v>
      </c>
      <c r="BI178" s="34">
        <v>2.335</v>
      </c>
      <c r="BJ178" s="34">
        <v>1.889</v>
      </c>
      <c r="BK178" s="34">
        <v>6.2E-2</v>
      </c>
      <c r="BL178" s="34">
        <v>1.9510000000000001</v>
      </c>
      <c r="BM178" s="34">
        <v>0.68810000000000004</v>
      </c>
      <c r="BN178" s="34"/>
      <c r="BO178" s="34"/>
      <c r="BP178" s="34"/>
      <c r="BQ178" s="34">
        <v>191.50200000000001</v>
      </c>
      <c r="BR178" s="34">
        <v>0.16872200000000001</v>
      </c>
      <c r="BS178" s="34">
        <v>-5</v>
      </c>
      <c r="BT178" s="34">
        <v>8.9999999999999993E-3</v>
      </c>
      <c r="BU178" s="34">
        <v>4.1231439999999999</v>
      </c>
      <c r="BV178" s="34">
        <v>0</v>
      </c>
      <c r="BW178" s="34" t="s">
        <v>155</v>
      </c>
      <c r="BX178" s="34">
        <v>0.83599999999999997</v>
      </c>
    </row>
    <row r="179" spans="1:76" x14ac:dyDescent="0.25">
      <c r="A179" s="35">
        <v>43167</v>
      </c>
      <c r="B179" s="36">
        <v>1.447800925925926E-2</v>
      </c>
      <c r="C179" s="34">
        <v>14.43</v>
      </c>
      <c r="D179" s="34">
        <v>5.6300000000000003E-2</v>
      </c>
      <c r="E179" s="34">
        <v>563.34420899999998</v>
      </c>
      <c r="F179" s="34">
        <v>95.3</v>
      </c>
      <c r="G179" s="34">
        <v>3.5</v>
      </c>
      <c r="H179" s="34">
        <v>63</v>
      </c>
      <c r="I179" s="34"/>
      <c r="J179" s="34">
        <v>1.2</v>
      </c>
      <c r="K179" s="34">
        <v>0.87139999999999995</v>
      </c>
      <c r="L179" s="34">
        <v>12.5746</v>
      </c>
      <c r="M179" s="34">
        <v>4.9099999999999998E-2</v>
      </c>
      <c r="N179" s="34">
        <v>83.072900000000004</v>
      </c>
      <c r="O179" s="34">
        <v>3.0156999999999998</v>
      </c>
      <c r="P179" s="34">
        <v>86.1</v>
      </c>
      <c r="Q179" s="34">
        <v>69.413300000000007</v>
      </c>
      <c r="R179" s="34">
        <v>2.5198</v>
      </c>
      <c r="S179" s="34">
        <v>71.900000000000006</v>
      </c>
      <c r="T179" s="34">
        <v>63.027500000000003</v>
      </c>
      <c r="U179" s="34"/>
      <c r="V179" s="34"/>
      <c r="W179" s="34">
        <v>0</v>
      </c>
      <c r="X179" s="34">
        <v>1.0457000000000001</v>
      </c>
      <c r="Y179" s="34">
        <v>12.1</v>
      </c>
      <c r="Z179" s="34">
        <v>852</v>
      </c>
      <c r="AA179" s="34">
        <v>863</v>
      </c>
      <c r="AB179" s="34">
        <v>873</v>
      </c>
      <c r="AC179" s="34">
        <v>91</v>
      </c>
      <c r="AD179" s="34">
        <v>33.130000000000003</v>
      </c>
      <c r="AE179" s="34">
        <v>0.76</v>
      </c>
      <c r="AF179" s="34">
        <v>979</v>
      </c>
      <c r="AG179" s="34">
        <v>4</v>
      </c>
      <c r="AH179" s="34">
        <v>82</v>
      </c>
      <c r="AI179" s="34">
        <v>41</v>
      </c>
      <c r="AJ179" s="34">
        <v>190</v>
      </c>
      <c r="AK179" s="34">
        <v>168</v>
      </c>
      <c r="AL179" s="34">
        <v>3.5</v>
      </c>
      <c r="AM179" s="34">
        <v>175.8</v>
      </c>
      <c r="AN179" s="34" t="s">
        <v>155</v>
      </c>
      <c r="AO179" s="34">
        <v>1</v>
      </c>
      <c r="AP179" s="37">
        <v>0.89028935185185187</v>
      </c>
      <c r="AQ179" s="34">
        <v>47.158721999999997</v>
      </c>
      <c r="AR179" s="34">
        <v>-88.484336999999996</v>
      </c>
      <c r="AS179" s="34">
        <v>309.89999999999998</v>
      </c>
      <c r="AT179" s="34">
        <v>21.3</v>
      </c>
      <c r="AU179" s="34">
        <v>12</v>
      </c>
      <c r="AV179" s="34">
        <v>10</v>
      </c>
      <c r="AW179" s="34" t="s">
        <v>210</v>
      </c>
      <c r="AX179" s="34">
        <v>1.977023</v>
      </c>
      <c r="AY179" s="34">
        <v>1.2527470000000001</v>
      </c>
      <c r="AZ179" s="34">
        <v>2.7608389999999998</v>
      </c>
      <c r="BA179" s="34">
        <v>13.404</v>
      </c>
      <c r="BB179" s="34">
        <v>14.06</v>
      </c>
      <c r="BC179" s="34">
        <v>1.05</v>
      </c>
      <c r="BD179" s="34">
        <v>14.755000000000001</v>
      </c>
      <c r="BE179" s="34">
        <v>2893.7310000000002</v>
      </c>
      <c r="BF179" s="34">
        <v>7.19</v>
      </c>
      <c r="BG179" s="34">
        <v>2.0019999999999998</v>
      </c>
      <c r="BH179" s="34">
        <v>7.2999999999999995E-2</v>
      </c>
      <c r="BI179" s="34">
        <v>2.0750000000000002</v>
      </c>
      <c r="BJ179" s="34">
        <v>1.673</v>
      </c>
      <c r="BK179" s="34">
        <v>6.0999999999999999E-2</v>
      </c>
      <c r="BL179" s="34">
        <v>1.734</v>
      </c>
      <c r="BM179" s="34">
        <v>0.50049999999999994</v>
      </c>
      <c r="BN179" s="34"/>
      <c r="BO179" s="34"/>
      <c r="BP179" s="34"/>
      <c r="BQ179" s="34">
        <v>174.97300000000001</v>
      </c>
      <c r="BR179" s="34">
        <v>0.190438</v>
      </c>
      <c r="BS179" s="34">
        <v>-5</v>
      </c>
      <c r="BT179" s="34">
        <v>8.071E-3</v>
      </c>
      <c r="BU179" s="34">
        <v>4.653829</v>
      </c>
      <c r="BV179" s="34">
        <v>0</v>
      </c>
      <c r="BW179" s="34" t="s">
        <v>155</v>
      </c>
      <c r="BX179" s="34">
        <v>0.83599999999999997</v>
      </c>
    </row>
    <row r="180" spans="1:76" x14ac:dyDescent="0.25">
      <c r="A180" s="35">
        <v>43167</v>
      </c>
      <c r="B180" s="36">
        <v>1.4489583333333332E-2</v>
      </c>
      <c r="C180" s="34">
        <v>14.43</v>
      </c>
      <c r="D180" s="34">
        <v>0.49070000000000003</v>
      </c>
      <c r="E180" s="34">
        <v>4906.8807340000003</v>
      </c>
      <c r="F180" s="34">
        <v>85.4</v>
      </c>
      <c r="G180" s="34">
        <v>3.4</v>
      </c>
      <c r="H180" s="34">
        <v>50.3</v>
      </c>
      <c r="I180" s="34"/>
      <c r="J180" s="34">
        <v>1.1100000000000001</v>
      </c>
      <c r="K180" s="34">
        <v>0.86750000000000005</v>
      </c>
      <c r="L180" s="34">
        <v>12.518700000000001</v>
      </c>
      <c r="M180" s="34">
        <v>0.42570000000000002</v>
      </c>
      <c r="N180" s="34">
        <v>74.048400000000001</v>
      </c>
      <c r="O180" s="34">
        <v>2.9497</v>
      </c>
      <c r="P180" s="34">
        <v>77</v>
      </c>
      <c r="Q180" s="34">
        <v>61.872700000000002</v>
      </c>
      <c r="R180" s="34">
        <v>2.4645999999999999</v>
      </c>
      <c r="S180" s="34">
        <v>64.3</v>
      </c>
      <c r="T180" s="34">
        <v>50.296700000000001</v>
      </c>
      <c r="U180" s="34"/>
      <c r="V180" s="34"/>
      <c r="W180" s="34">
        <v>0</v>
      </c>
      <c r="X180" s="34">
        <v>0.9597</v>
      </c>
      <c r="Y180" s="34">
        <v>12.1</v>
      </c>
      <c r="Z180" s="34">
        <v>853</v>
      </c>
      <c r="AA180" s="34">
        <v>863</v>
      </c>
      <c r="AB180" s="34">
        <v>873</v>
      </c>
      <c r="AC180" s="34">
        <v>91</v>
      </c>
      <c r="AD180" s="34">
        <v>33.130000000000003</v>
      </c>
      <c r="AE180" s="34">
        <v>0.76</v>
      </c>
      <c r="AF180" s="34">
        <v>979</v>
      </c>
      <c r="AG180" s="34">
        <v>4</v>
      </c>
      <c r="AH180" s="34">
        <v>82</v>
      </c>
      <c r="AI180" s="34">
        <v>41</v>
      </c>
      <c r="AJ180" s="34">
        <v>190</v>
      </c>
      <c r="AK180" s="34">
        <v>168</v>
      </c>
      <c r="AL180" s="34">
        <v>3.4</v>
      </c>
      <c r="AM180" s="34">
        <v>175.5</v>
      </c>
      <c r="AN180" s="34" t="s">
        <v>155</v>
      </c>
      <c r="AO180" s="34">
        <v>1</v>
      </c>
      <c r="AP180" s="37">
        <v>0.89030092592592591</v>
      </c>
      <c r="AQ180" s="34">
        <v>47.158800999999997</v>
      </c>
      <c r="AR180" s="34">
        <v>-88.484275999999994</v>
      </c>
      <c r="AS180" s="34">
        <v>309.8</v>
      </c>
      <c r="AT180" s="34">
        <v>21.4</v>
      </c>
      <c r="AU180" s="34">
        <v>12</v>
      </c>
      <c r="AV180" s="34">
        <v>10</v>
      </c>
      <c r="AW180" s="34" t="s">
        <v>210</v>
      </c>
      <c r="AX180" s="34">
        <v>2.1541540000000001</v>
      </c>
      <c r="AY180" s="34">
        <v>1</v>
      </c>
      <c r="AZ180" s="34">
        <v>2.7541540000000002</v>
      </c>
      <c r="BA180" s="34">
        <v>13.404</v>
      </c>
      <c r="BB180" s="34">
        <v>13.62</v>
      </c>
      <c r="BC180" s="34">
        <v>1.02</v>
      </c>
      <c r="BD180" s="34">
        <v>15.268000000000001</v>
      </c>
      <c r="BE180" s="34">
        <v>2809.5680000000002</v>
      </c>
      <c r="BF180" s="34">
        <v>60.807000000000002</v>
      </c>
      <c r="BG180" s="34">
        <v>1.74</v>
      </c>
      <c r="BH180" s="34">
        <v>6.9000000000000006E-2</v>
      </c>
      <c r="BI180" s="34">
        <v>1.81</v>
      </c>
      <c r="BJ180" s="34">
        <v>1.454</v>
      </c>
      <c r="BK180" s="34">
        <v>5.8000000000000003E-2</v>
      </c>
      <c r="BL180" s="34">
        <v>1.512</v>
      </c>
      <c r="BM180" s="34">
        <v>0.38950000000000001</v>
      </c>
      <c r="BN180" s="34"/>
      <c r="BO180" s="34"/>
      <c r="BP180" s="34"/>
      <c r="BQ180" s="34">
        <v>156.607</v>
      </c>
      <c r="BR180" s="34">
        <v>0.232876</v>
      </c>
      <c r="BS180" s="34">
        <v>-5</v>
      </c>
      <c r="BT180" s="34">
        <v>8.0000000000000002E-3</v>
      </c>
      <c r="BU180" s="34">
        <v>5.6909070000000002</v>
      </c>
      <c r="BV180" s="34">
        <v>0</v>
      </c>
      <c r="BW180" s="34" t="s">
        <v>155</v>
      </c>
      <c r="BX180" s="34">
        <v>0.83599999999999997</v>
      </c>
    </row>
    <row r="181" spans="1:76" x14ac:dyDescent="0.25">
      <c r="A181" s="35">
        <v>43167</v>
      </c>
      <c r="B181" s="36">
        <v>1.4501157407407407E-2</v>
      </c>
      <c r="C181" s="34">
        <v>13.711</v>
      </c>
      <c r="D181" s="34">
        <v>1.5728</v>
      </c>
      <c r="E181" s="34">
        <v>15728.28205</v>
      </c>
      <c r="F181" s="34">
        <v>76.900000000000006</v>
      </c>
      <c r="G181" s="34">
        <v>3.4</v>
      </c>
      <c r="H181" s="34">
        <v>86.2</v>
      </c>
      <c r="I181" s="34"/>
      <c r="J181" s="34">
        <v>1</v>
      </c>
      <c r="K181" s="34">
        <v>0.86350000000000005</v>
      </c>
      <c r="L181" s="34">
        <v>11.8386</v>
      </c>
      <c r="M181" s="34">
        <v>1.3581000000000001</v>
      </c>
      <c r="N181" s="34">
        <v>66.4161</v>
      </c>
      <c r="O181" s="34">
        <v>2.9358</v>
      </c>
      <c r="P181" s="34">
        <v>69.400000000000006</v>
      </c>
      <c r="Q181" s="34">
        <v>55.495399999999997</v>
      </c>
      <c r="R181" s="34">
        <v>2.4529999999999998</v>
      </c>
      <c r="S181" s="34">
        <v>57.9</v>
      </c>
      <c r="T181" s="34">
        <v>86.194500000000005</v>
      </c>
      <c r="U181" s="34"/>
      <c r="V181" s="34"/>
      <c r="W181" s="34">
        <v>0</v>
      </c>
      <c r="X181" s="34">
        <v>0.86350000000000005</v>
      </c>
      <c r="Y181" s="34">
        <v>12.1</v>
      </c>
      <c r="Z181" s="34">
        <v>852</v>
      </c>
      <c r="AA181" s="34">
        <v>863</v>
      </c>
      <c r="AB181" s="34">
        <v>874</v>
      </c>
      <c r="AC181" s="34">
        <v>91</v>
      </c>
      <c r="AD181" s="34">
        <v>33.130000000000003</v>
      </c>
      <c r="AE181" s="34">
        <v>0.76</v>
      </c>
      <c r="AF181" s="34">
        <v>979</v>
      </c>
      <c r="AG181" s="34">
        <v>4</v>
      </c>
      <c r="AH181" s="34">
        <v>82</v>
      </c>
      <c r="AI181" s="34">
        <v>41</v>
      </c>
      <c r="AJ181" s="34">
        <v>190</v>
      </c>
      <c r="AK181" s="34">
        <v>168</v>
      </c>
      <c r="AL181" s="34">
        <v>3.5</v>
      </c>
      <c r="AM181" s="34">
        <v>175.1</v>
      </c>
      <c r="AN181" s="34" t="s">
        <v>155</v>
      </c>
      <c r="AO181" s="34">
        <v>1</v>
      </c>
      <c r="AP181" s="37">
        <v>0.89031249999999995</v>
      </c>
      <c r="AQ181" s="34">
        <v>47.158886000000003</v>
      </c>
      <c r="AR181" s="34">
        <v>-88.484223999999998</v>
      </c>
      <c r="AS181" s="34">
        <v>309.7</v>
      </c>
      <c r="AT181" s="34">
        <v>22.6</v>
      </c>
      <c r="AU181" s="34">
        <v>12</v>
      </c>
      <c r="AV181" s="34">
        <v>11</v>
      </c>
      <c r="AW181" s="34" t="s">
        <v>212</v>
      </c>
      <c r="AX181" s="34">
        <v>1.2747999999999999</v>
      </c>
      <c r="AY181" s="34">
        <v>1.0770999999999999</v>
      </c>
      <c r="AZ181" s="34">
        <v>2.0289999999999999</v>
      </c>
      <c r="BA181" s="34">
        <v>13.404</v>
      </c>
      <c r="BB181" s="34">
        <v>13.19</v>
      </c>
      <c r="BC181" s="34">
        <v>0.98</v>
      </c>
      <c r="BD181" s="34">
        <v>15.813000000000001</v>
      </c>
      <c r="BE181" s="34">
        <v>2605.261</v>
      </c>
      <c r="BF181" s="34">
        <v>190.21799999999999</v>
      </c>
      <c r="BG181" s="34">
        <v>1.5309999999999999</v>
      </c>
      <c r="BH181" s="34">
        <v>6.8000000000000005E-2</v>
      </c>
      <c r="BI181" s="34">
        <v>1.5980000000000001</v>
      </c>
      <c r="BJ181" s="34">
        <v>1.2789999999999999</v>
      </c>
      <c r="BK181" s="34">
        <v>5.7000000000000002E-2</v>
      </c>
      <c r="BL181" s="34">
        <v>1.335</v>
      </c>
      <c r="BM181" s="34">
        <v>0.65459999999999996</v>
      </c>
      <c r="BN181" s="34"/>
      <c r="BO181" s="34"/>
      <c r="BP181" s="34"/>
      <c r="BQ181" s="34">
        <v>138.16300000000001</v>
      </c>
      <c r="BR181" s="34">
        <v>0.33168700000000001</v>
      </c>
      <c r="BS181" s="34">
        <v>-5</v>
      </c>
      <c r="BT181" s="34">
        <v>7.071E-3</v>
      </c>
      <c r="BU181" s="34">
        <v>8.1056019999999993</v>
      </c>
      <c r="BV181" s="34">
        <v>0</v>
      </c>
      <c r="BW181" s="34" t="s">
        <v>155</v>
      </c>
      <c r="BX181" s="34">
        <v>0.83599999999999997</v>
      </c>
    </row>
    <row r="182" spans="1:76" x14ac:dyDescent="0.25">
      <c r="A182" s="35">
        <v>43167</v>
      </c>
      <c r="B182" s="36">
        <v>1.4512731481481481E-2</v>
      </c>
      <c r="C182" s="34">
        <v>13.47</v>
      </c>
      <c r="D182" s="34">
        <v>2.2932999999999999</v>
      </c>
      <c r="E182" s="34">
        <v>22933.410260000001</v>
      </c>
      <c r="F182" s="34">
        <v>67.7</v>
      </c>
      <c r="G182" s="34">
        <v>3.4</v>
      </c>
      <c r="H182" s="34">
        <v>166.1</v>
      </c>
      <c r="I182" s="34"/>
      <c r="J182" s="34">
        <v>0.9</v>
      </c>
      <c r="K182" s="34">
        <v>0.85880000000000001</v>
      </c>
      <c r="L182" s="34">
        <v>11.568</v>
      </c>
      <c r="M182" s="34">
        <v>1.9695</v>
      </c>
      <c r="N182" s="34">
        <v>58.104900000000001</v>
      </c>
      <c r="O182" s="34">
        <v>2.9199000000000002</v>
      </c>
      <c r="P182" s="34">
        <v>61</v>
      </c>
      <c r="Q182" s="34">
        <v>48.550800000000002</v>
      </c>
      <c r="R182" s="34">
        <v>2.4398</v>
      </c>
      <c r="S182" s="34">
        <v>51</v>
      </c>
      <c r="T182" s="34">
        <v>166.1</v>
      </c>
      <c r="U182" s="34"/>
      <c r="V182" s="34"/>
      <c r="W182" s="34">
        <v>0</v>
      </c>
      <c r="X182" s="34">
        <v>0.77290000000000003</v>
      </c>
      <c r="Y182" s="34">
        <v>12.1</v>
      </c>
      <c r="Z182" s="34">
        <v>853</v>
      </c>
      <c r="AA182" s="34">
        <v>863</v>
      </c>
      <c r="AB182" s="34">
        <v>874</v>
      </c>
      <c r="AC182" s="34">
        <v>91</v>
      </c>
      <c r="AD182" s="34">
        <v>33.130000000000003</v>
      </c>
      <c r="AE182" s="34">
        <v>0.76</v>
      </c>
      <c r="AF182" s="34">
        <v>979</v>
      </c>
      <c r="AG182" s="34">
        <v>4</v>
      </c>
      <c r="AH182" s="34">
        <v>82</v>
      </c>
      <c r="AI182" s="34">
        <v>41</v>
      </c>
      <c r="AJ182" s="34">
        <v>190</v>
      </c>
      <c r="AK182" s="34">
        <v>168</v>
      </c>
      <c r="AL182" s="34">
        <v>3.6</v>
      </c>
      <c r="AM182" s="34">
        <v>175.2</v>
      </c>
      <c r="AN182" s="34" t="s">
        <v>155</v>
      </c>
      <c r="AO182" s="34">
        <v>1</v>
      </c>
      <c r="AP182" s="37">
        <v>0.8903240740740741</v>
      </c>
      <c r="AQ182" s="34">
        <v>47.15898</v>
      </c>
      <c r="AR182" s="34">
        <v>-88.484193000000005</v>
      </c>
      <c r="AS182" s="34">
        <v>309.5</v>
      </c>
      <c r="AT182" s="34">
        <v>23.8</v>
      </c>
      <c r="AU182" s="34">
        <v>12</v>
      </c>
      <c r="AV182" s="34">
        <v>11</v>
      </c>
      <c r="AW182" s="34" t="s">
        <v>212</v>
      </c>
      <c r="AX182" s="34">
        <v>1</v>
      </c>
      <c r="AY182" s="34">
        <v>1.1771</v>
      </c>
      <c r="AZ182" s="34">
        <v>1.8771</v>
      </c>
      <c r="BA182" s="34">
        <v>13.404</v>
      </c>
      <c r="BB182" s="34">
        <v>12.72</v>
      </c>
      <c r="BC182" s="34">
        <v>0.95</v>
      </c>
      <c r="BD182" s="34">
        <v>16.443000000000001</v>
      </c>
      <c r="BE182" s="34">
        <v>2479.9859999999999</v>
      </c>
      <c r="BF182" s="34">
        <v>268.733</v>
      </c>
      <c r="BG182" s="34">
        <v>1.304</v>
      </c>
      <c r="BH182" s="34">
        <v>6.6000000000000003E-2</v>
      </c>
      <c r="BI182" s="34">
        <v>1.37</v>
      </c>
      <c r="BJ182" s="34">
        <v>1.0900000000000001</v>
      </c>
      <c r="BK182" s="34">
        <v>5.5E-2</v>
      </c>
      <c r="BL182" s="34">
        <v>1.145</v>
      </c>
      <c r="BM182" s="34">
        <v>1.2287999999999999</v>
      </c>
      <c r="BN182" s="34"/>
      <c r="BO182" s="34"/>
      <c r="BP182" s="34"/>
      <c r="BQ182" s="34">
        <v>120.48099999999999</v>
      </c>
      <c r="BR182" s="34">
        <v>0.384521</v>
      </c>
      <c r="BS182" s="34">
        <v>-5</v>
      </c>
      <c r="BT182" s="34">
        <v>7.9290000000000003E-3</v>
      </c>
      <c r="BU182" s="34">
        <v>9.3967320000000001</v>
      </c>
      <c r="BV182" s="34">
        <v>0</v>
      </c>
      <c r="BW182" s="34" t="s">
        <v>155</v>
      </c>
      <c r="BX182" s="34">
        <v>0.83599999999999997</v>
      </c>
    </row>
    <row r="183" spans="1:76" x14ac:dyDescent="0.25">
      <c r="A183" s="35">
        <v>43167</v>
      </c>
      <c r="B183" s="36">
        <v>1.4524305555555554E-2</v>
      </c>
      <c r="C183" s="34">
        <v>13.585000000000001</v>
      </c>
      <c r="D183" s="34">
        <v>1.5753999999999999</v>
      </c>
      <c r="E183" s="34">
        <v>15753.87448</v>
      </c>
      <c r="F183" s="34">
        <v>61.2</v>
      </c>
      <c r="G183" s="34">
        <v>3.4</v>
      </c>
      <c r="H183" s="34">
        <v>245</v>
      </c>
      <c r="I183" s="34"/>
      <c r="J183" s="34">
        <v>0.76</v>
      </c>
      <c r="K183" s="34">
        <v>0.86429999999999996</v>
      </c>
      <c r="L183" s="34">
        <v>11.7409</v>
      </c>
      <c r="M183" s="34">
        <v>1.3615999999999999</v>
      </c>
      <c r="N183" s="34">
        <v>52.909100000000002</v>
      </c>
      <c r="O183" s="34">
        <v>2.9384999999999999</v>
      </c>
      <c r="P183" s="34">
        <v>55.8</v>
      </c>
      <c r="Q183" s="34">
        <v>44.209299999999999</v>
      </c>
      <c r="R183" s="34">
        <v>2.4552999999999998</v>
      </c>
      <c r="S183" s="34">
        <v>46.7</v>
      </c>
      <c r="T183" s="34">
        <v>244.99709999999999</v>
      </c>
      <c r="U183" s="34"/>
      <c r="V183" s="34"/>
      <c r="W183" s="34">
        <v>0</v>
      </c>
      <c r="X183" s="34">
        <v>0.66020000000000001</v>
      </c>
      <c r="Y183" s="34">
        <v>12</v>
      </c>
      <c r="Z183" s="34">
        <v>853</v>
      </c>
      <c r="AA183" s="34">
        <v>863</v>
      </c>
      <c r="AB183" s="34">
        <v>875</v>
      </c>
      <c r="AC183" s="34">
        <v>91</v>
      </c>
      <c r="AD183" s="34">
        <v>33.130000000000003</v>
      </c>
      <c r="AE183" s="34">
        <v>0.76</v>
      </c>
      <c r="AF183" s="34">
        <v>979</v>
      </c>
      <c r="AG183" s="34">
        <v>4</v>
      </c>
      <c r="AH183" s="34">
        <v>82</v>
      </c>
      <c r="AI183" s="34">
        <v>41</v>
      </c>
      <c r="AJ183" s="34">
        <v>190</v>
      </c>
      <c r="AK183" s="34">
        <v>168</v>
      </c>
      <c r="AL183" s="34">
        <v>3.5</v>
      </c>
      <c r="AM183" s="34">
        <v>175.6</v>
      </c>
      <c r="AN183" s="34" t="s">
        <v>155</v>
      </c>
      <c r="AO183" s="34">
        <v>1</v>
      </c>
      <c r="AP183" s="37">
        <v>0.89033564814814825</v>
      </c>
      <c r="AQ183" s="34">
        <v>47.159087999999997</v>
      </c>
      <c r="AR183" s="34">
        <v>-88.484183000000002</v>
      </c>
      <c r="AS183" s="34">
        <v>309.2</v>
      </c>
      <c r="AT183" s="34">
        <v>25.6</v>
      </c>
      <c r="AU183" s="34">
        <v>12</v>
      </c>
      <c r="AV183" s="34">
        <v>11</v>
      </c>
      <c r="AW183" s="34" t="s">
        <v>212</v>
      </c>
      <c r="AX183" s="34">
        <v>1.3084</v>
      </c>
      <c r="AY183" s="34">
        <v>1.0458000000000001</v>
      </c>
      <c r="AZ183" s="34">
        <v>2.1313</v>
      </c>
      <c r="BA183" s="34">
        <v>13.404</v>
      </c>
      <c r="BB183" s="34">
        <v>13.27</v>
      </c>
      <c r="BC183" s="34">
        <v>0.99</v>
      </c>
      <c r="BD183" s="34">
        <v>15.704000000000001</v>
      </c>
      <c r="BE183" s="34">
        <v>2599.2249999999999</v>
      </c>
      <c r="BF183" s="34">
        <v>191.84800000000001</v>
      </c>
      <c r="BG183" s="34">
        <v>1.2270000000000001</v>
      </c>
      <c r="BH183" s="34">
        <v>6.8000000000000005E-2</v>
      </c>
      <c r="BI183" s="34">
        <v>1.2949999999999999</v>
      </c>
      <c r="BJ183" s="34">
        <v>1.0249999999999999</v>
      </c>
      <c r="BK183" s="34">
        <v>5.7000000000000002E-2</v>
      </c>
      <c r="BL183" s="34">
        <v>1.0820000000000001</v>
      </c>
      <c r="BM183" s="34">
        <v>1.8716999999999999</v>
      </c>
      <c r="BN183" s="34"/>
      <c r="BO183" s="34"/>
      <c r="BP183" s="34"/>
      <c r="BQ183" s="34">
        <v>106.276</v>
      </c>
      <c r="BR183" s="34">
        <v>0.46510699999999999</v>
      </c>
      <c r="BS183" s="34">
        <v>-5</v>
      </c>
      <c r="BT183" s="34">
        <v>8.0000000000000002E-3</v>
      </c>
      <c r="BU183" s="34">
        <v>11.366053000000001</v>
      </c>
      <c r="BV183" s="34">
        <v>0</v>
      </c>
      <c r="BW183" s="34" t="s">
        <v>155</v>
      </c>
      <c r="BX183" s="34">
        <v>0.83599999999999997</v>
      </c>
    </row>
    <row r="184" spans="1:76" x14ac:dyDescent="0.25">
      <c r="A184" s="35">
        <v>43167</v>
      </c>
      <c r="B184" s="36">
        <v>1.4535879629629628E-2</v>
      </c>
      <c r="C184" s="34">
        <v>13.811999999999999</v>
      </c>
      <c r="D184" s="34">
        <v>1.1993</v>
      </c>
      <c r="E184" s="34">
        <v>11993.47334</v>
      </c>
      <c r="F184" s="34">
        <v>58.6</v>
      </c>
      <c r="G184" s="34">
        <v>3.4</v>
      </c>
      <c r="H184" s="34">
        <v>265.39999999999998</v>
      </c>
      <c r="I184" s="34"/>
      <c r="J184" s="34">
        <v>0.61</v>
      </c>
      <c r="K184" s="34">
        <v>0.8659</v>
      </c>
      <c r="L184" s="34">
        <v>11.9598</v>
      </c>
      <c r="M184" s="34">
        <v>1.0386</v>
      </c>
      <c r="N184" s="34">
        <v>50.709600000000002</v>
      </c>
      <c r="O184" s="34">
        <v>2.9441999999999999</v>
      </c>
      <c r="P184" s="34">
        <v>53.7</v>
      </c>
      <c r="Q184" s="34">
        <v>42.371499999999997</v>
      </c>
      <c r="R184" s="34">
        <v>2.4601000000000002</v>
      </c>
      <c r="S184" s="34">
        <v>44.8</v>
      </c>
      <c r="T184" s="34">
        <v>265.43880000000001</v>
      </c>
      <c r="U184" s="34"/>
      <c r="V184" s="34"/>
      <c r="W184" s="34">
        <v>0</v>
      </c>
      <c r="X184" s="34">
        <v>0.5282</v>
      </c>
      <c r="Y184" s="34">
        <v>12.1</v>
      </c>
      <c r="Z184" s="34">
        <v>852</v>
      </c>
      <c r="AA184" s="34">
        <v>862</v>
      </c>
      <c r="AB184" s="34">
        <v>874</v>
      </c>
      <c r="AC184" s="34">
        <v>91</v>
      </c>
      <c r="AD184" s="34">
        <v>33.130000000000003</v>
      </c>
      <c r="AE184" s="34">
        <v>0.76</v>
      </c>
      <c r="AF184" s="34">
        <v>979</v>
      </c>
      <c r="AG184" s="34">
        <v>4</v>
      </c>
      <c r="AH184" s="34">
        <v>81.070999999999998</v>
      </c>
      <c r="AI184" s="34">
        <v>41</v>
      </c>
      <c r="AJ184" s="34">
        <v>190</v>
      </c>
      <c r="AK184" s="34">
        <v>168</v>
      </c>
      <c r="AL184" s="34">
        <v>3.7</v>
      </c>
      <c r="AM184" s="34">
        <v>176</v>
      </c>
      <c r="AN184" s="34" t="s">
        <v>155</v>
      </c>
      <c r="AO184" s="34">
        <v>1</v>
      </c>
      <c r="AP184" s="37">
        <v>0.89034722222222218</v>
      </c>
      <c r="AQ184" s="34">
        <v>47.159317000000001</v>
      </c>
      <c r="AR184" s="34">
        <v>-88.484194000000002</v>
      </c>
      <c r="AS184" s="34">
        <v>309.5</v>
      </c>
      <c r="AT184" s="34">
        <v>29.5</v>
      </c>
      <c r="AU184" s="34">
        <v>12</v>
      </c>
      <c r="AV184" s="34">
        <v>11</v>
      </c>
      <c r="AW184" s="34" t="s">
        <v>212</v>
      </c>
      <c r="AX184" s="34">
        <v>1.4</v>
      </c>
      <c r="AY184" s="34">
        <v>1</v>
      </c>
      <c r="AZ184" s="34">
        <v>2.2000000000000002</v>
      </c>
      <c r="BA184" s="34">
        <v>13.404</v>
      </c>
      <c r="BB184" s="34">
        <v>13.44</v>
      </c>
      <c r="BC184" s="34">
        <v>1</v>
      </c>
      <c r="BD184" s="34">
        <v>15.481999999999999</v>
      </c>
      <c r="BE184" s="34">
        <v>2668.509</v>
      </c>
      <c r="BF184" s="34">
        <v>147.48599999999999</v>
      </c>
      <c r="BG184" s="34">
        <v>1.1850000000000001</v>
      </c>
      <c r="BH184" s="34">
        <v>6.9000000000000006E-2</v>
      </c>
      <c r="BI184" s="34">
        <v>1.254</v>
      </c>
      <c r="BJ184" s="34">
        <v>0.99</v>
      </c>
      <c r="BK184" s="34">
        <v>5.7000000000000002E-2</v>
      </c>
      <c r="BL184" s="34">
        <v>1.048</v>
      </c>
      <c r="BM184" s="34">
        <v>2.0438000000000001</v>
      </c>
      <c r="BN184" s="34"/>
      <c r="BO184" s="34"/>
      <c r="BP184" s="34"/>
      <c r="BQ184" s="34">
        <v>85.698999999999998</v>
      </c>
      <c r="BR184" s="34">
        <v>0.47007100000000002</v>
      </c>
      <c r="BS184" s="34">
        <v>-5</v>
      </c>
      <c r="BT184" s="34">
        <v>7.071E-3</v>
      </c>
      <c r="BU184" s="34">
        <v>11.487360000000001</v>
      </c>
      <c r="BV184" s="34">
        <v>0</v>
      </c>
      <c r="BW184" s="34" t="s">
        <v>155</v>
      </c>
      <c r="BX184" s="34">
        <v>0.83599999999999997</v>
      </c>
    </row>
    <row r="185" spans="1:76" x14ac:dyDescent="0.25">
      <c r="A185" s="35">
        <v>43167</v>
      </c>
      <c r="B185" s="36">
        <v>1.4547453703703703E-2</v>
      </c>
      <c r="C185" s="34">
        <v>13.94</v>
      </c>
      <c r="D185" s="34">
        <v>0.73729999999999996</v>
      </c>
      <c r="E185" s="34">
        <v>7373.4334760000002</v>
      </c>
      <c r="F185" s="34">
        <v>64.400000000000006</v>
      </c>
      <c r="G185" s="34">
        <v>3.4</v>
      </c>
      <c r="H185" s="34">
        <v>225.7</v>
      </c>
      <c r="I185" s="34"/>
      <c r="J185" s="34">
        <v>0.5</v>
      </c>
      <c r="K185" s="34">
        <v>0.86909999999999998</v>
      </c>
      <c r="L185" s="34">
        <v>12.114699999999999</v>
      </c>
      <c r="M185" s="34">
        <v>0.64080000000000004</v>
      </c>
      <c r="N185" s="34">
        <v>56.007300000000001</v>
      </c>
      <c r="O185" s="34">
        <v>2.9207000000000001</v>
      </c>
      <c r="P185" s="34">
        <v>58.9</v>
      </c>
      <c r="Q185" s="34">
        <v>46.798099999999998</v>
      </c>
      <c r="R185" s="34">
        <v>2.4403999999999999</v>
      </c>
      <c r="S185" s="34">
        <v>49.2</v>
      </c>
      <c r="T185" s="34">
        <v>225.67339999999999</v>
      </c>
      <c r="U185" s="34"/>
      <c r="V185" s="34"/>
      <c r="W185" s="34">
        <v>0</v>
      </c>
      <c r="X185" s="34">
        <v>0.4345</v>
      </c>
      <c r="Y185" s="34">
        <v>12.1</v>
      </c>
      <c r="Z185" s="34">
        <v>852</v>
      </c>
      <c r="AA185" s="34">
        <v>862</v>
      </c>
      <c r="AB185" s="34">
        <v>873</v>
      </c>
      <c r="AC185" s="34">
        <v>91</v>
      </c>
      <c r="AD185" s="34">
        <v>33.130000000000003</v>
      </c>
      <c r="AE185" s="34">
        <v>0.76</v>
      </c>
      <c r="AF185" s="34">
        <v>979</v>
      </c>
      <c r="AG185" s="34">
        <v>4</v>
      </c>
      <c r="AH185" s="34">
        <v>81</v>
      </c>
      <c r="AI185" s="34">
        <v>41</v>
      </c>
      <c r="AJ185" s="34">
        <v>190</v>
      </c>
      <c r="AK185" s="34">
        <v>168</v>
      </c>
      <c r="AL185" s="34">
        <v>3.6</v>
      </c>
      <c r="AM185" s="34">
        <v>175.7</v>
      </c>
      <c r="AN185" s="34" t="s">
        <v>155</v>
      </c>
      <c r="AO185" s="34">
        <v>2</v>
      </c>
      <c r="AP185" s="37">
        <v>0.89037037037037037</v>
      </c>
      <c r="AQ185" s="34">
        <v>47.159376999999999</v>
      </c>
      <c r="AR185" s="34">
        <v>-88.484196999999995</v>
      </c>
      <c r="AS185" s="34">
        <v>309.60000000000002</v>
      </c>
      <c r="AT185" s="34">
        <v>30.5</v>
      </c>
      <c r="AU185" s="34">
        <v>12</v>
      </c>
      <c r="AV185" s="34">
        <v>11</v>
      </c>
      <c r="AW185" s="34" t="s">
        <v>212</v>
      </c>
      <c r="AX185" s="34">
        <v>1.4</v>
      </c>
      <c r="AY185" s="34">
        <v>1.1541999999999999</v>
      </c>
      <c r="AZ185" s="34">
        <v>2.3542000000000001</v>
      </c>
      <c r="BA185" s="34">
        <v>13.404</v>
      </c>
      <c r="BB185" s="34">
        <v>13.79</v>
      </c>
      <c r="BC185" s="34">
        <v>1.03</v>
      </c>
      <c r="BD185" s="34">
        <v>15.065</v>
      </c>
      <c r="BE185" s="34">
        <v>2755.4630000000002</v>
      </c>
      <c r="BF185" s="34">
        <v>92.765000000000001</v>
      </c>
      <c r="BG185" s="34">
        <v>1.3340000000000001</v>
      </c>
      <c r="BH185" s="34">
        <v>7.0000000000000007E-2</v>
      </c>
      <c r="BI185" s="34">
        <v>1.4039999999999999</v>
      </c>
      <c r="BJ185" s="34">
        <v>1.115</v>
      </c>
      <c r="BK185" s="34">
        <v>5.8000000000000003E-2</v>
      </c>
      <c r="BL185" s="34">
        <v>1.173</v>
      </c>
      <c r="BM185" s="34">
        <v>1.7713000000000001</v>
      </c>
      <c r="BN185" s="34"/>
      <c r="BO185" s="34"/>
      <c r="BP185" s="34"/>
      <c r="BQ185" s="34">
        <v>71.863</v>
      </c>
      <c r="BR185" s="34">
        <v>0.43098199999999998</v>
      </c>
      <c r="BS185" s="34">
        <v>-5</v>
      </c>
      <c r="BT185" s="34">
        <v>7.0000000000000001E-3</v>
      </c>
      <c r="BU185" s="34">
        <v>10.532123</v>
      </c>
      <c r="BV185" s="34">
        <v>0</v>
      </c>
      <c r="BW185" s="34" t="s">
        <v>155</v>
      </c>
      <c r="BX185" s="34">
        <v>0.83599999999999997</v>
      </c>
    </row>
    <row r="186" spans="1:76" x14ac:dyDescent="0.25">
      <c r="A186" s="35">
        <v>43167</v>
      </c>
      <c r="B186" s="36">
        <v>1.4559027777777777E-2</v>
      </c>
      <c r="C186" s="34">
        <v>14.09</v>
      </c>
      <c r="D186" s="34">
        <v>0.25409999999999999</v>
      </c>
      <c r="E186" s="34">
        <v>2541.1336030000002</v>
      </c>
      <c r="F186" s="34">
        <v>70.3</v>
      </c>
      <c r="G186" s="34">
        <v>3.3</v>
      </c>
      <c r="H186" s="34">
        <v>171.6</v>
      </c>
      <c r="I186" s="34"/>
      <c r="J186" s="34">
        <v>0.4</v>
      </c>
      <c r="K186" s="34">
        <v>0.87229999999999996</v>
      </c>
      <c r="L186" s="34">
        <v>12.2898</v>
      </c>
      <c r="M186" s="34">
        <v>0.22170000000000001</v>
      </c>
      <c r="N186" s="34">
        <v>61.363399999999999</v>
      </c>
      <c r="O186" s="34">
        <v>2.8784999999999998</v>
      </c>
      <c r="P186" s="34">
        <v>64.2</v>
      </c>
      <c r="Q186" s="34">
        <v>51.273499999999999</v>
      </c>
      <c r="R186" s="34">
        <v>2.4051999999999998</v>
      </c>
      <c r="S186" s="34">
        <v>53.7</v>
      </c>
      <c r="T186" s="34">
        <v>171.63210000000001</v>
      </c>
      <c r="U186" s="34"/>
      <c r="V186" s="34"/>
      <c r="W186" s="34">
        <v>0</v>
      </c>
      <c r="X186" s="34">
        <v>0.34889999999999999</v>
      </c>
      <c r="Y186" s="34">
        <v>12.1</v>
      </c>
      <c r="Z186" s="34">
        <v>852</v>
      </c>
      <c r="AA186" s="34">
        <v>862</v>
      </c>
      <c r="AB186" s="34">
        <v>873</v>
      </c>
      <c r="AC186" s="34">
        <v>91</v>
      </c>
      <c r="AD186" s="34">
        <v>33.130000000000003</v>
      </c>
      <c r="AE186" s="34">
        <v>0.76</v>
      </c>
      <c r="AF186" s="34">
        <v>979</v>
      </c>
      <c r="AG186" s="34">
        <v>4</v>
      </c>
      <c r="AH186" s="34">
        <v>81</v>
      </c>
      <c r="AI186" s="34">
        <v>41</v>
      </c>
      <c r="AJ186" s="34">
        <v>190</v>
      </c>
      <c r="AK186" s="34">
        <v>168</v>
      </c>
      <c r="AL186" s="34">
        <v>3.6</v>
      </c>
      <c r="AM186" s="34">
        <v>175.3</v>
      </c>
      <c r="AN186" s="34" t="s">
        <v>155</v>
      </c>
      <c r="AO186" s="34">
        <v>2</v>
      </c>
      <c r="AP186" s="37">
        <v>0.89037037037037037</v>
      </c>
      <c r="AQ186" s="34">
        <v>47.159500000000001</v>
      </c>
      <c r="AR186" s="34">
        <v>-88.484201999999996</v>
      </c>
      <c r="AS186" s="34">
        <v>309.8</v>
      </c>
      <c r="AT186" s="34">
        <v>34</v>
      </c>
      <c r="AU186" s="34">
        <v>12</v>
      </c>
      <c r="AV186" s="34">
        <v>11</v>
      </c>
      <c r="AW186" s="34" t="s">
        <v>212</v>
      </c>
      <c r="AX186" s="34">
        <v>1.2458</v>
      </c>
      <c r="AY186" s="34">
        <v>1.2770999999999999</v>
      </c>
      <c r="AZ186" s="34">
        <v>2.2458</v>
      </c>
      <c r="BA186" s="34">
        <v>13.404</v>
      </c>
      <c r="BB186" s="34">
        <v>14.15</v>
      </c>
      <c r="BC186" s="34">
        <v>1.06</v>
      </c>
      <c r="BD186" s="34">
        <v>14.645</v>
      </c>
      <c r="BE186" s="34">
        <v>2851.1410000000001</v>
      </c>
      <c r="BF186" s="34">
        <v>32.728000000000002</v>
      </c>
      <c r="BG186" s="34">
        <v>1.4910000000000001</v>
      </c>
      <c r="BH186" s="34">
        <v>7.0000000000000007E-2</v>
      </c>
      <c r="BI186" s="34">
        <v>1.5609999999999999</v>
      </c>
      <c r="BJ186" s="34">
        <v>1.246</v>
      </c>
      <c r="BK186" s="34">
        <v>5.8000000000000003E-2</v>
      </c>
      <c r="BL186" s="34">
        <v>1.304</v>
      </c>
      <c r="BM186" s="34">
        <v>1.3740000000000001</v>
      </c>
      <c r="BN186" s="34"/>
      <c r="BO186" s="34"/>
      <c r="BP186" s="34"/>
      <c r="BQ186" s="34">
        <v>58.853999999999999</v>
      </c>
      <c r="BR186" s="34">
        <v>0.32116499999999998</v>
      </c>
      <c r="BS186" s="34">
        <v>-5</v>
      </c>
      <c r="BT186" s="34">
        <v>7.9290000000000003E-3</v>
      </c>
      <c r="BU186" s="34">
        <v>7.8484689999999997</v>
      </c>
      <c r="BV186" s="34">
        <v>0</v>
      </c>
      <c r="BW186" s="34" t="s">
        <v>155</v>
      </c>
      <c r="BX186" s="34">
        <v>0.83599999999999997</v>
      </c>
    </row>
    <row r="187" spans="1:76" x14ac:dyDescent="0.25">
      <c r="A187" s="35">
        <v>43167</v>
      </c>
      <c r="B187" s="36">
        <v>1.457060185185185E-2</v>
      </c>
      <c r="C187" s="34">
        <v>13.884</v>
      </c>
      <c r="D187" s="34">
        <v>7.2700000000000001E-2</v>
      </c>
      <c r="E187" s="34">
        <v>727.37295400000005</v>
      </c>
      <c r="F187" s="34">
        <v>72.3</v>
      </c>
      <c r="G187" s="34">
        <v>3.3</v>
      </c>
      <c r="H187" s="34">
        <v>128.9</v>
      </c>
      <c r="I187" s="34"/>
      <c r="J187" s="34">
        <v>0.3</v>
      </c>
      <c r="K187" s="34">
        <v>0.87549999999999994</v>
      </c>
      <c r="L187" s="34">
        <v>12.155799999999999</v>
      </c>
      <c r="M187" s="34">
        <v>6.3700000000000007E-2</v>
      </c>
      <c r="N187" s="34">
        <v>63.257599999999996</v>
      </c>
      <c r="O187" s="34">
        <v>2.8893</v>
      </c>
      <c r="P187" s="34">
        <v>66.099999999999994</v>
      </c>
      <c r="Q187" s="34">
        <v>52.856200000000001</v>
      </c>
      <c r="R187" s="34">
        <v>2.4142000000000001</v>
      </c>
      <c r="S187" s="34">
        <v>55.3</v>
      </c>
      <c r="T187" s="34">
        <v>128.93469999999999</v>
      </c>
      <c r="U187" s="34"/>
      <c r="V187" s="34"/>
      <c r="W187" s="34">
        <v>0</v>
      </c>
      <c r="X187" s="34">
        <v>0.26269999999999999</v>
      </c>
      <c r="Y187" s="34">
        <v>12.1</v>
      </c>
      <c r="Z187" s="34">
        <v>851</v>
      </c>
      <c r="AA187" s="34">
        <v>862</v>
      </c>
      <c r="AB187" s="34">
        <v>873</v>
      </c>
      <c r="AC187" s="34">
        <v>91</v>
      </c>
      <c r="AD187" s="34">
        <v>33.130000000000003</v>
      </c>
      <c r="AE187" s="34">
        <v>0.76</v>
      </c>
      <c r="AF187" s="34">
        <v>979</v>
      </c>
      <c r="AG187" s="34">
        <v>4</v>
      </c>
      <c r="AH187" s="34">
        <v>81</v>
      </c>
      <c r="AI187" s="34">
        <v>41</v>
      </c>
      <c r="AJ187" s="34">
        <v>190</v>
      </c>
      <c r="AK187" s="34">
        <v>168</v>
      </c>
      <c r="AL187" s="34">
        <v>3.6</v>
      </c>
      <c r="AM187" s="34">
        <v>175</v>
      </c>
      <c r="AN187" s="34" t="s">
        <v>155</v>
      </c>
      <c r="AO187" s="34">
        <v>2</v>
      </c>
      <c r="AP187" s="37">
        <v>0.89038194444444441</v>
      </c>
      <c r="AQ187" s="34">
        <v>47.159644999999998</v>
      </c>
      <c r="AR187" s="34">
        <v>-88.484206999999998</v>
      </c>
      <c r="AS187" s="34">
        <v>310.10000000000002</v>
      </c>
      <c r="AT187" s="34">
        <v>35.1</v>
      </c>
      <c r="AU187" s="34">
        <v>12</v>
      </c>
      <c r="AV187" s="34">
        <v>11</v>
      </c>
      <c r="AW187" s="34" t="s">
        <v>212</v>
      </c>
      <c r="AX187" s="34">
        <v>1.2</v>
      </c>
      <c r="AY187" s="34">
        <v>1.3</v>
      </c>
      <c r="AZ187" s="34">
        <v>2.2000000000000002</v>
      </c>
      <c r="BA187" s="34">
        <v>13.404</v>
      </c>
      <c r="BB187" s="34">
        <v>14.55</v>
      </c>
      <c r="BC187" s="34">
        <v>1.0900000000000001</v>
      </c>
      <c r="BD187" s="34">
        <v>14.215999999999999</v>
      </c>
      <c r="BE187" s="34">
        <v>2888.5790000000002</v>
      </c>
      <c r="BF187" s="34">
        <v>9.6319999999999997</v>
      </c>
      <c r="BG187" s="34">
        <v>1.5740000000000001</v>
      </c>
      <c r="BH187" s="34">
        <v>7.1999999999999995E-2</v>
      </c>
      <c r="BI187" s="34">
        <v>1.6459999999999999</v>
      </c>
      <c r="BJ187" s="34">
        <v>1.3149999999999999</v>
      </c>
      <c r="BK187" s="34">
        <v>0.06</v>
      </c>
      <c r="BL187" s="34">
        <v>1.375</v>
      </c>
      <c r="BM187" s="34">
        <v>1.0572999999999999</v>
      </c>
      <c r="BN187" s="34"/>
      <c r="BO187" s="34"/>
      <c r="BP187" s="34"/>
      <c r="BQ187" s="34">
        <v>45.383000000000003</v>
      </c>
      <c r="BR187" s="34">
        <v>0.26747900000000002</v>
      </c>
      <c r="BS187" s="34">
        <v>-5</v>
      </c>
      <c r="BT187" s="34">
        <v>8.0000000000000002E-3</v>
      </c>
      <c r="BU187" s="34">
        <v>6.5365180000000001</v>
      </c>
      <c r="BV187" s="34">
        <v>0</v>
      </c>
      <c r="BW187" s="34" t="s">
        <v>155</v>
      </c>
      <c r="BX187" s="34">
        <v>0.83599999999999997</v>
      </c>
    </row>
    <row r="188" spans="1:76" x14ac:dyDescent="0.25">
      <c r="A188" s="35">
        <v>43167</v>
      </c>
      <c r="B188" s="36">
        <v>1.4582175925925927E-2</v>
      </c>
      <c r="C188" s="34">
        <v>13.590999999999999</v>
      </c>
      <c r="D188" s="34">
        <v>3.2300000000000002E-2</v>
      </c>
      <c r="E188" s="34">
        <v>322.54952600000001</v>
      </c>
      <c r="F188" s="34">
        <v>87.9</v>
      </c>
      <c r="G188" s="34">
        <v>3.3</v>
      </c>
      <c r="H188" s="34">
        <v>97.5</v>
      </c>
      <c r="I188" s="34"/>
      <c r="J188" s="34">
        <v>0.3</v>
      </c>
      <c r="K188" s="34">
        <v>0.87819999999999998</v>
      </c>
      <c r="L188" s="34">
        <v>11.936400000000001</v>
      </c>
      <c r="M188" s="34">
        <v>2.8299999999999999E-2</v>
      </c>
      <c r="N188" s="34">
        <v>77.212400000000002</v>
      </c>
      <c r="O188" s="34">
        <v>2.8982000000000001</v>
      </c>
      <c r="P188" s="34">
        <v>80.099999999999994</v>
      </c>
      <c r="Q188" s="34">
        <v>64.516400000000004</v>
      </c>
      <c r="R188" s="34">
        <v>2.4216000000000002</v>
      </c>
      <c r="S188" s="34">
        <v>66.900000000000006</v>
      </c>
      <c r="T188" s="34">
        <v>97.534300000000002</v>
      </c>
      <c r="U188" s="34"/>
      <c r="V188" s="34"/>
      <c r="W188" s="34">
        <v>0</v>
      </c>
      <c r="X188" s="34">
        <v>0.26350000000000001</v>
      </c>
      <c r="Y188" s="34">
        <v>12</v>
      </c>
      <c r="Z188" s="34">
        <v>852</v>
      </c>
      <c r="AA188" s="34">
        <v>863</v>
      </c>
      <c r="AB188" s="34">
        <v>874</v>
      </c>
      <c r="AC188" s="34">
        <v>91</v>
      </c>
      <c r="AD188" s="34">
        <v>33.130000000000003</v>
      </c>
      <c r="AE188" s="34">
        <v>0.76</v>
      </c>
      <c r="AF188" s="34">
        <v>979</v>
      </c>
      <c r="AG188" s="34">
        <v>4</v>
      </c>
      <c r="AH188" s="34">
        <v>81</v>
      </c>
      <c r="AI188" s="34">
        <v>41</v>
      </c>
      <c r="AJ188" s="34">
        <v>190</v>
      </c>
      <c r="AK188" s="34">
        <v>168</v>
      </c>
      <c r="AL188" s="34">
        <v>3.6</v>
      </c>
      <c r="AM188" s="34">
        <v>175</v>
      </c>
      <c r="AN188" s="34" t="s">
        <v>155</v>
      </c>
      <c r="AO188" s="34">
        <v>2</v>
      </c>
      <c r="AP188" s="37">
        <v>0.89039351851851845</v>
      </c>
      <c r="AQ188" s="34">
        <v>47.159785999999997</v>
      </c>
      <c r="AR188" s="34">
        <v>-88.484211000000002</v>
      </c>
      <c r="AS188" s="34">
        <v>310.39999999999998</v>
      </c>
      <c r="AT188" s="34">
        <v>35.1</v>
      </c>
      <c r="AU188" s="34">
        <v>12</v>
      </c>
      <c r="AV188" s="34">
        <v>11</v>
      </c>
      <c r="AW188" s="34" t="s">
        <v>212</v>
      </c>
      <c r="AX188" s="34">
        <v>1.2</v>
      </c>
      <c r="AY188" s="34">
        <v>1.3</v>
      </c>
      <c r="AZ188" s="34">
        <v>2.2000000000000002</v>
      </c>
      <c r="BA188" s="34">
        <v>13.404</v>
      </c>
      <c r="BB188" s="34">
        <v>14.89</v>
      </c>
      <c r="BC188" s="34">
        <v>1.1100000000000001</v>
      </c>
      <c r="BD188" s="34">
        <v>13.865</v>
      </c>
      <c r="BE188" s="34">
        <v>2897.7359999999999</v>
      </c>
      <c r="BF188" s="34">
        <v>4.3769999999999998</v>
      </c>
      <c r="BG188" s="34">
        <v>1.9630000000000001</v>
      </c>
      <c r="BH188" s="34">
        <v>7.3999999999999996E-2</v>
      </c>
      <c r="BI188" s="34">
        <v>2.0369999999999999</v>
      </c>
      <c r="BJ188" s="34">
        <v>1.64</v>
      </c>
      <c r="BK188" s="34">
        <v>6.2E-2</v>
      </c>
      <c r="BL188" s="34">
        <v>1.702</v>
      </c>
      <c r="BM188" s="34">
        <v>0.81710000000000005</v>
      </c>
      <c r="BN188" s="34"/>
      <c r="BO188" s="34"/>
      <c r="BP188" s="34"/>
      <c r="BQ188" s="34">
        <v>46.506999999999998</v>
      </c>
      <c r="BR188" s="34">
        <v>0.22126599999999999</v>
      </c>
      <c r="BS188" s="34">
        <v>-5</v>
      </c>
      <c r="BT188" s="34">
        <v>8.9289999999999994E-3</v>
      </c>
      <c r="BU188" s="34">
        <v>5.4071879999999997</v>
      </c>
      <c r="BV188" s="34">
        <v>0</v>
      </c>
      <c r="BW188" s="34" t="s">
        <v>155</v>
      </c>
      <c r="BX188" s="34">
        <v>0.83599999999999997</v>
      </c>
    </row>
    <row r="189" spans="1:76" x14ac:dyDescent="0.25">
      <c r="A189" s="35">
        <v>43167</v>
      </c>
      <c r="B189" s="36">
        <v>1.4593750000000001E-2</v>
      </c>
      <c r="C189" s="34">
        <v>13.154</v>
      </c>
      <c r="D189" s="34">
        <v>1.89E-2</v>
      </c>
      <c r="E189" s="34">
        <v>188.975853</v>
      </c>
      <c r="F189" s="34">
        <v>119</v>
      </c>
      <c r="G189" s="34">
        <v>3.2</v>
      </c>
      <c r="H189" s="34">
        <v>91</v>
      </c>
      <c r="I189" s="34"/>
      <c r="J189" s="34">
        <v>0.2</v>
      </c>
      <c r="K189" s="34">
        <v>0.88180000000000003</v>
      </c>
      <c r="L189" s="34">
        <v>11.599500000000001</v>
      </c>
      <c r="M189" s="34">
        <v>1.67E-2</v>
      </c>
      <c r="N189" s="34">
        <v>104.9148</v>
      </c>
      <c r="O189" s="34">
        <v>2.8218999999999999</v>
      </c>
      <c r="P189" s="34">
        <v>107.7</v>
      </c>
      <c r="Q189" s="34">
        <v>87.663799999999995</v>
      </c>
      <c r="R189" s="34">
        <v>2.3578999999999999</v>
      </c>
      <c r="S189" s="34">
        <v>90</v>
      </c>
      <c r="T189" s="34">
        <v>91.028300000000002</v>
      </c>
      <c r="U189" s="34"/>
      <c r="V189" s="34"/>
      <c r="W189" s="34">
        <v>0</v>
      </c>
      <c r="X189" s="34">
        <v>0.1764</v>
      </c>
      <c r="Y189" s="34">
        <v>12.1</v>
      </c>
      <c r="Z189" s="34">
        <v>852</v>
      </c>
      <c r="AA189" s="34">
        <v>863</v>
      </c>
      <c r="AB189" s="34">
        <v>874</v>
      </c>
      <c r="AC189" s="34">
        <v>91</v>
      </c>
      <c r="AD189" s="34">
        <v>33.130000000000003</v>
      </c>
      <c r="AE189" s="34">
        <v>0.76</v>
      </c>
      <c r="AF189" s="34">
        <v>979</v>
      </c>
      <c r="AG189" s="34">
        <v>4</v>
      </c>
      <c r="AH189" s="34">
        <v>81</v>
      </c>
      <c r="AI189" s="34">
        <v>41</v>
      </c>
      <c r="AJ189" s="34">
        <v>190</v>
      </c>
      <c r="AK189" s="34">
        <v>168</v>
      </c>
      <c r="AL189" s="34">
        <v>3.6</v>
      </c>
      <c r="AM189" s="34">
        <v>175</v>
      </c>
      <c r="AN189" s="34" t="s">
        <v>155</v>
      </c>
      <c r="AO189" s="34">
        <v>2</v>
      </c>
      <c r="AP189" s="37">
        <v>0.8904050925925926</v>
      </c>
      <c r="AQ189" s="34">
        <v>47.159941000000003</v>
      </c>
      <c r="AR189" s="34">
        <v>-88.484217000000001</v>
      </c>
      <c r="AS189" s="34">
        <v>310.7</v>
      </c>
      <c r="AT189" s="34">
        <v>36.299999999999997</v>
      </c>
      <c r="AU189" s="34">
        <v>12</v>
      </c>
      <c r="AV189" s="34">
        <v>11</v>
      </c>
      <c r="AW189" s="34" t="s">
        <v>212</v>
      </c>
      <c r="AX189" s="34">
        <v>0.96870000000000001</v>
      </c>
      <c r="AY189" s="34">
        <v>1.3</v>
      </c>
      <c r="AZ189" s="34">
        <v>1.8145</v>
      </c>
      <c r="BA189" s="34">
        <v>13.404</v>
      </c>
      <c r="BB189" s="34">
        <v>15.37</v>
      </c>
      <c r="BC189" s="34">
        <v>1.1499999999999999</v>
      </c>
      <c r="BD189" s="34">
        <v>13.4</v>
      </c>
      <c r="BE189" s="34">
        <v>2900.828</v>
      </c>
      <c r="BF189" s="34">
        <v>2.6520000000000001</v>
      </c>
      <c r="BG189" s="34">
        <v>2.7480000000000002</v>
      </c>
      <c r="BH189" s="34">
        <v>7.3999999999999996E-2</v>
      </c>
      <c r="BI189" s="34">
        <v>2.8220000000000001</v>
      </c>
      <c r="BJ189" s="34">
        <v>2.2959999999999998</v>
      </c>
      <c r="BK189" s="34">
        <v>6.2E-2</v>
      </c>
      <c r="BL189" s="34">
        <v>2.3580000000000001</v>
      </c>
      <c r="BM189" s="34">
        <v>0.78559999999999997</v>
      </c>
      <c r="BN189" s="34"/>
      <c r="BO189" s="34"/>
      <c r="BP189" s="34"/>
      <c r="BQ189" s="34">
        <v>32.07</v>
      </c>
      <c r="BR189" s="34">
        <v>0.18084</v>
      </c>
      <c r="BS189" s="34">
        <v>-5</v>
      </c>
      <c r="BT189" s="34">
        <v>7.1419999999999999E-3</v>
      </c>
      <c r="BU189" s="34">
        <v>4.4192770000000001</v>
      </c>
      <c r="BV189" s="34">
        <v>0</v>
      </c>
      <c r="BW189" s="34" t="s">
        <v>155</v>
      </c>
      <c r="BX189" s="34">
        <v>0.83599999999999997</v>
      </c>
    </row>
    <row r="190" spans="1:76" x14ac:dyDescent="0.25">
      <c r="A190" s="35">
        <v>43167</v>
      </c>
      <c r="B190" s="36">
        <v>1.4605324074074074E-2</v>
      </c>
      <c r="C190" s="34">
        <v>12.972</v>
      </c>
      <c r="D190" s="34">
        <v>1.41E-2</v>
      </c>
      <c r="E190" s="34">
        <v>140.95867799999999</v>
      </c>
      <c r="F190" s="34">
        <v>151.19999999999999</v>
      </c>
      <c r="G190" s="34">
        <v>3.1</v>
      </c>
      <c r="H190" s="34">
        <v>127.6</v>
      </c>
      <c r="I190" s="34"/>
      <c r="J190" s="34">
        <v>0.2</v>
      </c>
      <c r="K190" s="34">
        <v>0.88329999999999997</v>
      </c>
      <c r="L190" s="34">
        <v>11.458500000000001</v>
      </c>
      <c r="M190" s="34">
        <v>1.2500000000000001E-2</v>
      </c>
      <c r="N190" s="34">
        <v>133.5829</v>
      </c>
      <c r="O190" s="34">
        <v>2.7383000000000002</v>
      </c>
      <c r="P190" s="34">
        <v>136.30000000000001</v>
      </c>
      <c r="Q190" s="34">
        <v>111.61799999999999</v>
      </c>
      <c r="R190" s="34">
        <v>2.2881</v>
      </c>
      <c r="S190" s="34">
        <v>113.9</v>
      </c>
      <c r="T190" s="34">
        <v>127.5654</v>
      </c>
      <c r="U190" s="34"/>
      <c r="V190" s="34"/>
      <c r="W190" s="34">
        <v>0</v>
      </c>
      <c r="X190" s="34">
        <v>0.1767</v>
      </c>
      <c r="Y190" s="34">
        <v>12.1</v>
      </c>
      <c r="Z190" s="34">
        <v>852</v>
      </c>
      <c r="AA190" s="34">
        <v>863</v>
      </c>
      <c r="AB190" s="34">
        <v>875</v>
      </c>
      <c r="AC190" s="34">
        <v>91</v>
      </c>
      <c r="AD190" s="34">
        <v>33.130000000000003</v>
      </c>
      <c r="AE190" s="34">
        <v>0.76</v>
      </c>
      <c r="AF190" s="34">
        <v>979</v>
      </c>
      <c r="AG190" s="34">
        <v>4</v>
      </c>
      <c r="AH190" s="34">
        <v>80.070999999999998</v>
      </c>
      <c r="AI190" s="34">
        <v>41</v>
      </c>
      <c r="AJ190" s="34">
        <v>190</v>
      </c>
      <c r="AK190" s="34">
        <v>168</v>
      </c>
      <c r="AL190" s="34">
        <v>3.7</v>
      </c>
      <c r="AM190" s="34">
        <v>175</v>
      </c>
      <c r="AN190" s="34" t="s">
        <v>155</v>
      </c>
      <c r="AO190" s="34">
        <v>2</v>
      </c>
      <c r="AP190" s="37">
        <v>0.89041666666666675</v>
      </c>
      <c r="AQ190" s="34">
        <v>47.160091000000001</v>
      </c>
      <c r="AR190" s="34">
        <v>-88.484223</v>
      </c>
      <c r="AS190" s="34">
        <v>311</v>
      </c>
      <c r="AT190" s="34">
        <v>34.9</v>
      </c>
      <c r="AU190" s="34">
        <v>12</v>
      </c>
      <c r="AV190" s="34">
        <v>10</v>
      </c>
      <c r="AW190" s="34" t="s">
        <v>213</v>
      </c>
      <c r="AX190" s="34">
        <v>0.9</v>
      </c>
      <c r="AY190" s="34">
        <v>1.3</v>
      </c>
      <c r="AZ190" s="34">
        <v>1.7</v>
      </c>
      <c r="BA190" s="34">
        <v>13.404</v>
      </c>
      <c r="BB190" s="34">
        <v>15.57</v>
      </c>
      <c r="BC190" s="34">
        <v>1.1599999999999999</v>
      </c>
      <c r="BD190" s="34">
        <v>13.208</v>
      </c>
      <c r="BE190" s="34">
        <v>2901.0129999999999</v>
      </c>
      <c r="BF190" s="34">
        <v>2.0059999999999998</v>
      </c>
      <c r="BG190" s="34">
        <v>3.5419999999999998</v>
      </c>
      <c r="BH190" s="34">
        <v>7.2999999999999995E-2</v>
      </c>
      <c r="BI190" s="34">
        <v>3.6139999999999999</v>
      </c>
      <c r="BJ190" s="34">
        <v>2.9590000000000001</v>
      </c>
      <c r="BK190" s="34">
        <v>6.0999999999999999E-2</v>
      </c>
      <c r="BL190" s="34">
        <v>3.02</v>
      </c>
      <c r="BM190" s="34">
        <v>1.1145</v>
      </c>
      <c r="BN190" s="34"/>
      <c r="BO190" s="34"/>
      <c r="BP190" s="34"/>
      <c r="BQ190" s="34">
        <v>32.521999999999998</v>
      </c>
      <c r="BR190" s="34">
        <v>0.15198800000000001</v>
      </c>
      <c r="BS190" s="34">
        <v>-5</v>
      </c>
      <c r="BT190" s="34">
        <v>6.071E-3</v>
      </c>
      <c r="BU190" s="34">
        <v>3.714207</v>
      </c>
      <c r="BV190" s="34">
        <v>0</v>
      </c>
      <c r="BW190" s="34" t="s">
        <v>155</v>
      </c>
      <c r="BX190" s="34">
        <v>0.83599999999999997</v>
      </c>
    </row>
    <row r="191" spans="1:76" x14ac:dyDescent="0.25">
      <c r="A191" s="35">
        <v>43167</v>
      </c>
      <c r="B191" s="36">
        <v>1.4616898148148148E-2</v>
      </c>
      <c r="C191" s="34">
        <v>13.502000000000001</v>
      </c>
      <c r="D191" s="34">
        <v>1.1599999999999999E-2</v>
      </c>
      <c r="E191" s="34">
        <v>116.34584</v>
      </c>
      <c r="F191" s="34">
        <v>159.9</v>
      </c>
      <c r="G191" s="34">
        <v>3.1</v>
      </c>
      <c r="H191" s="34">
        <v>143.19999999999999</v>
      </c>
      <c r="I191" s="34"/>
      <c r="J191" s="34">
        <v>0.24</v>
      </c>
      <c r="K191" s="34">
        <v>0.87909999999999999</v>
      </c>
      <c r="L191" s="34">
        <v>11.8696</v>
      </c>
      <c r="M191" s="34">
        <v>1.0200000000000001E-2</v>
      </c>
      <c r="N191" s="34">
        <v>140.55609999999999</v>
      </c>
      <c r="O191" s="34">
        <v>2.7252000000000001</v>
      </c>
      <c r="P191" s="34">
        <v>143.30000000000001</v>
      </c>
      <c r="Q191" s="34">
        <v>117.4593</v>
      </c>
      <c r="R191" s="34">
        <v>2.2772999999999999</v>
      </c>
      <c r="S191" s="34">
        <v>119.7</v>
      </c>
      <c r="T191" s="34">
        <v>143.19999999999999</v>
      </c>
      <c r="U191" s="34"/>
      <c r="V191" s="34"/>
      <c r="W191" s="34">
        <v>0</v>
      </c>
      <c r="X191" s="34">
        <v>0.20949999999999999</v>
      </c>
      <c r="Y191" s="34">
        <v>12</v>
      </c>
      <c r="Z191" s="34">
        <v>853</v>
      </c>
      <c r="AA191" s="34">
        <v>864</v>
      </c>
      <c r="AB191" s="34">
        <v>875</v>
      </c>
      <c r="AC191" s="34">
        <v>91</v>
      </c>
      <c r="AD191" s="34">
        <v>33.159999999999997</v>
      </c>
      <c r="AE191" s="34">
        <v>0.76</v>
      </c>
      <c r="AF191" s="34">
        <v>978</v>
      </c>
      <c r="AG191" s="34">
        <v>4</v>
      </c>
      <c r="AH191" s="34">
        <v>80</v>
      </c>
      <c r="AI191" s="34">
        <v>41</v>
      </c>
      <c r="AJ191" s="34">
        <v>190</v>
      </c>
      <c r="AK191" s="34">
        <v>168</v>
      </c>
      <c r="AL191" s="34">
        <v>3.6</v>
      </c>
      <c r="AM191" s="34">
        <v>175</v>
      </c>
      <c r="AN191" s="34" t="s">
        <v>155</v>
      </c>
      <c r="AO191" s="34">
        <v>2</v>
      </c>
      <c r="AP191" s="37">
        <v>0.89042824074074067</v>
      </c>
      <c r="AQ191" s="34">
        <v>47.160231000000003</v>
      </c>
      <c r="AR191" s="34">
        <v>-88.484228999999999</v>
      </c>
      <c r="AS191" s="34">
        <v>311.10000000000002</v>
      </c>
      <c r="AT191" s="34">
        <v>34.4</v>
      </c>
      <c r="AU191" s="34">
        <v>12</v>
      </c>
      <c r="AV191" s="34">
        <v>10</v>
      </c>
      <c r="AW191" s="34" t="s">
        <v>213</v>
      </c>
      <c r="AX191" s="34">
        <v>0.97709999999999997</v>
      </c>
      <c r="AY191" s="34">
        <v>1.3771</v>
      </c>
      <c r="AZ191" s="34">
        <v>1.7770999999999999</v>
      </c>
      <c r="BA191" s="34">
        <v>13.404</v>
      </c>
      <c r="BB191" s="34">
        <v>15</v>
      </c>
      <c r="BC191" s="34">
        <v>1.1200000000000001</v>
      </c>
      <c r="BD191" s="34">
        <v>13.755000000000001</v>
      </c>
      <c r="BE191" s="34">
        <v>2901.0479999999998</v>
      </c>
      <c r="BF191" s="34">
        <v>1.591</v>
      </c>
      <c r="BG191" s="34">
        <v>3.5979999999999999</v>
      </c>
      <c r="BH191" s="34">
        <v>7.0000000000000007E-2</v>
      </c>
      <c r="BI191" s="34">
        <v>3.6669999999999998</v>
      </c>
      <c r="BJ191" s="34">
        <v>3.0059999999999998</v>
      </c>
      <c r="BK191" s="34">
        <v>5.8000000000000003E-2</v>
      </c>
      <c r="BL191" s="34">
        <v>3.0649999999999999</v>
      </c>
      <c r="BM191" s="34">
        <v>1.2078</v>
      </c>
      <c r="BN191" s="34"/>
      <c r="BO191" s="34"/>
      <c r="BP191" s="34"/>
      <c r="BQ191" s="34">
        <v>37.238999999999997</v>
      </c>
      <c r="BR191" s="34">
        <v>0.176012</v>
      </c>
      <c r="BS191" s="34">
        <v>-5</v>
      </c>
      <c r="BT191" s="34">
        <v>7.8580000000000004E-3</v>
      </c>
      <c r="BU191" s="34">
        <v>4.3012930000000003</v>
      </c>
      <c r="BV191" s="34">
        <v>0</v>
      </c>
      <c r="BW191" s="34" t="s">
        <v>155</v>
      </c>
      <c r="BX191" s="34">
        <v>0.83599999999999997</v>
      </c>
    </row>
    <row r="192" spans="1:76" x14ac:dyDescent="0.25">
      <c r="A192" s="35">
        <v>43167</v>
      </c>
      <c r="B192" s="36">
        <v>1.4628472222222223E-2</v>
      </c>
      <c r="C192" s="34">
        <v>14.125999999999999</v>
      </c>
      <c r="D192" s="34">
        <v>8.8999999999999999E-3</v>
      </c>
      <c r="E192" s="34">
        <v>88.933333000000005</v>
      </c>
      <c r="F192" s="34">
        <v>162.80000000000001</v>
      </c>
      <c r="G192" s="34">
        <v>3.1</v>
      </c>
      <c r="H192" s="34">
        <v>122.6</v>
      </c>
      <c r="I192" s="34"/>
      <c r="J192" s="34">
        <v>0.49</v>
      </c>
      <c r="K192" s="34">
        <v>0.87429999999999997</v>
      </c>
      <c r="L192" s="34">
        <v>12.349600000000001</v>
      </c>
      <c r="M192" s="34">
        <v>7.7999999999999996E-3</v>
      </c>
      <c r="N192" s="34">
        <v>142.29640000000001</v>
      </c>
      <c r="O192" s="34">
        <v>2.7101999999999999</v>
      </c>
      <c r="P192" s="34">
        <v>145</v>
      </c>
      <c r="Q192" s="34">
        <v>118.741</v>
      </c>
      <c r="R192" s="34">
        <v>2.2616000000000001</v>
      </c>
      <c r="S192" s="34">
        <v>121</v>
      </c>
      <c r="T192" s="34">
        <v>122.5517</v>
      </c>
      <c r="U192" s="34"/>
      <c r="V192" s="34"/>
      <c r="W192" s="34">
        <v>0</v>
      </c>
      <c r="X192" s="34">
        <v>0.4279</v>
      </c>
      <c r="Y192" s="34">
        <v>12.1</v>
      </c>
      <c r="Z192" s="34">
        <v>852</v>
      </c>
      <c r="AA192" s="34">
        <v>863</v>
      </c>
      <c r="AB192" s="34">
        <v>875</v>
      </c>
      <c r="AC192" s="34">
        <v>90.1</v>
      </c>
      <c r="AD192" s="34">
        <v>32.79</v>
      </c>
      <c r="AE192" s="34">
        <v>0.75</v>
      </c>
      <c r="AF192" s="34">
        <v>979</v>
      </c>
      <c r="AG192" s="34">
        <v>4</v>
      </c>
      <c r="AH192" s="34">
        <v>80</v>
      </c>
      <c r="AI192" s="34">
        <v>41</v>
      </c>
      <c r="AJ192" s="34">
        <v>190</v>
      </c>
      <c r="AK192" s="34">
        <v>168</v>
      </c>
      <c r="AL192" s="34">
        <v>3.6</v>
      </c>
      <c r="AM192" s="34">
        <v>175</v>
      </c>
      <c r="AN192" s="34" t="s">
        <v>155</v>
      </c>
      <c r="AO192" s="34">
        <v>2</v>
      </c>
      <c r="AP192" s="37">
        <v>0.89043981481481482</v>
      </c>
      <c r="AQ192" s="34">
        <v>47.160434000000002</v>
      </c>
      <c r="AR192" s="34">
        <v>-88.484202999999994</v>
      </c>
      <c r="AS192" s="34">
        <v>311.5</v>
      </c>
      <c r="AT192" s="34">
        <v>31</v>
      </c>
      <c r="AU192" s="34">
        <v>12</v>
      </c>
      <c r="AV192" s="34">
        <v>10</v>
      </c>
      <c r="AW192" s="34" t="s">
        <v>213</v>
      </c>
      <c r="AX192" s="34">
        <v>1</v>
      </c>
      <c r="AY192" s="34">
        <v>1.4</v>
      </c>
      <c r="AZ192" s="34">
        <v>1.8</v>
      </c>
      <c r="BA192" s="34">
        <v>13.404</v>
      </c>
      <c r="BB192" s="34">
        <v>14.38</v>
      </c>
      <c r="BC192" s="34">
        <v>1.07</v>
      </c>
      <c r="BD192" s="34">
        <v>14.381</v>
      </c>
      <c r="BE192" s="34">
        <v>2901.9670000000001</v>
      </c>
      <c r="BF192" s="34">
        <v>1.163</v>
      </c>
      <c r="BG192" s="34">
        <v>3.5019999999999998</v>
      </c>
      <c r="BH192" s="34">
        <v>6.7000000000000004E-2</v>
      </c>
      <c r="BI192" s="34">
        <v>3.5680000000000001</v>
      </c>
      <c r="BJ192" s="34">
        <v>2.9220000000000002</v>
      </c>
      <c r="BK192" s="34">
        <v>5.6000000000000001E-2</v>
      </c>
      <c r="BL192" s="34">
        <v>2.9780000000000002</v>
      </c>
      <c r="BM192" s="34">
        <v>0.99380000000000002</v>
      </c>
      <c r="BN192" s="34"/>
      <c r="BO192" s="34"/>
      <c r="BP192" s="34"/>
      <c r="BQ192" s="34">
        <v>73.117999999999995</v>
      </c>
      <c r="BR192" s="34">
        <v>0.200296</v>
      </c>
      <c r="BS192" s="34">
        <v>-5</v>
      </c>
      <c r="BT192" s="34">
        <v>7.071E-3</v>
      </c>
      <c r="BU192" s="34">
        <v>4.8947339999999997</v>
      </c>
      <c r="BV192" s="34">
        <v>0</v>
      </c>
      <c r="BW192" s="34" t="s">
        <v>155</v>
      </c>
      <c r="BX192" s="34">
        <v>0.83399999999999996</v>
      </c>
    </row>
    <row r="193" spans="1:76" x14ac:dyDescent="0.25">
      <c r="A193" s="35">
        <v>43167</v>
      </c>
      <c r="B193" s="36">
        <v>1.4640046296296297E-2</v>
      </c>
      <c r="C193" s="34">
        <v>14.375999999999999</v>
      </c>
      <c r="D193" s="34">
        <v>2.3599999999999999E-2</v>
      </c>
      <c r="E193" s="34">
        <v>236.22739000000001</v>
      </c>
      <c r="F193" s="34">
        <v>167.4</v>
      </c>
      <c r="G193" s="34">
        <v>3.1</v>
      </c>
      <c r="H193" s="34">
        <v>83.9</v>
      </c>
      <c r="I193" s="34"/>
      <c r="J193" s="34">
        <v>0.64</v>
      </c>
      <c r="K193" s="34">
        <v>0.87219999999999998</v>
      </c>
      <c r="L193" s="34">
        <v>12.5387</v>
      </c>
      <c r="M193" s="34">
        <v>2.06E-2</v>
      </c>
      <c r="N193" s="34">
        <v>145.98580000000001</v>
      </c>
      <c r="O193" s="34">
        <v>2.7039</v>
      </c>
      <c r="P193" s="34">
        <v>148.69999999999999</v>
      </c>
      <c r="Q193" s="34">
        <v>121.821</v>
      </c>
      <c r="R193" s="34">
        <v>2.2563</v>
      </c>
      <c r="S193" s="34">
        <v>124.1</v>
      </c>
      <c r="T193" s="34">
        <v>83.935900000000004</v>
      </c>
      <c r="U193" s="34"/>
      <c r="V193" s="34"/>
      <c r="W193" s="34">
        <v>0</v>
      </c>
      <c r="X193" s="34">
        <v>0.55500000000000005</v>
      </c>
      <c r="Y193" s="34">
        <v>12</v>
      </c>
      <c r="Z193" s="34">
        <v>853</v>
      </c>
      <c r="AA193" s="34">
        <v>864</v>
      </c>
      <c r="AB193" s="34">
        <v>874</v>
      </c>
      <c r="AC193" s="34">
        <v>90</v>
      </c>
      <c r="AD193" s="34">
        <v>32.799999999999997</v>
      </c>
      <c r="AE193" s="34">
        <v>0.75</v>
      </c>
      <c r="AF193" s="34">
        <v>978</v>
      </c>
      <c r="AG193" s="34">
        <v>4</v>
      </c>
      <c r="AH193" s="34">
        <v>80</v>
      </c>
      <c r="AI193" s="34">
        <v>41</v>
      </c>
      <c r="AJ193" s="34">
        <v>190</v>
      </c>
      <c r="AK193" s="34">
        <v>168</v>
      </c>
      <c r="AL193" s="34">
        <v>3.6</v>
      </c>
      <c r="AM193" s="34">
        <v>175.2</v>
      </c>
      <c r="AN193" s="34" t="s">
        <v>155</v>
      </c>
      <c r="AO193" s="34">
        <v>2</v>
      </c>
      <c r="AP193" s="37">
        <v>0.89046296296296301</v>
      </c>
      <c r="AQ193" s="34">
        <v>47.160558000000002</v>
      </c>
      <c r="AR193" s="34">
        <v>-88.484155999999999</v>
      </c>
      <c r="AS193" s="34">
        <v>312.10000000000002</v>
      </c>
      <c r="AT193" s="34">
        <v>28.1</v>
      </c>
      <c r="AU193" s="34">
        <v>12</v>
      </c>
      <c r="AV193" s="34">
        <v>10</v>
      </c>
      <c r="AW193" s="34" t="s">
        <v>213</v>
      </c>
      <c r="AX193" s="34">
        <v>1.2313000000000001</v>
      </c>
      <c r="AY193" s="34">
        <v>1.0915999999999999</v>
      </c>
      <c r="AZ193" s="34">
        <v>2.0312999999999999</v>
      </c>
      <c r="BA193" s="34">
        <v>13.404</v>
      </c>
      <c r="BB193" s="34">
        <v>14.14</v>
      </c>
      <c r="BC193" s="34">
        <v>1.05</v>
      </c>
      <c r="BD193" s="34">
        <v>14.648999999999999</v>
      </c>
      <c r="BE193" s="34">
        <v>2899.82</v>
      </c>
      <c r="BF193" s="34">
        <v>3.0329999999999999</v>
      </c>
      <c r="BG193" s="34">
        <v>3.536</v>
      </c>
      <c r="BH193" s="34">
        <v>6.5000000000000002E-2</v>
      </c>
      <c r="BI193" s="34">
        <v>3.601</v>
      </c>
      <c r="BJ193" s="34">
        <v>2.95</v>
      </c>
      <c r="BK193" s="34">
        <v>5.5E-2</v>
      </c>
      <c r="BL193" s="34">
        <v>3.0049999999999999</v>
      </c>
      <c r="BM193" s="34">
        <v>0.66990000000000005</v>
      </c>
      <c r="BN193" s="34"/>
      <c r="BO193" s="34"/>
      <c r="BP193" s="34"/>
      <c r="BQ193" s="34">
        <v>93.322000000000003</v>
      </c>
      <c r="BR193" s="34">
        <v>0.181562</v>
      </c>
      <c r="BS193" s="34">
        <v>-5</v>
      </c>
      <c r="BT193" s="34">
        <v>7.9290000000000003E-3</v>
      </c>
      <c r="BU193" s="34">
        <v>4.4369209999999999</v>
      </c>
      <c r="BV193" s="34">
        <v>0</v>
      </c>
      <c r="BW193" s="34" t="s">
        <v>155</v>
      </c>
      <c r="BX193" s="34">
        <v>0.83399999999999996</v>
      </c>
    </row>
    <row r="194" spans="1:76" x14ac:dyDescent="0.25">
      <c r="A194" s="35">
        <v>43167</v>
      </c>
      <c r="B194" s="36">
        <v>1.465162037037037E-2</v>
      </c>
      <c r="C194" s="34">
        <v>14.455</v>
      </c>
      <c r="D194" s="34">
        <v>0.15709999999999999</v>
      </c>
      <c r="E194" s="34">
        <v>1571.2833760000001</v>
      </c>
      <c r="F194" s="34">
        <v>171.3</v>
      </c>
      <c r="G194" s="34">
        <v>3.1</v>
      </c>
      <c r="H194" s="34">
        <v>70.3</v>
      </c>
      <c r="I194" s="34"/>
      <c r="J194" s="34">
        <v>0.79</v>
      </c>
      <c r="K194" s="34">
        <v>0.87039999999999995</v>
      </c>
      <c r="L194" s="34">
        <v>12.5824</v>
      </c>
      <c r="M194" s="34">
        <v>0.1368</v>
      </c>
      <c r="N194" s="34">
        <v>149.12889999999999</v>
      </c>
      <c r="O194" s="34">
        <v>2.6983000000000001</v>
      </c>
      <c r="P194" s="34">
        <v>151.80000000000001</v>
      </c>
      <c r="Q194" s="34">
        <v>124.4451</v>
      </c>
      <c r="R194" s="34">
        <v>2.2517</v>
      </c>
      <c r="S194" s="34">
        <v>126.7</v>
      </c>
      <c r="T194" s="34">
        <v>70.269599999999997</v>
      </c>
      <c r="U194" s="34"/>
      <c r="V194" s="34"/>
      <c r="W194" s="34">
        <v>0</v>
      </c>
      <c r="X194" s="34">
        <v>0.69010000000000005</v>
      </c>
      <c r="Y194" s="34">
        <v>12.1</v>
      </c>
      <c r="Z194" s="34">
        <v>853</v>
      </c>
      <c r="AA194" s="34">
        <v>864</v>
      </c>
      <c r="AB194" s="34">
        <v>874</v>
      </c>
      <c r="AC194" s="34">
        <v>90</v>
      </c>
      <c r="AD194" s="34">
        <v>32.799999999999997</v>
      </c>
      <c r="AE194" s="34">
        <v>0.75</v>
      </c>
      <c r="AF194" s="34">
        <v>978</v>
      </c>
      <c r="AG194" s="34">
        <v>4</v>
      </c>
      <c r="AH194" s="34">
        <v>80</v>
      </c>
      <c r="AI194" s="34">
        <v>41</v>
      </c>
      <c r="AJ194" s="34">
        <v>190</v>
      </c>
      <c r="AK194" s="34">
        <v>168</v>
      </c>
      <c r="AL194" s="34">
        <v>3.6</v>
      </c>
      <c r="AM194" s="34">
        <v>175.6</v>
      </c>
      <c r="AN194" s="34" t="s">
        <v>155</v>
      </c>
      <c r="AO194" s="34">
        <v>2</v>
      </c>
      <c r="AP194" s="37">
        <v>0.89047453703703694</v>
      </c>
      <c r="AQ194" s="34">
        <v>47.160659000000003</v>
      </c>
      <c r="AR194" s="34">
        <v>-88.484099999999998</v>
      </c>
      <c r="AS194" s="34">
        <v>312.10000000000002</v>
      </c>
      <c r="AT194" s="34">
        <v>27.3</v>
      </c>
      <c r="AU194" s="34">
        <v>12</v>
      </c>
      <c r="AV194" s="34">
        <v>10</v>
      </c>
      <c r="AW194" s="34" t="s">
        <v>213</v>
      </c>
      <c r="AX194" s="34">
        <v>1.4541999999999999</v>
      </c>
      <c r="AY194" s="34">
        <v>1.3855</v>
      </c>
      <c r="AZ194" s="34">
        <v>2.4083999999999999</v>
      </c>
      <c r="BA194" s="34">
        <v>13.404</v>
      </c>
      <c r="BB194" s="34">
        <v>13.93</v>
      </c>
      <c r="BC194" s="34">
        <v>1.04</v>
      </c>
      <c r="BD194" s="34">
        <v>14.885999999999999</v>
      </c>
      <c r="BE194" s="34">
        <v>2873.5659999999998</v>
      </c>
      <c r="BF194" s="34">
        <v>19.88</v>
      </c>
      <c r="BG194" s="34">
        <v>3.5670000000000002</v>
      </c>
      <c r="BH194" s="34">
        <v>6.5000000000000002E-2</v>
      </c>
      <c r="BI194" s="34">
        <v>3.6309999999999998</v>
      </c>
      <c r="BJ194" s="34">
        <v>2.976</v>
      </c>
      <c r="BK194" s="34">
        <v>5.3999999999999999E-2</v>
      </c>
      <c r="BL194" s="34">
        <v>3.03</v>
      </c>
      <c r="BM194" s="34">
        <v>0.55379999999999996</v>
      </c>
      <c r="BN194" s="34"/>
      <c r="BO194" s="34"/>
      <c r="BP194" s="34"/>
      <c r="BQ194" s="34">
        <v>114.598</v>
      </c>
      <c r="BR194" s="34">
        <v>0.243172</v>
      </c>
      <c r="BS194" s="34">
        <v>-5</v>
      </c>
      <c r="BT194" s="34">
        <v>7.071E-3</v>
      </c>
      <c r="BU194" s="34">
        <v>5.9425160000000004</v>
      </c>
      <c r="BV194" s="34">
        <v>0</v>
      </c>
      <c r="BW194" s="34" t="s">
        <v>155</v>
      </c>
      <c r="BX194" s="34">
        <v>0.83399999999999996</v>
      </c>
    </row>
    <row r="195" spans="1:76" x14ac:dyDescent="0.25">
      <c r="A195" s="35">
        <v>43167</v>
      </c>
      <c r="B195" s="36">
        <v>1.4663194444444444E-2</v>
      </c>
      <c r="C195" s="34">
        <v>14.273999999999999</v>
      </c>
      <c r="D195" s="34">
        <v>0.79700000000000004</v>
      </c>
      <c r="E195" s="34">
        <v>7970.3325020000002</v>
      </c>
      <c r="F195" s="34">
        <v>186.4</v>
      </c>
      <c r="G195" s="34">
        <v>3</v>
      </c>
      <c r="H195" s="34">
        <v>73.599999999999994</v>
      </c>
      <c r="I195" s="34"/>
      <c r="J195" s="34">
        <v>0.8</v>
      </c>
      <c r="K195" s="34">
        <v>0.86609999999999998</v>
      </c>
      <c r="L195" s="34">
        <v>12.3637</v>
      </c>
      <c r="M195" s="34">
        <v>0.69030000000000002</v>
      </c>
      <c r="N195" s="34">
        <v>161.40940000000001</v>
      </c>
      <c r="O195" s="34">
        <v>2.5983999999999998</v>
      </c>
      <c r="P195" s="34">
        <v>164</v>
      </c>
      <c r="Q195" s="34">
        <v>134.69290000000001</v>
      </c>
      <c r="R195" s="34">
        <v>2.1684000000000001</v>
      </c>
      <c r="S195" s="34">
        <v>136.9</v>
      </c>
      <c r="T195" s="34">
        <v>73.641599999999997</v>
      </c>
      <c r="U195" s="34"/>
      <c r="V195" s="34"/>
      <c r="W195" s="34">
        <v>0</v>
      </c>
      <c r="X195" s="34">
        <v>0.69289999999999996</v>
      </c>
      <c r="Y195" s="34">
        <v>12.1</v>
      </c>
      <c r="Z195" s="34">
        <v>853</v>
      </c>
      <c r="AA195" s="34">
        <v>863</v>
      </c>
      <c r="AB195" s="34">
        <v>873</v>
      </c>
      <c r="AC195" s="34">
        <v>90</v>
      </c>
      <c r="AD195" s="34">
        <v>32.799999999999997</v>
      </c>
      <c r="AE195" s="34">
        <v>0.75</v>
      </c>
      <c r="AF195" s="34">
        <v>978</v>
      </c>
      <c r="AG195" s="34">
        <v>4</v>
      </c>
      <c r="AH195" s="34">
        <v>80</v>
      </c>
      <c r="AI195" s="34">
        <v>41</v>
      </c>
      <c r="AJ195" s="34">
        <v>190</v>
      </c>
      <c r="AK195" s="34">
        <v>168</v>
      </c>
      <c r="AL195" s="34">
        <v>3.6</v>
      </c>
      <c r="AM195" s="34">
        <v>176</v>
      </c>
      <c r="AN195" s="34" t="s">
        <v>155</v>
      </c>
      <c r="AO195" s="34">
        <v>2</v>
      </c>
      <c r="AP195" s="37">
        <v>0.89048611111111109</v>
      </c>
      <c r="AQ195" s="34">
        <v>47.160682000000001</v>
      </c>
      <c r="AR195" s="34">
        <v>-88.484087000000002</v>
      </c>
      <c r="AS195" s="34">
        <v>312.10000000000002</v>
      </c>
      <c r="AT195" s="34">
        <v>27.2</v>
      </c>
      <c r="AU195" s="34">
        <v>12</v>
      </c>
      <c r="AV195" s="34">
        <v>11</v>
      </c>
      <c r="AW195" s="34" t="s">
        <v>213</v>
      </c>
      <c r="AX195" s="34">
        <v>1.4229769999999999</v>
      </c>
      <c r="AY195" s="34">
        <v>1.6540459999999999</v>
      </c>
      <c r="AZ195" s="34">
        <v>2.6540460000000001</v>
      </c>
      <c r="BA195" s="34">
        <v>13.404</v>
      </c>
      <c r="BB195" s="34">
        <v>13.46</v>
      </c>
      <c r="BC195" s="34">
        <v>1</v>
      </c>
      <c r="BD195" s="34">
        <v>15.454000000000001</v>
      </c>
      <c r="BE195" s="34">
        <v>2750.9070000000002</v>
      </c>
      <c r="BF195" s="34">
        <v>97.763000000000005</v>
      </c>
      <c r="BG195" s="34">
        <v>3.7610000000000001</v>
      </c>
      <c r="BH195" s="34">
        <v>6.0999999999999999E-2</v>
      </c>
      <c r="BI195" s="34">
        <v>3.8210000000000002</v>
      </c>
      <c r="BJ195" s="34">
        <v>3.1379999999999999</v>
      </c>
      <c r="BK195" s="34">
        <v>5.0999999999999997E-2</v>
      </c>
      <c r="BL195" s="34">
        <v>3.1890000000000001</v>
      </c>
      <c r="BM195" s="34">
        <v>0.56540000000000001</v>
      </c>
      <c r="BN195" s="34"/>
      <c r="BO195" s="34"/>
      <c r="BP195" s="34"/>
      <c r="BQ195" s="34">
        <v>112.101</v>
      </c>
      <c r="BR195" s="34">
        <v>0.34740300000000002</v>
      </c>
      <c r="BS195" s="34">
        <v>-5</v>
      </c>
      <c r="BT195" s="34">
        <v>7.0000000000000001E-3</v>
      </c>
      <c r="BU195" s="34">
        <v>8.4896609999999999</v>
      </c>
      <c r="BV195" s="34">
        <v>0</v>
      </c>
      <c r="BW195" s="34" t="s">
        <v>155</v>
      </c>
      <c r="BX195" s="34">
        <v>0.83399999999999996</v>
      </c>
    </row>
    <row r="196" spans="1:76" x14ac:dyDescent="0.25">
      <c r="A196" s="35">
        <v>43167</v>
      </c>
      <c r="B196" s="36">
        <v>1.4674768518518519E-2</v>
      </c>
      <c r="C196" s="34">
        <v>14.04</v>
      </c>
      <c r="D196" s="34">
        <v>0.92959999999999998</v>
      </c>
      <c r="E196" s="34">
        <v>9296.3865549999991</v>
      </c>
      <c r="F196" s="34">
        <v>185.6</v>
      </c>
      <c r="G196" s="34">
        <v>3</v>
      </c>
      <c r="H196" s="34">
        <v>96.9</v>
      </c>
      <c r="I196" s="34"/>
      <c r="J196" s="34">
        <v>0.89</v>
      </c>
      <c r="K196" s="34">
        <v>0.86670000000000003</v>
      </c>
      <c r="L196" s="34">
        <v>12.168900000000001</v>
      </c>
      <c r="M196" s="34">
        <v>0.80569999999999997</v>
      </c>
      <c r="N196" s="34">
        <v>160.83619999999999</v>
      </c>
      <c r="O196" s="34">
        <v>2.6002000000000001</v>
      </c>
      <c r="P196" s="34">
        <v>163.4</v>
      </c>
      <c r="Q196" s="34">
        <v>134.21459999999999</v>
      </c>
      <c r="R196" s="34">
        <v>2.1698</v>
      </c>
      <c r="S196" s="34">
        <v>136.4</v>
      </c>
      <c r="T196" s="34">
        <v>96.875399999999999</v>
      </c>
      <c r="U196" s="34"/>
      <c r="V196" s="34"/>
      <c r="W196" s="34">
        <v>0</v>
      </c>
      <c r="X196" s="34">
        <v>0.77159999999999995</v>
      </c>
      <c r="Y196" s="34">
        <v>12</v>
      </c>
      <c r="Z196" s="34">
        <v>853</v>
      </c>
      <c r="AA196" s="34">
        <v>863</v>
      </c>
      <c r="AB196" s="34">
        <v>873</v>
      </c>
      <c r="AC196" s="34">
        <v>90</v>
      </c>
      <c r="AD196" s="34">
        <v>32.799999999999997</v>
      </c>
      <c r="AE196" s="34">
        <v>0.75</v>
      </c>
      <c r="AF196" s="34">
        <v>978</v>
      </c>
      <c r="AG196" s="34">
        <v>4</v>
      </c>
      <c r="AH196" s="34">
        <v>80</v>
      </c>
      <c r="AI196" s="34">
        <v>41</v>
      </c>
      <c r="AJ196" s="34">
        <v>190</v>
      </c>
      <c r="AK196" s="34">
        <v>168</v>
      </c>
      <c r="AL196" s="34">
        <v>3.5</v>
      </c>
      <c r="AM196" s="34">
        <v>175.7</v>
      </c>
      <c r="AN196" s="34" t="s">
        <v>155</v>
      </c>
      <c r="AO196" s="34">
        <v>2</v>
      </c>
      <c r="AP196" s="37">
        <v>0.89048611111111109</v>
      </c>
      <c r="AQ196" s="34">
        <v>47.160755999999999</v>
      </c>
      <c r="AR196" s="34">
        <v>-88.484033999999994</v>
      </c>
      <c r="AS196" s="34">
        <v>312.60000000000002</v>
      </c>
      <c r="AT196" s="34">
        <v>26.9</v>
      </c>
      <c r="AU196" s="34">
        <v>12</v>
      </c>
      <c r="AV196" s="34">
        <v>11</v>
      </c>
      <c r="AW196" s="34" t="s">
        <v>212</v>
      </c>
      <c r="AX196" s="34">
        <v>1.554154</v>
      </c>
      <c r="AY196" s="34">
        <v>2.008308</v>
      </c>
      <c r="AZ196" s="34">
        <v>2.9312309999999999</v>
      </c>
      <c r="BA196" s="34">
        <v>13.404</v>
      </c>
      <c r="BB196" s="34">
        <v>13.52</v>
      </c>
      <c r="BC196" s="34">
        <v>1.01</v>
      </c>
      <c r="BD196" s="34">
        <v>15.375999999999999</v>
      </c>
      <c r="BE196" s="34">
        <v>2723.6819999999998</v>
      </c>
      <c r="BF196" s="34">
        <v>114.78400000000001</v>
      </c>
      <c r="BG196" s="34">
        <v>3.77</v>
      </c>
      <c r="BH196" s="34">
        <v>6.0999999999999999E-2</v>
      </c>
      <c r="BI196" s="34">
        <v>3.831</v>
      </c>
      <c r="BJ196" s="34">
        <v>3.1459999999999999</v>
      </c>
      <c r="BK196" s="34">
        <v>5.0999999999999997E-2</v>
      </c>
      <c r="BL196" s="34">
        <v>3.1970000000000001</v>
      </c>
      <c r="BM196" s="34">
        <v>0.74819999999999998</v>
      </c>
      <c r="BN196" s="34"/>
      <c r="BO196" s="34"/>
      <c r="BP196" s="34"/>
      <c r="BQ196" s="34">
        <v>125.569</v>
      </c>
      <c r="BR196" s="34">
        <v>0.37915399999999999</v>
      </c>
      <c r="BS196" s="34">
        <v>-5</v>
      </c>
      <c r="BT196" s="34">
        <v>7.0000000000000001E-3</v>
      </c>
      <c r="BU196" s="34">
        <v>9.2655759999999994</v>
      </c>
      <c r="BV196" s="34">
        <v>0</v>
      </c>
      <c r="BW196" s="34" t="s">
        <v>155</v>
      </c>
      <c r="BX196" s="34">
        <v>0.83399999999999996</v>
      </c>
    </row>
    <row r="197" spans="1:76" x14ac:dyDescent="0.25">
      <c r="A197" s="35">
        <v>43167</v>
      </c>
      <c r="B197" s="36">
        <v>1.4686342592592593E-2</v>
      </c>
      <c r="C197" s="34">
        <v>14.048</v>
      </c>
      <c r="D197" s="34">
        <v>0.64349999999999996</v>
      </c>
      <c r="E197" s="34">
        <v>6434.8666670000002</v>
      </c>
      <c r="F197" s="34">
        <v>163.1</v>
      </c>
      <c r="G197" s="34">
        <v>3</v>
      </c>
      <c r="H197" s="34">
        <v>121.5</v>
      </c>
      <c r="I197" s="34"/>
      <c r="J197" s="34">
        <v>0.9</v>
      </c>
      <c r="K197" s="34">
        <v>0.86919999999999997</v>
      </c>
      <c r="L197" s="34">
        <v>12.210900000000001</v>
      </c>
      <c r="M197" s="34">
        <v>0.55930000000000002</v>
      </c>
      <c r="N197" s="34">
        <v>141.78399999999999</v>
      </c>
      <c r="O197" s="34">
        <v>2.6076999999999999</v>
      </c>
      <c r="P197" s="34">
        <v>144.4</v>
      </c>
      <c r="Q197" s="34">
        <v>118.3159</v>
      </c>
      <c r="R197" s="34">
        <v>2.1760999999999999</v>
      </c>
      <c r="S197" s="34">
        <v>120.5</v>
      </c>
      <c r="T197" s="34">
        <v>121.4684</v>
      </c>
      <c r="U197" s="34"/>
      <c r="V197" s="34"/>
      <c r="W197" s="34">
        <v>0</v>
      </c>
      <c r="X197" s="34">
        <v>0.7823</v>
      </c>
      <c r="Y197" s="34">
        <v>12.1</v>
      </c>
      <c r="Z197" s="34">
        <v>853</v>
      </c>
      <c r="AA197" s="34">
        <v>863</v>
      </c>
      <c r="AB197" s="34">
        <v>874</v>
      </c>
      <c r="AC197" s="34">
        <v>90</v>
      </c>
      <c r="AD197" s="34">
        <v>32.799999999999997</v>
      </c>
      <c r="AE197" s="34">
        <v>0.75</v>
      </c>
      <c r="AF197" s="34">
        <v>978</v>
      </c>
      <c r="AG197" s="34">
        <v>4</v>
      </c>
      <c r="AH197" s="34">
        <v>80</v>
      </c>
      <c r="AI197" s="34">
        <v>41</v>
      </c>
      <c r="AJ197" s="34">
        <v>190.9</v>
      </c>
      <c r="AK197" s="34">
        <v>168.9</v>
      </c>
      <c r="AL197" s="34">
        <v>3.6</v>
      </c>
      <c r="AM197" s="34">
        <v>175.3</v>
      </c>
      <c r="AN197" s="34" t="s">
        <v>155</v>
      </c>
      <c r="AO197" s="34">
        <v>2</v>
      </c>
      <c r="AP197" s="37">
        <v>0.89049768518518524</v>
      </c>
      <c r="AQ197" s="34">
        <v>47.160859000000002</v>
      </c>
      <c r="AR197" s="34">
        <v>-88.483965999999995</v>
      </c>
      <c r="AS197" s="34">
        <v>313.2</v>
      </c>
      <c r="AT197" s="34">
        <v>27.6</v>
      </c>
      <c r="AU197" s="34">
        <v>12</v>
      </c>
      <c r="AV197" s="34">
        <v>11</v>
      </c>
      <c r="AW197" s="34" t="s">
        <v>212</v>
      </c>
      <c r="AX197" s="34">
        <v>1.6</v>
      </c>
      <c r="AY197" s="34">
        <v>2.1</v>
      </c>
      <c r="AZ197" s="34">
        <v>3</v>
      </c>
      <c r="BA197" s="34">
        <v>13.404</v>
      </c>
      <c r="BB197" s="34">
        <v>13.8</v>
      </c>
      <c r="BC197" s="34">
        <v>1.03</v>
      </c>
      <c r="BD197" s="34">
        <v>15.044</v>
      </c>
      <c r="BE197" s="34">
        <v>2776.4079999999999</v>
      </c>
      <c r="BF197" s="34">
        <v>80.944000000000003</v>
      </c>
      <c r="BG197" s="34">
        <v>3.3759999999999999</v>
      </c>
      <c r="BH197" s="34">
        <v>6.2E-2</v>
      </c>
      <c r="BI197" s="34">
        <v>3.4380000000000002</v>
      </c>
      <c r="BJ197" s="34">
        <v>2.8170000000000002</v>
      </c>
      <c r="BK197" s="34">
        <v>5.1999999999999998E-2</v>
      </c>
      <c r="BL197" s="34">
        <v>2.8690000000000002</v>
      </c>
      <c r="BM197" s="34">
        <v>0.95309999999999995</v>
      </c>
      <c r="BN197" s="34"/>
      <c r="BO197" s="34"/>
      <c r="BP197" s="34"/>
      <c r="BQ197" s="34">
        <v>129.333</v>
      </c>
      <c r="BR197" s="34">
        <v>0.29181600000000002</v>
      </c>
      <c r="BS197" s="34">
        <v>-5</v>
      </c>
      <c r="BT197" s="34">
        <v>7.0000000000000001E-3</v>
      </c>
      <c r="BU197" s="34">
        <v>7.1312530000000001</v>
      </c>
      <c r="BV197" s="34">
        <v>0</v>
      </c>
      <c r="BW197" s="34" t="s">
        <v>155</v>
      </c>
      <c r="BX197" s="34">
        <v>0.83399999999999996</v>
      </c>
    </row>
    <row r="198" spans="1:76" x14ac:dyDescent="0.25">
      <c r="A198" s="35">
        <v>43167</v>
      </c>
      <c r="B198" s="36">
        <v>1.4697916666666666E-2</v>
      </c>
      <c r="C198" s="34">
        <v>14.109</v>
      </c>
      <c r="D198" s="34">
        <v>0.2702</v>
      </c>
      <c r="E198" s="34">
        <v>2702.4719100000002</v>
      </c>
      <c r="F198" s="34">
        <v>140.9</v>
      </c>
      <c r="G198" s="34">
        <v>3</v>
      </c>
      <c r="H198" s="34">
        <v>112</v>
      </c>
      <c r="I198" s="34"/>
      <c r="J198" s="34">
        <v>0.81</v>
      </c>
      <c r="K198" s="34">
        <v>0.87209999999999999</v>
      </c>
      <c r="L198" s="34">
        <v>12.304</v>
      </c>
      <c r="M198" s="34">
        <v>0.23569999999999999</v>
      </c>
      <c r="N198" s="34">
        <v>122.87220000000001</v>
      </c>
      <c r="O198" s="34">
        <v>2.6162999999999998</v>
      </c>
      <c r="P198" s="34">
        <v>125.5</v>
      </c>
      <c r="Q198" s="34">
        <v>102.53440000000001</v>
      </c>
      <c r="R198" s="34">
        <v>2.1831999999999998</v>
      </c>
      <c r="S198" s="34">
        <v>104.7</v>
      </c>
      <c r="T198" s="34">
        <v>111.9764</v>
      </c>
      <c r="U198" s="34"/>
      <c r="V198" s="34"/>
      <c r="W198" s="34">
        <v>0</v>
      </c>
      <c r="X198" s="34">
        <v>0.70289999999999997</v>
      </c>
      <c r="Y198" s="34">
        <v>12.1</v>
      </c>
      <c r="Z198" s="34">
        <v>852</v>
      </c>
      <c r="AA198" s="34">
        <v>863</v>
      </c>
      <c r="AB198" s="34">
        <v>874</v>
      </c>
      <c r="AC198" s="34">
        <v>90</v>
      </c>
      <c r="AD198" s="34">
        <v>32.799999999999997</v>
      </c>
      <c r="AE198" s="34">
        <v>0.75</v>
      </c>
      <c r="AF198" s="34">
        <v>978</v>
      </c>
      <c r="AG198" s="34">
        <v>4</v>
      </c>
      <c r="AH198" s="34">
        <v>79.070999999999998</v>
      </c>
      <c r="AI198" s="34">
        <v>41</v>
      </c>
      <c r="AJ198" s="34">
        <v>191</v>
      </c>
      <c r="AK198" s="34">
        <v>169</v>
      </c>
      <c r="AL198" s="34">
        <v>3.6</v>
      </c>
      <c r="AM198" s="34">
        <v>174.9</v>
      </c>
      <c r="AN198" s="34" t="s">
        <v>155</v>
      </c>
      <c r="AO198" s="34">
        <v>2</v>
      </c>
      <c r="AP198" s="37">
        <v>0.89050925925925928</v>
      </c>
      <c r="AQ198" s="34">
        <v>47.161059999999999</v>
      </c>
      <c r="AR198" s="34">
        <v>-88.483884000000003</v>
      </c>
      <c r="AS198" s="34">
        <v>313.89999999999998</v>
      </c>
      <c r="AT198" s="34">
        <v>29.1</v>
      </c>
      <c r="AU198" s="34">
        <v>12</v>
      </c>
      <c r="AV198" s="34">
        <v>11</v>
      </c>
      <c r="AW198" s="34" t="s">
        <v>212</v>
      </c>
      <c r="AX198" s="34">
        <v>1.3687</v>
      </c>
      <c r="AY198" s="34">
        <v>1.8687</v>
      </c>
      <c r="AZ198" s="34">
        <v>2.4603000000000002</v>
      </c>
      <c r="BA198" s="34">
        <v>13.404</v>
      </c>
      <c r="BB198" s="34">
        <v>14.12</v>
      </c>
      <c r="BC198" s="34">
        <v>1.05</v>
      </c>
      <c r="BD198" s="34">
        <v>14.666</v>
      </c>
      <c r="BE198" s="34">
        <v>2849.3560000000002</v>
      </c>
      <c r="BF198" s="34">
        <v>34.738</v>
      </c>
      <c r="BG198" s="34">
        <v>2.98</v>
      </c>
      <c r="BH198" s="34">
        <v>6.3E-2</v>
      </c>
      <c r="BI198" s="34">
        <v>3.0430000000000001</v>
      </c>
      <c r="BJ198" s="34">
        <v>2.4870000000000001</v>
      </c>
      <c r="BK198" s="34">
        <v>5.2999999999999999E-2</v>
      </c>
      <c r="BL198" s="34">
        <v>2.54</v>
      </c>
      <c r="BM198" s="34">
        <v>0.89480000000000004</v>
      </c>
      <c r="BN198" s="34"/>
      <c r="BO198" s="34"/>
      <c r="BP198" s="34"/>
      <c r="BQ198" s="34">
        <v>118.354</v>
      </c>
      <c r="BR198" s="34">
        <v>0.33330799999999999</v>
      </c>
      <c r="BS198" s="34">
        <v>-5</v>
      </c>
      <c r="BT198" s="34">
        <v>7.9290000000000003E-3</v>
      </c>
      <c r="BU198" s="34">
        <v>8.1452139999999993</v>
      </c>
      <c r="BV198" s="34">
        <v>0</v>
      </c>
      <c r="BW198" s="34" t="s">
        <v>155</v>
      </c>
      <c r="BX198" s="34">
        <v>0.83399999999999996</v>
      </c>
    </row>
    <row r="199" spans="1:76" x14ac:dyDescent="0.25">
      <c r="A199" s="35">
        <v>43167</v>
      </c>
      <c r="B199" s="36">
        <v>1.4709490740740743E-2</v>
      </c>
      <c r="C199" s="34">
        <v>14.118</v>
      </c>
      <c r="D199" s="34">
        <v>8.6599999999999996E-2</v>
      </c>
      <c r="E199" s="34">
        <v>865.53846199999998</v>
      </c>
      <c r="F199" s="34">
        <v>129.9</v>
      </c>
      <c r="G199" s="34">
        <v>3</v>
      </c>
      <c r="H199" s="34">
        <v>97.5</v>
      </c>
      <c r="I199" s="34"/>
      <c r="J199" s="34">
        <v>0.66</v>
      </c>
      <c r="K199" s="34">
        <v>0.87370000000000003</v>
      </c>
      <c r="L199" s="34">
        <v>12.3345</v>
      </c>
      <c r="M199" s="34">
        <v>7.5600000000000001E-2</v>
      </c>
      <c r="N199" s="34">
        <v>113.51609999999999</v>
      </c>
      <c r="O199" s="34">
        <v>2.621</v>
      </c>
      <c r="P199" s="34">
        <v>116.1</v>
      </c>
      <c r="Q199" s="34">
        <v>94.726900000000001</v>
      </c>
      <c r="R199" s="34">
        <v>2.1871999999999998</v>
      </c>
      <c r="S199" s="34">
        <v>96.9</v>
      </c>
      <c r="T199" s="34">
        <v>97.475999999999999</v>
      </c>
      <c r="U199" s="34"/>
      <c r="V199" s="34"/>
      <c r="W199" s="34">
        <v>0</v>
      </c>
      <c r="X199" s="34">
        <v>0.57989999999999997</v>
      </c>
      <c r="Y199" s="34">
        <v>12.1</v>
      </c>
      <c r="Z199" s="34">
        <v>853</v>
      </c>
      <c r="AA199" s="34">
        <v>863</v>
      </c>
      <c r="AB199" s="34">
        <v>874</v>
      </c>
      <c r="AC199" s="34">
        <v>90</v>
      </c>
      <c r="AD199" s="34">
        <v>32.799999999999997</v>
      </c>
      <c r="AE199" s="34">
        <v>0.75</v>
      </c>
      <c r="AF199" s="34">
        <v>978</v>
      </c>
      <c r="AG199" s="34">
        <v>4</v>
      </c>
      <c r="AH199" s="34">
        <v>79</v>
      </c>
      <c r="AI199" s="34">
        <v>41</v>
      </c>
      <c r="AJ199" s="34">
        <v>191</v>
      </c>
      <c r="AK199" s="34">
        <v>169</v>
      </c>
      <c r="AL199" s="34">
        <v>3.6</v>
      </c>
      <c r="AM199" s="34">
        <v>174.6</v>
      </c>
      <c r="AN199" s="34" t="s">
        <v>155</v>
      </c>
      <c r="AO199" s="34">
        <v>2</v>
      </c>
      <c r="AP199" s="37">
        <v>0.89053240740740736</v>
      </c>
      <c r="AQ199" s="34">
        <v>47.161200999999998</v>
      </c>
      <c r="AR199" s="34">
        <v>-88.483833000000004</v>
      </c>
      <c r="AS199" s="34">
        <v>314.3</v>
      </c>
      <c r="AT199" s="34">
        <v>29.5</v>
      </c>
      <c r="AU199" s="34">
        <v>12</v>
      </c>
      <c r="AV199" s="34">
        <v>11</v>
      </c>
      <c r="AW199" s="34" t="s">
        <v>212</v>
      </c>
      <c r="AX199" s="34">
        <v>1.3</v>
      </c>
      <c r="AY199" s="34">
        <v>1.8</v>
      </c>
      <c r="AZ199" s="34">
        <v>2.2999999999999998</v>
      </c>
      <c r="BA199" s="34">
        <v>13.404</v>
      </c>
      <c r="BB199" s="34">
        <v>14.31</v>
      </c>
      <c r="BC199" s="34">
        <v>1.07</v>
      </c>
      <c r="BD199" s="34">
        <v>14.46</v>
      </c>
      <c r="BE199" s="34">
        <v>2886.654</v>
      </c>
      <c r="BF199" s="34">
        <v>11.263999999999999</v>
      </c>
      <c r="BG199" s="34">
        <v>2.782</v>
      </c>
      <c r="BH199" s="34">
        <v>6.4000000000000001E-2</v>
      </c>
      <c r="BI199" s="34">
        <v>2.8460000000000001</v>
      </c>
      <c r="BJ199" s="34">
        <v>2.3220000000000001</v>
      </c>
      <c r="BK199" s="34">
        <v>5.3999999999999999E-2</v>
      </c>
      <c r="BL199" s="34">
        <v>2.375</v>
      </c>
      <c r="BM199" s="34">
        <v>0.78720000000000001</v>
      </c>
      <c r="BN199" s="34"/>
      <c r="BO199" s="34"/>
      <c r="BP199" s="34"/>
      <c r="BQ199" s="34">
        <v>98.676000000000002</v>
      </c>
      <c r="BR199" s="34">
        <v>0.31377500000000003</v>
      </c>
      <c r="BS199" s="34">
        <v>-5</v>
      </c>
      <c r="BT199" s="34">
        <v>6.1419999999999999E-3</v>
      </c>
      <c r="BU199" s="34">
        <v>7.6678769999999998</v>
      </c>
      <c r="BV199" s="34">
        <v>0</v>
      </c>
      <c r="BW199" s="34" t="s">
        <v>155</v>
      </c>
      <c r="BX199" s="34">
        <v>0.83399999999999996</v>
      </c>
    </row>
    <row r="200" spans="1:76" x14ac:dyDescent="0.25">
      <c r="A200" s="35">
        <v>43167</v>
      </c>
      <c r="B200" s="36">
        <v>1.4721064814814817E-2</v>
      </c>
      <c r="C200" s="34">
        <v>14.12</v>
      </c>
      <c r="D200" s="34">
        <v>3.0099999999999998E-2</v>
      </c>
      <c r="E200" s="34">
        <v>301.43589700000001</v>
      </c>
      <c r="F200" s="34">
        <v>125.4</v>
      </c>
      <c r="G200" s="34">
        <v>3</v>
      </c>
      <c r="H200" s="34">
        <v>88.8</v>
      </c>
      <c r="I200" s="34"/>
      <c r="J200" s="34">
        <v>0.51</v>
      </c>
      <c r="K200" s="34">
        <v>0.87419999999999998</v>
      </c>
      <c r="L200" s="34">
        <v>12.3432</v>
      </c>
      <c r="M200" s="34">
        <v>2.64E-2</v>
      </c>
      <c r="N200" s="34">
        <v>109.6199</v>
      </c>
      <c r="O200" s="34">
        <v>2.6225000000000001</v>
      </c>
      <c r="P200" s="34">
        <v>112.2</v>
      </c>
      <c r="Q200" s="34">
        <v>91.4756</v>
      </c>
      <c r="R200" s="34">
        <v>2.1884000000000001</v>
      </c>
      <c r="S200" s="34">
        <v>93.7</v>
      </c>
      <c r="T200" s="34">
        <v>88.791399999999996</v>
      </c>
      <c r="U200" s="34"/>
      <c r="V200" s="34"/>
      <c r="W200" s="34">
        <v>0</v>
      </c>
      <c r="X200" s="34">
        <v>0.44519999999999998</v>
      </c>
      <c r="Y200" s="34">
        <v>12.1</v>
      </c>
      <c r="Z200" s="34">
        <v>852</v>
      </c>
      <c r="AA200" s="34">
        <v>862</v>
      </c>
      <c r="AB200" s="34">
        <v>873</v>
      </c>
      <c r="AC200" s="34">
        <v>90</v>
      </c>
      <c r="AD200" s="34">
        <v>32.799999999999997</v>
      </c>
      <c r="AE200" s="34">
        <v>0.75</v>
      </c>
      <c r="AF200" s="34">
        <v>978</v>
      </c>
      <c r="AG200" s="34">
        <v>4</v>
      </c>
      <c r="AH200" s="34">
        <v>79</v>
      </c>
      <c r="AI200" s="34">
        <v>41</v>
      </c>
      <c r="AJ200" s="34">
        <v>191</v>
      </c>
      <c r="AK200" s="34">
        <v>169</v>
      </c>
      <c r="AL200" s="34">
        <v>3.6</v>
      </c>
      <c r="AM200" s="34">
        <v>174.2</v>
      </c>
      <c r="AN200" s="34" t="s">
        <v>155</v>
      </c>
      <c r="AO200" s="34">
        <v>2</v>
      </c>
      <c r="AP200" s="37">
        <v>0.89054398148148151</v>
      </c>
      <c r="AQ200" s="34">
        <v>47.161349000000001</v>
      </c>
      <c r="AR200" s="34">
        <v>-88.483881999999994</v>
      </c>
      <c r="AS200" s="34">
        <v>314.2</v>
      </c>
      <c r="AT200" s="34">
        <v>30.9</v>
      </c>
      <c r="AU200" s="34">
        <v>12</v>
      </c>
      <c r="AV200" s="34">
        <v>10</v>
      </c>
      <c r="AW200" s="34" t="s">
        <v>212</v>
      </c>
      <c r="AX200" s="34">
        <v>1.3</v>
      </c>
      <c r="AY200" s="34">
        <v>1.8771</v>
      </c>
      <c r="AZ200" s="34">
        <v>2.2999999999999998</v>
      </c>
      <c r="BA200" s="34">
        <v>13.404</v>
      </c>
      <c r="BB200" s="34">
        <v>14.37</v>
      </c>
      <c r="BC200" s="34">
        <v>1.07</v>
      </c>
      <c r="BD200" s="34">
        <v>14.395</v>
      </c>
      <c r="BE200" s="34">
        <v>2898.3939999999998</v>
      </c>
      <c r="BF200" s="34">
        <v>3.9380000000000002</v>
      </c>
      <c r="BG200" s="34">
        <v>2.6960000000000002</v>
      </c>
      <c r="BH200" s="34">
        <v>6.4000000000000001E-2</v>
      </c>
      <c r="BI200" s="34">
        <v>2.76</v>
      </c>
      <c r="BJ200" s="34">
        <v>2.2490000000000001</v>
      </c>
      <c r="BK200" s="34">
        <v>5.3999999999999999E-2</v>
      </c>
      <c r="BL200" s="34">
        <v>2.3029999999999999</v>
      </c>
      <c r="BM200" s="34">
        <v>0.71950000000000003</v>
      </c>
      <c r="BN200" s="34"/>
      <c r="BO200" s="34"/>
      <c r="BP200" s="34"/>
      <c r="BQ200" s="34">
        <v>76.006</v>
      </c>
      <c r="BR200" s="34">
        <v>0.34451500000000002</v>
      </c>
      <c r="BS200" s="34">
        <v>-5</v>
      </c>
      <c r="BT200" s="34">
        <v>7.8580000000000004E-3</v>
      </c>
      <c r="BU200" s="34">
        <v>8.4190850000000008</v>
      </c>
      <c r="BV200" s="34">
        <v>0</v>
      </c>
      <c r="BW200" s="34" t="s">
        <v>155</v>
      </c>
      <c r="BX200" s="34">
        <v>0.83399999999999996</v>
      </c>
    </row>
    <row r="201" spans="1:76" x14ac:dyDescent="0.25">
      <c r="A201" s="35">
        <v>43167</v>
      </c>
      <c r="B201" s="36">
        <v>1.4732638888888887E-2</v>
      </c>
      <c r="C201" s="34">
        <v>14.12</v>
      </c>
      <c r="D201" s="34">
        <v>1.67E-2</v>
      </c>
      <c r="E201" s="34">
        <v>167.20267999999999</v>
      </c>
      <c r="F201" s="34">
        <v>137.5</v>
      </c>
      <c r="G201" s="34">
        <v>3</v>
      </c>
      <c r="H201" s="34">
        <v>72.900000000000006</v>
      </c>
      <c r="I201" s="34"/>
      <c r="J201" s="34">
        <v>0.46</v>
      </c>
      <c r="K201" s="34">
        <v>0.87429999999999997</v>
      </c>
      <c r="L201" s="34">
        <v>12.3451</v>
      </c>
      <c r="M201" s="34">
        <v>1.46E-2</v>
      </c>
      <c r="N201" s="34">
        <v>120.19329999999999</v>
      </c>
      <c r="O201" s="34">
        <v>2.6229</v>
      </c>
      <c r="P201" s="34">
        <v>122.8</v>
      </c>
      <c r="Q201" s="34">
        <v>100.2989</v>
      </c>
      <c r="R201" s="34">
        <v>2.1886999999999999</v>
      </c>
      <c r="S201" s="34">
        <v>102.5</v>
      </c>
      <c r="T201" s="34">
        <v>72.928600000000003</v>
      </c>
      <c r="U201" s="34"/>
      <c r="V201" s="34"/>
      <c r="W201" s="34">
        <v>0</v>
      </c>
      <c r="X201" s="34">
        <v>0.40510000000000002</v>
      </c>
      <c r="Y201" s="34">
        <v>12</v>
      </c>
      <c r="Z201" s="34">
        <v>852</v>
      </c>
      <c r="AA201" s="34">
        <v>863</v>
      </c>
      <c r="AB201" s="34">
        <v>873</v>
      </c>
      <c r="AC201" s="34">
        <v>90</v>
      </c>
      <c r="AD201" s="34">
        <v>32.799999999999997</v>
      </c>
      <c r="AE201" s="34">
        <v>0.75</v>
      </c>
      <c r="AF201" s="34">
        <v>978</v>
      </c>
      <c r="AG201" s="34">
        <v>4</v>
      </c>
      <c r="AH201" s="34">
        <v>79</v>
      </c>
      <c r="AI201" s="34">
        <v>41</v>
      </c>
      <c r="AJ201" s="34">
        <v>191</v>
      </c>
      <c r="AK201" s="34">
        <v>169</v>
      </c>
      <c r="AL201" s="34">
        <v>3.6</v>
      </c>
      <c r="AM201" s="34">
        <v>174.2</v>
      </c>
      <c r="AN201" s="34" t="s">
        <v>155</v>
      </c>
      <c r="AO201" s="34">
        <v>2</v>
      </c>
      <c r="AP201" s="37">
        <v>0.89055555555555566</v>
      </c>
      <c r="AQ201" s="34">
        <v>47.161493</v>
      </c>
      <c r="AR201" s="34">
        <v>-88.483932999999993</v>
      </c>
      <c r="AS201" s="34">
        <v>314.7</v>
      </c>
      <c r="AT201" s="34">
        <v>32.200000000000003</v>
      </c>
      <c r="AU201" s="34">
        <v>12</v>
      </c>
      <c r="AV201" s="34">
        <v>11</v>
      </c>
      <c r="AW201" s="34" t="s">
        <v>208</v>
      </c>
      <c r="AX201" s="34">
        <v>1.3</v>
      </c>
      <c r="AY201" s="34">
        <v>1.9</v>
      </c>
      <c r="AZ201" s="34">
        <v>2.2999999999999998</v>
      </c>
      <c r="BA201" s="34">
        <v>13.404</v>
      </c>
      <c r="BB201" s="34">
        <v>14.39</v>
      </c>
      <c r="BC201" s="34">
        <v>1.07</v>
      </c>
      <c r="BD201" s="34">
        <v>14.378</v>
      </c>
      <c r="BE201" s="34">
        <v>2901.5259999999998</v>
      </c>
      <c r="BF201" s="34">
        <v>2.1869999999999998</v>
      </c>
      <c r="BG201" s="34">
        <v>2.9580000000000002</v>
      </c>
      <c r="BH201" s="34">
        <v>6.5000000000000002E-2</v>
      </c>
      <c r="BI201" s="34">
        <v>3.0230000000000001</v>
      </c>
      <c r="BJ201" s="34">
        <v>2.4689999999999999</v>
      </c>
      <c r="BK201" s="34">
        <v>5.3999999999999999E-2</v>
      </c>
      <c r="BL201" s="34">
        <v>2.5230000000000001</v>
      </c>
      <c r="BM201" s="34">
        <v>0.59150000000000003</v>
      </c>
      <c r="BN201" s="34"/>
      <c r="BO201" s="34"/>
      <c r="BP201" s="34"/>
      <c r="BQ201" s="34">
        <v>69.236000000000004</v>
      </c>
      <c r="BR201" s="34">
        <v>0.31730199999999997</v>
      </c>
      <c r="BS201" s="34">
        <v>-5</v>
      </c>
      <c r="BT201" s="34">
        <v>8.9280000000000002E-3</v>
      </c>
      <c r="BU201" s="34">
        <v>7.7540610000000001</v>
      </c>
      <c r="BV201" s="34">
        <v>0</v>
      </c>
      <c r="BW201" s="34" t="s">
        <v>155</v>
      </c>
      <c r="BX201" s="34">
        <v>0.83399999999999996</v>
      </c>
    </row>
    <row r="202" spans="1:76" x14ac:dyDescent="0.25">
      <c r="A202" s="35">
        <v>43167</v>
      </c>
      <c r="B202" s="36">
        <v>1.4744212962962961E-2</v>
      </c>
      <c r="C202" s="34">
        <v>13.978999999999999</v>
      </c>
      <c r="D202" s="34">
        <v>8.8999999999999999E-3</v>
      </c>
      <c r="E202" s="34">
        <v>89.223140000000001</v>
      </c>
      <c r="F202" s="34">
        <v>167.4</v>
      </c>
      <c r="G202" s="34">
        <v>3</v>
      </c>
      <c r="H202" s="34">
        <v>72.099999999999994</v>
      </c>
      <c r="I202" s="34"/>
      <c r="J202" s="34">
        <v>0.4</v>
      </c>
      <c r="K202" s="34">
        <v>0.87549999999999994</v>
      </c>
      <c r="L202" s="34">
        <v>12.239000000000001</v>
      </c>
      <c r="M202" s="34">
        <v>7.7999999999999996E-3</v>
      </c>
      <c r="N202" s="34">
        <v>146.566</v>
      </c>
      <c r="O202" s="34">
        <v>2.6265000000000001</v>
      </c>
      <c r="P202" s="34">
        <v>149.19999999999999</v>
      </c>
      <c r="Q202" s="34">
        <v>122.3064</v>
      </c>
      <c r="R202" s="34">
        <v>2.1918000000000002</v>
      </c>
      <c r="S202" s="34">
        <v>124.5</v>
      </c>
      <c r="T202" s="34">
        <v>72.099999999999994</v>
      </c>
      <c r="U202" s="34"/>
      <c r="V202" s="34"/>
      <c r="W202" s="34">
        <v>0</v>
      </c>
      <c r="X202" s="34">
        <v>0.35020000000000001</v>
      </c>
      <c r="Y202" s="34">
        <v>12.1</v>
      </c>
      <c r="Z202" s="34">
        <v>852</v>
      </c>
      <c r="AA202" s="34">
        <v>863</v>
      </c>
      <c r="AB202" s="34">
        <v>873</v>
      </c>
      <c r="AC202" s="34">
        <v>90</v>
      </c>
      <c r="AD202" s="34">
        <v>32.799999999999997</v>
      </c>
      <c r="AE202" s="34">
        <v>0.75</v>
      </c>
      <c r="AF202" s="34">
        <v>978</v>
      </c>
      <c r="AG202" s="34">
        <v>4</v>
      </c>
      <c r="AH202" s="34">
        <v>79</v>
      </c>
      <c r="AI202" s="34">
        <v>41</v>
      </c>
      <c r="AJ202" s="34">
        <v>191</v>
      </c>
      <c r="AK202" s="34">
        <v>169</v>
      </c>
      <c r="AL202" s="34">
        <v>3.7</v>
      </c>
      <c r="AM202" s="34">
        <v>174.5</v>
      </c>
      <c r="AN202" s="34" t="s">
        <v>155</v>
      </c>
      <c r="AO202" s="34">
        <v>2</v>
      </c>
      <c r="AP202" s="37">
        <v>0.89056712962962958</v>
      </c>
      <c r="AQ202" s="34">
        <v>47.161524999999997</v>
      </c>
      <c r="AR202" s="34">
        <v>-88.483942999999996</v>
      </c>
      <c r="AS202" s="34">
        <v>314.89999999999998</v>
      </c>
      <c r="AT202" s="34">
        <v>32.5</v>
      </c>
      <c r="AU202" s="34">
        <v>12</v>
      </c>
      <c r="AV202" s="34">
        <v>11</v>
      </c>
      <c r="AW202" s="34" t="s">
        <v>212</v>
      </c>
      <c r="AX202" s="34">
        <v>1.3</v>
      </c>
      <c r="AY202" s="34">
        <v>2.0541999999999998</v>
      </c>
      <c r="AZ202" s="34">
        <v>2.4542000000000002</v>
      </c>
      <c r="BA202" s="34">
        <v>13.404</v>
      </c>
      <c r="BB202" s="34">
        <v>14.53</v>
      </c>
      <c r="BC202" s="34">
        <v>1.08</v>
      </c>
      <c r="BD202" s="34">
        <v>14.22</v>
      </c>
      <c r="BE202" s="34">
        <v>2903.1990000000001</v>
      </c>
      <c r="BF202" s="34">
        <v>1.179</v>
      </c>
      <c r="BG202" s="34">
        <v>3.641</v>
      </c>
      <c r="BH202" s="34">
        <v>6.5000000000000002E-2</v>
      </c>
      <c r="BI202" s="34">
        <v>3.706</v>
      </c>
      <c r="BJ202" s="34">
        <v>3.0379999999999998</v>
      </c>
      <c r="BK202" s="34">
        <v>5.3999999999999999E-2</v>
      </c>
      <c r="BL202" s="34">
        <v>3.093</v>
      </c>
      <c r="BM202" s="34">
        <v>0.59019999999999995</v>
      </c>
      <c r="BN202" s="34"/>
      <c r="BO202" s="34"/>
      <c r="BP202" s="34"/>
      <c r="BQ202" s="34">
        <v>60.402000000000001</v>
      </c>
      <c r="BR202" s="34">
        <v>0.27970099999999998</v>
      </c>
      <c r="BS202" s="34">
        <v>-5</v>
      </c>
      <c r="BT202" s="34">
        <v>8.071E-3</v>
      </c>
      <c r="BU202" s="34">
        <v>6.8351860000000002</v>
      </c>
      <c r="BV202" s="34">
        <v>0</v>
      </c>
      <c r="BW202" s="34" t="s">
        <v>155</v>
      </c>
      <c r="BX202" s="34">
        <v>0.83399999999999996</v>
      </c>
    </row>
    <row r="203" spans="1:76" x14ac:dyDescent="0.25">
      <c r="A203" s="35">
        <v>43167</v>
      </c>
      <c r="B203" s="36">
        <v>1.4755787037037038E-2</v>
      </c>
      <c r="C203" s="34">
        <v>13.67</v>
      </c>
      <c r="D203" s="34">
        <v>7.4000000000000003E-3</v>
      </c>
      <c r="E203" s="34">
        <v>73.654160000000005</v>
      </c>
      <c r="F203" s="34">
        <v>202.8</v>
      </c>
      <c r="G203" s="34">
        <v>3</v>
      </c>
      <c r="H203" s="34">
        <v>71.099999999999994</v>
      </c>
      <c r="I203" s="34"/>
      <c r="J203" s="34">
        <v>0.3</v>
      </c>
      <c r="K203" s="34">
        <v>0.878</v>
      </c>
      <c r="L203" s="34">
        <v>12.0017</v>
      </c>
      <c r="M203" s="34">
        <v>6.4999999999999997E-3</v>
      </c>
      <c r="N203" s="34">
        <v>178.0898</v>
      </c>
      <c r="O203" s="34">
        <v>2.5992999999999999</v>
      </c>
      <c r="P203" s="34">
        <v>180.7</v>
      </c>
      <c r="Q203" s="34">
        <v>148.61240000000001</v>
      </c>
      <c r="R203" s="34">
        <v>2.1690999999999998</v>
      </c>
      <c r="S203" s="34">
        <v>150.80000000000001</v>
      </c>
      <c r="T203" s="34">
        <v>71.069400000000002</v>
      </c>
      <c r="U203" s="34"/>
      <c r="V203" s="34"/>
      <c r="W203" s="34">
        <v>0</v>
      </c>
      <c r="X203" s="34">
        <v>0.26340000000000002</v>
      </c>
      <c r="Y203" s="34">
        <v>12.1</v>
      </c>
      <c r="Z203" s="34">
        <v>852</v>
      </c>
      <c r="AA203" s="34">
        <v>863</v>
      </c>
      <c r="AB203" s="34">
        <v>873</v>
      </c>
      <c r="AC203" s="34">
        <v>90</v>
      </c>
      <c r="AD203" s="34">
        <v>32.799999999999997</v>
      </c>
      <c r="AE203" s="34">
        <v>0.75</v>
      </c>
      <c r="AF203" s="34">
        <v>978</v>
      </c>
      <c r="AG203" s="34">
        <v>4</v>
      </c>
      <c r="AH203" s="34">
        <v>79</v>
      </c>
      <c r="AI203" s="34">
        <v>41</v>
      </c>
      <c r="AJ203" s="34">
        <v>191</v>
      </c>
      <c r="AK203" s="34">
        <v>169</v>
      </c>
      <c r="AL203" s="34">
        <v>3.7</v>
      </c>
      <c r="AM203" s="34">
        <v>174.9</v>
      </c>
      <c r="AN203" s="34" t="s">
        <v>155</v>
      </c>
      <c r="AO203" s="34">
        <v>2</v>
      </c>
      <c r="AP203" s="37">
        <v>0.89056712962962958</v>
      </c>
      <c r="AQ203" s="34">
        <v>47.161625000000001</v>
      </c>
      <c r="AR203" s="34">
        <v>-88.483974000000003</v>
      </c>
      <c r="AS203" s="34">
        <v>314.89999999999998</v>
      </c>
      <c r="AT203" s="34">
        <v>32.700000000000003</v>
      </c>
      <c r="AU203" s="34">
        <v>12</v>
      </c>
      <c r="AV203" s="34">
        <v>11</v>
      </c>
      <c r="AW203" s="34" t="s">
        <v>212</v>
      </c>
      <c r="AX203" s="34">
        <v>0.99160000000000004</v>
      </c>
      <c r="AY203" s="34">
        <v>1.6374</v>
      </c>
      <c r="AZ203" s="34">
        <v>1.9602999999999999</v>
      </c>
      <c r="BA203" s="34">
        <v>13.404</v>
      </c>
      <c r="BB203" s="34">
        <v>14.84</v>
      </c>
      <c r="BC203" s="34">
        <v>1.1100000000000001</v>
      </c>
      <c r="BD203" s="34">
        <v>13.9</v>
      </c>
      <c r="BE203" s="34">
        <v>2903.6660000000002</v>
      </c>
      <c r="BF203" s="34">
        <v>0.996</v>
      </c>
      <c r="BG203" s="34">
        <v>4.5119999999999996</v>
      </c>
      <c r="BH203" s="34">
        <v>6.6000000000000003E-2</v>
      </c>
      <c r="BI203" s="34">
        <v>4.5780000000000003</v>
      </c>
      <c r="BJ203" s="34">
        <v>3.7650000000000001</v>
      </c>
      <c r="BK203" s="34">
        <v>5.5E-2</v>
      </c>
      <c r="BL203" s="34">
        <v>3.82</v>
      </c>
      <c r="BM203" s="34">
        <v>0.59330000000000005</v>
      </c>
      <c r="BN203" s="34"/>
      <c r="BO203" s="34"/>
      <c r="BP203" s="34"/>
      <c r="BQ203" s="34">
        <v>46.334000000000003</v>
      </c>
      <c r="BR203" s="34">
        <v>0.22776299999999999</v>
      </c>
      <c r="BS203" s="34">
        <v>-5</v>
      </c>
      <c r="BT203" s="34">
        <v>8.0000000000000002E-3</v>
      </c>
      <c r="BU203" s="34">
        <v>5.5659580000000002</v>
      </c>
      <c r="BV203" s="34">
        <v>0</v>
      </c>
      <c r="BW203" s="34" t="s">
        <v>155</v>
      </c>
      <c r="BX203" s="34">
        <v>0.83399999999999996</v>
      </c>
    </row>
    <row r="204" spans="1:76" x14ac:dyDescent="0.25">
      <c r="A204" s="35">
        <v>43167</v>
      </c>
      <c r="B204" s="36">
        <v>1.4767361111111111E-2</v>
      </c>
      <c r="C204" s="34">
        <v>14.127000000000001</v>
      </c>
      <c r="D204" s="34">
        <v>7.7100000000000002E-2</v>
      </c>
      <c r="E204" s="34">
        <v>770.51458000000002</v>
      </c>
      <c r="F204" s="34">
        <v>247.2</v>
      </c>
      <c r="G204" s="34">
        <v>2.9</v>
      </c>
      <c r="H204" s="34">
        <v>68.2</v>
      </c>
      <c r="I204" s="34"/>
      <c r="J204" s="34">
        <v>0.3</v>
      </c>
      <c r="K204" s="34">
        <v>0.87370000000000003</v>
      </c>
      <c r="L204" s="34">
        <v>12.342700000000001</v>
      </c>
      <c r="M204" s="34">
        <v>6.7299999999999999E-2</v>
      </c>
      <c r="N204" s="34">
        <v>215.99979999999999</v>
      </c>
      <c r="O204" s="34">
        <v>2.5337999999999998</v>
      </c>
      <c r="P204" s="34">
        <v>218.5</v>
      </c>
      <c r="Q204" s="34">
        <v>180.2475</v>
      </c>
      <c r="R204" s="34">
        <v>2.1143999999999998</v>
      </c>
      <c r="S204" s="34">
        <v>182.4</v>
      </c>
      <c r="T204" s="34">
        <v>68.165999999999997</v>
      </c>
      <c r="U204" s="34"/>
      <c r="V204" s="34"/>
      <c r="W204" s="34">
        <v>0</v>
      </c>
      <c r="X204" s="34">
        <v>0.2621</v>
      </c>
      <c r="Y204" s="34">
        <v>12</v>
      </c>
      <c r="Z204" s="34">
        <v>852</v>
      </c>
      <c r="AA204" s="34">
        <v>863</v>
      </c>
      <c r="AB204" s="34">
        <v>874</v>
      </c>
      <c r="AC204" s="34">
        <v>90</v>
      </c>
      <c r="AD204" s="34">
        <v>32.799999999999997</v>
      </c>
      <c r="AE204" s="34">
        <v>0.75</v>
      </c>
      <c r="AF204" s="34">
        <v>978</v>
      </c>
      <c r="AG204" s="34">
        <v>4</v>
      </c>
      <c r="AH204" s="34">
        <v>78.070999999999998</v>
      </c>
      <c r="AI204" s="34">
        <v>41</v>
      </c>
      <c r="AJ204" s="34">
        <v>191</v>
      </c>
      <c r="AK204" s="34">
        <v>169</v>
      </c>
      <c r="AL204" s="34">
        <v>3.6</v>
      </c>
      <c r="AM204" s="34">
        <v>175</v>
      </c>
      <c r="AN204" s="34" t="s">
        <v>155</v>
      </c>
      <c r="AO204" s="34">
        <v>2</v>
      </c>
      <c r="AP204" s="37">
        <v>0.89057870370370373</v>
      </c>
      <c r="AQ204" s="34">
        <v>47.161757000000001</v>
      </c>
      <c r="AR204" s="34">
        <v>-88.484002000000004</v>
      </c>
      <c r="AS204" s="34">
        <v>315.10000000000002</v>
      </c>
      <c r="AT204" s="34">
        <v>32.9</v>
      </c>
      <c r="AU204" s="34">
        <v>12</v>
      </c>
      <c r="AV204" s="34">
        <v>11</v>
      </c>
      <c r="AW204" s="34" t="s">
        <v>212</v>
      </c>
      <c r="AX204" s="34">
        <v>0.9</v>
      </c>
      <c r="AY204" s="34">
        <v>1.5</v>
      </c>
      <c r="AZ204" s="34">
        <v>1.8</v>
      </c>
      <c r="BA204" s="34">
        <v>13.404</v>
      </c>
      <c r="BB204" s="34">
        <v>14.32</v>
      </c>
      <c r="BC204" s="34">
        <v>1.07</v>
      </c>
      <c r="BD204" s="34">
        <v>14.454000000000001</v>
      </c>
      <c r="BE204" s="34">
        <v>2889.2809999999999</v>
      </c>
      <c r="BF204" s="34">
        <v>10.029999999999999</v>
      </c>
      <c r="BG204" s="34">
        <v>5.2949999999999999</v>
      </c>
      <c r="BH204" s="34">
        <v>6.2E-2</v>
      </c>
      <c r="BI204" s="34">
        <v>5.3570000000000002</v>
      </c>
      <c r="BJ204" s="34">
        <v>4.4189999999999996</v>
      </c>
      <c r="BK204" s="34">
        <v>5.1999999999999998E-2</v>
      </c>
      <c r="BL204" s="34">
        <v>4.47</v>
      </c>
      <c r="BM204" s="34">
        <v>0.55059999999999998</v>
      </c>
      <c r="BN204" s="34"/>
      <c r="BO204" s="34"/>
      <c r="BP204" s="34"/>
      <c r="BQ204" s="34">
        <v>44.613999999999997</v>
      </c>
      <c r="BR204" s="34">
        <v>0.25372800000000001</v>
      </c>
      <c r="BS204" s="34">
        <v>-5</v>
      </c>
      <c r="BT204" s="34">
        <v>8.0000000000000002E-3</v>
      </c>
      <c r="BU204" s="34">
        <v>6.2004780000000004</v>
      </c>
      <c r="BV204" s="34">
        <v>0</v>
      </c>
      <c r="BW204" s="34" t="s">
        <v>155</v>
      </c>
      <c r="BX204" s="34">
        <v>0.83399999999999996</v>
      </c>
    </row>
    <row r="205" spans="1:76" x14ac:dyDescent="0.25">
      <c r="A205" s="35">
        <v>43167</v>
      </c>
      <c r="B205" s="36">
        <v>1.4778935185185185E-2</v>
      </c>
      <c r="C205" s="34">
        <v>14.36</v>
      </c>
      <c r="D205" s="34">
        <v>0.25340000000000001</v>
      </c>
      <c r="E205" s="34">
        <v>2534.4949489999999</v>
      </c>
      <c r="F205" s="34">
        <v>292.8</v>
      </c>
      <c r="G205" s="34">
        <v>2.9</v>
      </c>
      <c r="H205" s="34">
        <v>76.8</v>
      </c>
      <c r="I205" s="34"/>
      <c r="J205" s="34">
        <v>0.3</v>
      </c>
      <c r="K205" s="34">
        <v>0.87029999999999996</v>
      </c>
      <c r="L205" s="34">
        <v>12.4977</v>
      </c>
      <c r="M205" s="34">
        <v>0.22059999999999999</v>
      </c>
      <c r="N205" s="34">
        <v>254.86879999999999</v>
      </c>
      <c r="O205" s="34">
        <v>2.5318999999999998</v>
      </c>
      <c r="P205" s="34">
        <v>257.39999999999998</v>
      </c>
      <c r="Q205" s="34">
        <v>212.68289999999999</v>
      </c>
      <c r="R205" s="34">
        <v>2.1128</v>
      </c>
      <c r="S205" s="34">
        <v>214.8</v>
      </c>
      <c r="T205" s="34">
        <v>76.760300000000001</v>
      </c>
      <c r="U205" s="34"/>
      <c r="V205" s="34"/>
      <c r="W205" s="34">
        <v>0</v>
      </c>
      <c r="X205" s="34">
        <v>0.2611</v>
      </c>
      <c r="Y205" s="34">
        <v>12.1</v>
      </c>
      <c r="Z205" s="34">
        <v>852</v>
      </c>
      <c r="AA205" s="34">
        <v>862</v>
      </c>
      <c r="AB205" s="34">
        <v>873</v>
      </c>
      <c r="AC205" s="34">
        <v>90</v>
      </c>
      <c r="AD205" s="34">
        <v>32.799999999999997</v>
      </c>
      <c r="AE205" s="34">
        <v>0.75</v>
      </c>
      <c r="AF205" s="34">
        <v>978</v>
      </c>
      <c r="AG205" s="34">
        <v>4</v>
      </c>
      <c r="AH205" s="34">
        <v>78</v>
      </c>
      <c r="AI205" s="34">
        <v>41</v>
      </c>
      <c r="AJ205" s="34">
        <v>191</v>
      </c>
      <c r="AK205" s="34">
        <v>169</v>
      </c>
      <c r="AL205" s="34">
        <v>3.6</v>
      </c>
      <c r="AM205" s="34">
        <v>175</v>
      </c>
      <c r="AN205" s="34" t="s">
        <v>155</v>
      </c>
      <c r="AO205" s="34">
        <v>2</v>
      </c>
      <c r="AP205" s="37">
        <v>0.89059027777777777</v>
      </c>
      <c r="AQ205" s="34">
        <v>47.161968999999999</v>
      </c>
      <c r="AR205" s="34">
        <v>-88.484129999999993</v>
      </c>
      <c r="AS205" s="34">
        <v>315.2</v>
      </c>
      <c r="AT205" s="34">
        <v>32.299999999999997</v>
      </c>
      <c r="AU205" s="34">
        <v>12</v>
      </c>
      <c r="AV205" s="34">
        <v>11</v>
      </c>
      <c r="AW205" s="34" t="s">
        <v>212</v>
      </c>
      <c r="AX205" s="34">
        <v>0.97709999999999997</v>
      </c>
      <c r="AY205" s="34">
        <v>1.5770999999999999</v>
      </c>
      <c r="AZ205" s="34">
        <v>1.8771</v>
      </c>
      <c r="BA205" s="34">
        <v>13.404</v>
      </c>
      <c r="BB205" s="34">
        <v>13.92</v>
      </c>
      <c r="BC205" s="34">
        <v>1.04</v>
      </c>
      <c r="BD205" s="34">
        <v>14.901</v>
      </c>
      <c r="BE205" s="34">
        <v>2854.2719999999999</v>
      </c>
      <c r="BF205" s="34">
        <v>32.064</v>
      </c>
      <c r="BG205" s="34">
        <v>6.0960000000000001</v>
      </c>
      <c r="BH205" s="34">
        <v>6.0999999999999999E-2</v>
      </c>
      <c r="BI205" s="34">
        <v>6.1559999999999997</v>
      </c>
      <c r="BJ205" s="34">
        <v>5.0869999999999997</v>
      </c>
      <c r="BK205" s="34">
        <v>5.0999999999999997E-2</v>
      </c>
      <c r="BL205" s="34">
        <v>5.1369999999999996</v>
      </c>
      <c r="BM205" s="34">
        <v>0.60499999999999998</v>
      </c>
      <c r="BN205" s="34"/>
      <c r="BO205" s="34"/>
      <c r="BP205" s="34"/>
      <c r="BQ205" s="34">
        <v>43.356999999999999</v>
      </c>
      <c r="BR205" s="34">
        <v>0.34704200000000002</v>
      </c>
      <c r="BS205" s="34">
        <v>-5</v>
      </c>
      <c r="BT205" s="34">
        <v>8.9289999999999994E-3</v>
      </c>
      <c r="BU205" s="34">
        <v>8.4808389999999996</v>
      </c>
      <c r="BV205" s="34">
        <v>0</v>
      </c>
      <c r="BW205" s="34" t="s">
        <v>155</v>
      </c>
      <c r="BX205" s="34">
        <v>0.83399999999999996</v>
      </c>
    </row>
    <row r="206" spans="1:76" x14ac:dyDescent="0.25">
      <c r="A206" s="35">
        <v>43167</v>
      </c>
      <c r="B206" s="36">
        <v>1.4790509259259258E-2</v>
      </c>
      <c r="C206" s="34">
        <v>14.132999999999999</v>
      </c>
      <c r="D206" s="34">
        <v>0.2863</v>
      </c>
      <c r="E206" s="34">
        <v>2862.7777780000001</v>
      </c>
      <c r="F206" s="34">
        <v>314.89999999999998</v>
      </c>
      <c r="G206" s="34">
        <v>3</v>
      </c>
      <c r="H206" s="34">
        <v>88.8</v>
      </c>
      <c r="I206" s="34"/>
      <c r="J206" s="34">
        <v>0.39</v>
      </c>
      <c r="K206" s="34">
        <v>0.87170000000000003</v>
      </c>
      <c r="L206" s="34">
        <v>12.320499999999999</v>
      </c>
      <c r="M206" s="34">
        <v>0.24959999999999999</v>
      </c>
      <c r="N206" s="34">
        <v>274.52460000000002</v>
      </c>
      <c r="O206" s="34">
        <v>2.5768</v>
      </c>
      <c r="P206" s="34">
        <v>277.10000000000002</v>
      </c>
      <c r="Q206" s="34">
        <v>229.08519999999999</v>
      </c>
      <c r="R206" s="34">
        <v>2.1503000000000001</v>
      </c>
      <c r="S206" s="34">
        <v>231.2</v>
      </c>
      <c r="T206" s="34">
        <v>88.8245</v>
      </c>
      <c r="U206" s="34"/>
      <c r="V206" s="34"/>
      <c r="W206" s="34">
        <v>0</v>
      </c>
      <c r="X206" s="34">
        <v>0.34389999999999998</v>
      </c>
      <c r="Y206" s="34">
        <v>12.1</v>
      </c>
      <c r="Z206" s="34">
        <v>853</v>
      </c>
      <c r="AA206" s="34">
        <v>863</v>
      </c>
      <c r="AB206" s="34">
        <v>873</v>
      </c>
      <c r="AC206" s="34">
        <v>90</v>
      </c>
      <c r="AD206" s="34">
        <v>32.799999999999997</v>
      </c>
      <c r="AE206" s="34">
        <v>0.75</v>
      </c>
      <c r="AF206" s="34">
        <v>978</v>
      </c>
      <c r="AG206" s="34">
        <v>4</v>
      </c>
      <c r="AH206" s="34">
        <v>78</v>
      </c>
      <c r="AI206" s="34">
        <v>41</v>
      </c>
      <c r="AJ206" s="34">
        <v>191</v>
      </c>
      <c r="AK206" s="34">
        <v>169</v>
      </c>
      <c r="AL206" s="34">
        <v>3.5</v>
      </c>
      <c r="AM206" s="34">
        <v>175</v>
      </c>
      <c r="AN206" s="34" t="s">
        <v>155</v>
      </c>
      <c r="AO206" s="34">
        <v>2</v>
      </c>
      <c r="AP206" s="37">
        <v>0.89061342592592585</v>
      </c>
      <c r="AQ206" s="34">
        <v>47.162118999999997</v>
      </c>
      <c r="AR206" s="34">
        <v>-88.484174999999993</v>
      </c>
      <c r="AS206" s="34">
        <v>315.89999999999998</v>
      </c>
      <c r="AT206" s="34">
        <v>31.5</v>
      </c>
      <c r="AU206" s="34">
        <v>12</v>
      </c>
      <c r="AV206" s="34">
        <v>11</v>
      </c>
      <c r="AW206" s="34" t="s">
        <v>212</v>
      </c>
      <c r="AX206" s="34">
        <v>1</v>
      </c>
      <c r="AY206" s="34">
        <v>1.6771</v>
      </c>
      <c r="AZ206" s="34">
        <v>1.9</v>
      </c>
      <c r="BA206" s="34">
        <v>13.404</v>
      </c>
      <c r="BB206" s="34">
        <v>14.09</v>
      </c>
      <c r="BC206" s="34">
        <v>1.05</v>
      </c>
      <c r="BD206" s="34">
        <v>14.712</v>
      </c>
      <c r="BE206" s="34">
        <v>2846.7910000000002</v>
      </c>
      <c r="BF206" s="34">
        <v>36.701000000000001</v>
      </c>
      <c r="BG206" s="34">
        <v>6.6429999999999998</v>
      </c>
      <c r="BH206" s="34">
        <v>6.2E-2</v>
      </c>
      <c r="BI206" s="34">
        <v>6.7050000000000001</v>
      </c>
      <c r="BJ206" s="34">
        <v>5.5430000000000001</v>
      </c>
      <c r="BK206" s="34">
        <v>5.1999999999999998E-2</v>
      </c>
      <c r="BL206" s="34">
        <v>5.5949999999999998</v>
      </c>
      <c r="BM206" s="34">
        <v>0.70820000000000005</v>
      </c>
      <c r="BN206" s="34"/>
      <c r="BO206" s="34"/>
      <c r="BP206" s="34"/>
      <c r="BQ206" s="34">
        <v>57.781999999999996</v>
      </c>
      <c r="BR206" s="34">
        <v>0.44690000000000002</v>
      </c>
      <c r="BS206" s="34">
        <v>-5</v>
      </c>
      <c r="BT206" s="34">
        <v>8.9999999999999993E-3</v>
      </c>
      <c r="BU206" s="34">
        <v>10.921118999999999</v>
      </c>
      <c r="BV206" s="34">
        <v>0</v>
      </c>
      <c r="BW206" s="34" t="s">
        <v>155</v>
      </c>
      <c r="BX206" s="34">
        <v>0.83399999999999996</v>
      </c>
    </row>
    <row r="207" spans="1:76" x14ac:dyDescent="0.25">
      <c r="A207" s="35">
        <v>43167</v>
      </c>
      <c r="B207" s="36">
        <v>1.4802083333333334E-2</v>
      </c>
      <c r="C207" s="34">
        <v>13.933999999999999</v>
      </c>
      <c r="D207" s="34">
        <v>0.1053</v>
      </c>
      <c r="E207" s="34">
        <v>1052.9066889999999</v>
      </c>
      <c r="F207" s="34">
        <v>337.1</v>
      </c>
      <c r="G207" s="34">
        <v>3</v>
      </c>
      <c r="H207" s="34">
        <v>95.9</v>
      </c>
      <c r="I207" s="34"/>
      <c r="J207" s="34">
        <v>0.4</v>
      </c>
      <c r="K207" s="34">
        <v>0.87490000000000001</v>
      </c>
      <c r="L207" s="34">
        <v>12.1915</v>
      </c>
      <c r="M207" s="34">
        <v>9.2100000000000001E-2</v>
      </c>
      <c r="N207" s="34">
        <v>294.94920000000002</v>
      </c>
      <c r="O207" s="34">
        <v>2.6248</v>
      </c>
      <c r="P207" s="34">
        <v>297.60000000000002</v>
      </c>
      <c r="Q207" s="34">
        <v>246.1292</v>
      </c>
      <c r="R207" s="34">
        <v>2.1903999999999999</v>
      </c>
      <c r="S207" s="34">
        <v>248.3</v>
      </c>
      <c r="T207" s="34">
        <v>95.919899999999998</v>
      </c>
      <c r="U207" s="34"/>
      <c r="V207" s="34"/>
      <c r="W207" s="34">
        <v>0</v>
      </c>
      <c r="X207" s="34">
        <v>0.35</v>
      </c>
      <c r="Y207" s="34">
        <v>12.1</v>
      </c>
      <c r="Z207" s="34">
        <v>853</v>
      </c>
      <c r="AA207" s="34">
        <v>863</v>
      </c>
      <c r="AB207" s="34">
        <v>874</v>
      </c>
      <c r="AC207" s="34">
        <v>90</v>
      </c>
      <c r="AD207" s="34">
        <v>32.799999999999997</v>
      </c>
      <c r="AE207" s="34">
        <v>0.75</v>
      </c>
      <c r="AF207" s="34">
        <v>978</v>
      </c>
      <c r="AG207" s="34">
        <v>4</v>
      </c>
      <c r="AH207" s="34">
        <v>78</v>
      </c>
      <c r="AI207" s="34">
        <v>41</v>
      </c>
      <c r="AJ207" s="34">
        <v>191</v>
      </c>
      <c r="AK207" s="34">
        <v>169</v>
      </c>
      <c r="AL207" s="34">
        <v>3.6</v>
      </c>
      <c r="AM207" s="34">
        <v>175</v>
      </c>
      <c r="AN207" s="34" t="s">
        <v>155</v>
      </c>
      <c r="AO207" s="34">
        <v>2</v>
      </c>
      <c r="AP207" s="37">
        <v>0.890625</v>
      </c>
      <c r="AQ207" s="34">
        <v>47.162255999999999</v>
      </c>
      <c r="AR207" s="34">
        <v>-88.484166000000002</v>
      </c>
      <c r="AS207" s="34">
        <v>316.5</v>
      </c>
      <c r="AT207" s="34">
        <v>32.5</v>
      </c>
      <c r="AU207" s="34">
        <v>12</v>
      </c>
      <c r="AV207" s="34">
        <v>11</v>
      </c>
      <c r="AW207" s="34" t="s">
        <v>212</v>
      </c>
      <c r="AX207" s="34">
        <v>1.1541999999999999</v>
      </c>
      <c r="AY207" s="34">
        <v>1.8542000000000001</v>
      </c>
      <c r="AZ207" s="34">
        <v>2.1313</v>
      </c>
      <c r="BA207" s="34">
        <v>13.404</v>
      </c>
      <c r="BB207" s="34">
        <v>14.47</v>
      </c>
      <c r="BC207" s="34">
        <v>1.08</v>
      </c>
      <c r="BD207" s="34">
        <v>14.292999999999999</v>
      </c>
      <c r="BE207" s="34">
        <v>2882.6779999999999</v>
      </c>
      <c r="BF207" s="34">
        <v>13.864000000000001</v>
      </c>
      <c r="BG207" s="34">
        <v>7.3029999999999999</v>
      </c>
      <c r="BH207" s="34">
        <v>6.5000000000000002E-2</v>
      </c>
      <c r="BI207" s="34">
        <v>7.3680000000000003</v>
      </c>
      <c r="BJ207" s="34">
        <v>6.0949999999999998</v>
      </c>
      <c r="BK207" s="34">
        <v>5.3999999999999999E-2</v>
      </c>
      <c r="BL207" s="34">
        <v>6.149</v>
      </c>
      <c r="BM207" s="34">
        <v>0.78269999999999995</v>
      </c>
      <c r="BN207" s="34"/>
      <c r="BO207" s="34"/>
      <c r="BP207" s="34"/>
      <c r="BQ207" s="34">
        <v>60.17</v>
      </c>
      <c r="BR207" s="34">
        <v>0.51531400000000005</v>
      </c>
      <c r="BS207" s="34">
        <v>-5</v>
      </c>
      <c r="BT207" s="34">
        <v>8.071E-3</v>
      </c>
      <c r="BU207" s="34">
        <v>12.592986</v>
      </c>
      <c r="BV207" s="34">
        <v>0</v>
      </c>
      <c r="BW207" s="34" t="s">
        <v>155</v>
      </c>
      <c r="BX207" s="34">
        <v>0.83399999999999996</v>
      </c>
    </row>
    <row r="208" spans="1:76" x14ac:dyDescent="0.25">
      <c r="A208" s="35">
        <v>43167</v>
      </c>
      <c r="B208" s="36">
        <v>1.4813657407407407E-2</v>
      </c>
      <c r="C208" s="34">
        <v>14.013</v>
      </c>
      <c r="D208" s="34">
        <v>6.2600000000000003E-2</v>
      </c>
      <c r="E208" s="34">
        <v>626.43996600000003</v>
      </c>
      <c r="F208" s="34">
        <v>449.4</v>
      </c>
      <c r="G208" s="34">
        <v>2.5</v>
      </c>
      <c r="H208" s="34">
        <v>89.6</v>
      </c>
      <c r="I208" s="34"/>
      <c r="J208" s="34">
        <v>0.4</v>
      </c>
      <c r="K208" s="34">
        <v>0.87470000000000003</v>
      </c>
      <c r="L208" s="34">
        <v>12.257199999999999</v>
      </c>
      <c r="M208" s="34">
        <v>5.4800000000000001E-2</v>
      </c>
      <c r="N208" s="34">
        <v>393.13220000000001</v>
      </c>
      <c r="O208" s="34">
        <v>2.1739999999999999</v>
      </c>
      <c r="P208" s="34">
        <v>395.3</v>
      </c>
      <c r="Q208" s="34">
        <v>328.0609</v>
      </c>
      <c r="R208" s="34">
        <v>1.8142</v>
      </c>
      <c r="S208" s="34">
        <v>329.9</v>
      </c>
      <c r="T208" s="34">
        <v>89.645899999999997</v>
      </c>
      <c r="U208" s="34"/>
      <c r="V208" s="34"/>
      <c r="W208" s="34">
        <v>0</v>
      </c>
      <c r="X208" s="34">
        <v>0.34989999999999999</v>
      </c>
      <c r="Y208" s="34">
        <v>12.1</v>
      </c>
      <c r="Z208" s="34">
        <v>852</v>
      </c>
      <c r="AA208" s="34">
        <v>863</v>
      </c>
      <c r="AB208" s="34">
        <v>874</v>
      </c>
      <c r="AC208" s="34">
        <v>90</v>
      </c>
      <c r="AD208" s="34">
        <v>32.799999999999997</v>
      </c>
      <c r="AE208" s="34">
        <v>0.75</v>
      </c>
      <c r="AF208" s="34">
        <v>978</v>
      </c>
      <c r="AG208" s="34">
        <v>4</v>
      </c>
      <c r="AH208" s="34">
        <v>78</v>
      </c>
      <c r="AI208" s="34">
        <v>41</v>
      </c>
      <c r="AJ208" s="34">
        <v>191</v>
      </c>
      <c r="AK208" s="34">
        <v>169</v>
      </c>
      <c r="AL208" s="34">
        <v>3.6</v>
      </c>
      <c r="AM208" s="34">
        <v>175</v>
      </c>
      <c r="AN208" s="34" t="s">
        <v>155</v>
      </c>
      <c r="AO208" s="34">
        <v>2</v>
      </c>
      <c r="AP208" s="37">
        <v>0.89063657407407415</v>
      </c>
      <c r="AQ208" s="34">
        <v>47.162402999999998</v>
      </c>
      <c r="AR208" s="34">
        <v>-88.484146999999993</v>
      </c>
      <c r="AS208" s="34">
        <v>317</v>
      </c>
      <c r="AT208" s="34">
        <v>34.5</v>
      </c>
      <c r="AU208" s="34">
        <v>12</v>
      </c>
      <c r="AV208" s="34">
        <v>11</v>
      </c>
      <c r="AW208" s="34" t="s">
        <v>212</v>
      </c>
      <c r="AX208" s="34">
        <v>1.3542000000000001</v>
      </c>
      <c r="AY208" s="34">
        <v>2.2084000000000001</v>
      </c>
      <c r="AZ208" s="34">
        <v>2.5084</v>
      </c>
      <c r="BA208" s="34">
        <v>13.404</v>
      </c>
      <c r="BB208" s="34">
        <v>14.44</v>
      </c>
      <c r="BC208" s="34">
        <v>1.08</v>
      </c>
      <c r="BD208" s="34">
        <v>14.323</v>
      </c>
      <c r="BE208" s="34">
        <v>2891.6669999999999</v>
      </c>
      <c r="BF208" s="34">
        <v>8.2279999999999998</v>
      </c>
      <c r="BG208" s="34">
        <v>9.7129999999999992</v>
      </c>
      <c r="BH208" s="34">
        <v>5.3999999999999999E-2</v>
      </c>
      <c r="BI208" s="34">
        <v>9.766</v>
      </c>
      <c r="BJ208" s="34">
        <v>8.1050000000000004</v>
      </c>
      <c r="BK208" s="34">
        <v>4.4999999999999998E-2</v>
      </c>
      <c r="BL208" s="34">
        <v>8.15</v>
      </c>
      <c r="BM208" s="34">
        <v>0.7298</v>
      </c>
      <c r="BN208" s="34"/>
      <c r="BO208" s="34"/>
      <c r="BP208" s="34"/>
      <c r="BQ208" s="34">
        <v>60.018000000000001</v>
      </c>
      <c r="BR208" s="34">
        <v>0.50141999999999998</v>
      </c>
      <c r="BS208" s="34">
        <v>-5</v>
      </c>
      <c r="BT208" s="34">
        <v>8.9289999999999994E-3</v>
      </c>
      <c r="BU208" s="34">
        <v>12.253451</v>
      </c>
      <c r="BV208" s="34">
        <v>0</v>
      </c>
      <c r="BW208" s="34" t="s">
        <v>155</v>
      </c>
      <c r="BX208" s="34">
        <v>0.83399999999999996</v>
      </c>
    </row>
    <row r="209" spans="1:76" x14ac:dyDescent="0.25">
      <c r="A209" s="35">
        <v>43167</v>
      </c>
      <c r="B209" s="36">
        <v>1.4825231481481481E-2</v>
      </c>
      <c r="C209" s="34">
        <v>14.359</v>
      </c>
      <c r="D209" s="34">
        <v>0.19470000000000001</v>
      </c>
      <c r="E209" s="34">
        <v>1947.495987</v>
      </c>
      <c r="F209" s="34">
        <v>667.7</v>
      </c>
      <c r="G209" s="34">
        <v>1.5</v>
      </c>
      <c r="H209" s="34">
        <v>89.4</v>
      </c>
      <c r="I209" s="34"/>
      <c r="J209" s="34">
        <v>0.4</v>
      </c>
      <c r="K209" s="34">
        <v>0.87080000000000002</v>
      </c>
      <c r="L209" s="34">
        <v>12.5036</v>
      </c>
      <c r="M209" s="34">
        <v>0.1696</v>
      </c>
      <c r="N209" s="34">
        <v>581.44079999999997</v>
      </c>
      <c r="O209" s="34">
        <v>1.272</v>
      </c>
      <c r="P209" s="34">
        <v>582.70000000000005</v>
      </c>
      <c r="Q209" s="34">
        <v>485.20069999999998</v>
      </c>
      <c r="R209" s="34">
        <v>1.0615000000000001</v>
      </c>
      <c r="S209" s="34">
        <v>486.3</v>
      </c>
      <c r="T209" s="34">
        <v>89.361999999999995</v>
      </c>
      <c r="U209" s="34"/>
      <c r="V209" s="34"/>
      <c r="W209" s="34">
        <v>0</v>
      </c>
      <c r="X209" s="34">
        <v>0.3483</v>
      </c>
      <c r="Y209" s="34">
        <v>12</v>
      </c>
      <c r="Z209" s="34">
        <v>853</v>
      </c>
      <c r="AA209" s="34">
        <v>863</v>
      </c>
      <c r="AB209" s="34">
        <v>874</v>
      </c>
      <c r="AC209" s="34">
        <v>90</v>
      </c>
      <c r="AD209" s="34">
        <v>32.799999999999997</v>
      </c>
      <c r="AE209" s="34">
        <v>0.75</v>
      </c>
      <c r="AF209" s="34">
        <v>978</v>
      </c>
      <c r="AG209" s="34">
        <v>4</v>
      </c>
      <c r="AH209" s="34">
        <v>78</v>
      </c>
      <c r="AI209" s="34">
        <v>41</v>
      </c>
      <c r="AJ209" s="34">
        <v>191</v>
      </c>
      <c r="AK209" s="34">
        <v>169</v>
      </c>
      <c r="AL209" s="34">
        <v>3.5</v>
      </c>
      <c r="AM209" s="34">
        <v>175</v>
      </c>
      <c r="AN209" s="34" t="s">
        <v>155</v>
      </c>
      <c r="AO209" s="34">
        <v>2</v>
      </c>
      <c r="AP209" s="37">
        <v>0.89064814814814808</v>
      </c>
      <c r="AQ209" s="34">
        <v>47.162436999999997</v>
      </c>
      <c r="AR209" s="34">
        <v>-88.484142000000006</v>
      </c>
      <c r="AS209" s="34">
        <v>317.10000000000002</v>
      </c>
      <c r="AT209" s="34">
        <v>36.9</v>
      </c>
      <c r="AU209" s="34">
        <v>12</v>
      </c>
      <c r="AV209" s="34">
        <v>11</v>
      </c>
      <c r="AW209" s="34" t="s">
        <v>212</v>
      </c>
      <c r="AX209" s="34">
        <v>1.4771000000000001</v>
      </c>
      <c r="AY209" s="34">
        <v>2.2999999999999998</v>
      </c>
      <c r="AZ209" s="34">
        <v>2.7542</v>
      </c>
      <c r="BA209" s="34">
        <v>13.404</v>
      </c>
      <c r="BB209" s="34">
        <v>13.98</v>
      </c>
      <c r="BC209" s="34">
        <v>1.04</v>
      </c>
      <c r="BD209" s="34">
        <v>14.837</v>
      </c>
      <c r="BE209" s="34">
        <v>2865.5230000000001</v>
      </c>
      <c r="BF209" s="34">
        <v>24.736000000000001</v>
      </c>
      <c r="BG209" s="34">
        <v>13.954000000000001</v>
      </c>
      <c r="BH209" s="34">
        <v>3.1E-2</v>
      </c>
      <c r="BI209" s="34">
        <v>13.984999999999999</v>
      </c>
      <c r="BJ209" s="34">
        <v>11.645</v>
      </c>
      <c r="BK209" s="34">
        <v>2.5000000000000001E-2</v>
      </c>
      <c r="BL209" s="34">
        <v>11.67</v>
      </c>
      <c r="BM209" s="34">
        <v>0.70669999999999999</v>
      </c>
      <c r="BN209" s="34"/>
      <c r="BO209" s="34"/>
      <c r="BP209" s="34"/>
      <c r="BQ209" s="34">
        <v>58.042000000000002</v>
      </c>
      <c r="BR209" s="34">
        <v>0.49721300000000002</v>
      </c>
      <c r="BS209" s="34">
        <v>-5</v>
      </c>
      <c r="BT209" s="34">
        <v>8.071E-3</v>
      </c>
      <c r="BU209" s="34">
        <v>12.150643000000001</v>
      </c>
      <c r="BV209" s="34">
        <v>0</v>
      </c>
      <c r="BW209" s="34" t="s">
        <v>155</v>
      </c>
      <c r="BX209" s="34">
        <v>0.83399999999999996</v>
      </c>
    </row>
    <row r="210" spans="1:76" x14ac:dyDescent="0.25">
      <c r="A210" s="35">
        <v>43167</v>
      </c>
      <c r="B210" s="36">
        <v>1.4836805555555554E-2</v>
      </c>
      <c r="C210" s="34">
        <v>14.35</v>
      </c>
      <c r="D210" s="34">
        <v>0.39090000000000003</v>
      </c>
      <c r="E210" s="34">
        <v>3908.829604</v>
      </c>
      <c r="F210" s="34">
        <v>806.6</v>
      </c>
      <c r="G210" s="34">
        <v>1.7</v>
      </c>
      <c r="H210" s="34">
        <v>106.8</v>
      </c>
      <c r="I210" s="34"/>
      <c r="J210" s="34">
        <v>0.5</v>
      </c>
      <c r="K210" s="34">
        <v>0.86909999999999998</v>
      </c>
      <c r="L210" s="34">
        <v>12.472300000000001</v>
      </c>
      <c r="M210" s="34">
        <v>0.3397</v>
      </c>
      <c r="N210" s="34">
        <v>701.01850000000002</v>
      </c>
      <c r="O210" s="34">
        <v>1.4419999999999999</v>
      </c>
      <c r="P210" s="34">
        <v>702.5</v>
      </c>
      <c r="Q210" s="34">
        <v>584.98590000000002</v>
      </c>
      <c r="R210" s="34">
        <v>1.2033</v>
      </c>
      <c r="S210" s="34">
        <v>586.20000000000005</v>
      </c>
      <c r="T210" s="34">
        <v>106.7637</v>
      </c>
      <c r="U210" s="34"/>
      <c r="V210" s="34"/>
      <c r="W210" s="34">
        <v>0</v>
      </c>
      <c r="X210" s="34">
        <v>0.43459999999999999</v>
      </c>
      <c r="Y210" s="34">
        <v>12.1</v>
      </c>
      <c r="Z210" s="34">
        <v>852</v>
      </c>
      <c r="AA210" s="34">
        <v>862</v>
      </c>
      <c r="AB210" s="34">
        <v>873</v>
      </c>
      <c r="AC210" s="34">
        <v>90</v>
      </c>
      <c r="AD210" s="34">
        <v>32.799999999999997</v>
      </c>
      <c r="AE210" s="34">
        <v>0.75</v>
      </c>
      <c r="AF210" s="34">
        <v>978</v>
      </c>
      <c r="AG210" s="34">
        <v>4</v>
      </c>
      <c r="AH210" s="34">
        <v>78</v>
      </c>
      <c r="AI210" s="34">
        <v>41</v>
      </c>
      <c r="AJ210" s="34">
        <v>191</v>
      </c>
      <c r="AK210" s="34">
        <v>169</v>
      </c>
      <c r="AL210" s="34">
        <v>3.6</v>
      </c>
      <c r="AM210" s="34">
        <v>175</v>
      </c>
      <c r="AN210" s="34" t="s">
        <v>155</v>
      </c>
      <c r="AO210" s="34">
        <v>2</v>
      </c>
      <c r="AP210" s="37">
        <v>0.89064814814814808</v>
      </c>
      <c r="AQ210" s="34">
        <v>47.162686000000001</v>
      </c>
      <c r="AR210" s="34">
        <v>-88.484110000000001</v>
      </c>
      <c r="AS210" s="34">
        <v>317.60000000000002</v>
      </c>
      <c r="AT210" s="34">
        <v>38.700000000000003</v>
      </c>
      <c r="AU210" s="34">
        <v>12</v>
      </c>
      <c r="AV210" s="34">
        <v>11</v>
      </c>
      <c r="AW210" s="34" t="s">
        <v>212</v>
      </c>
      <c r="AX210" s="34">
        <v>1.5</v>
      </c>
      <c r="AY210" s="34">
        <v>2.4542000000000002</v>
      </c>
      <c r="AZ210" s="34">
        <v>2.9542000000000002</v>
      </c>
      <c r="BA210" s="34">
        <v>13.404</v>
      </c>
      <c r="BB210" s="34">
        <v>13.79</v>
      </c>
      <c r="BC210" s="34">
        <v>1.03</v>
      </c>
      <c r="BD210" s="34">
        <v>15.057</v>
      </c>
      <c r="BE210" s="34">
        <v>2826.9070000000002</v>
      </c>
      <c r="BF210" s="34">
        <v>49.009</v>
      </c>
      <c r="BG210" s="34">
        <v>16.638999999999999</v>
      </c>
      <c r="BH210" s="34">
        <v>3.4000000000000002E-2</v>
      </c>
      <c r="BI210" s="34">
        <v>16.672999999999998</v>
      </c>
      <c r="BJ210" s="34">
        <v>13.885</v>
      </c>
      <c r="BK210" s="34">
        <v>2.9000000000000001E-2</v>
      </c>
      <c r="BL210" s="34">
        <v>13.914</v>
      </c>
      <c r="BM210" s="34">
        <v>0.83499999999999996</v>
      </c>
      <c r="BN210" s="34"/>
      <c r="BO210" s="34"/>
      <c r="BP210" s="34"/>
      <c r="BQ210" s="34">
        <v>71.617999999999995</v>
      </c>
      <c r="BR210" s="34">
        <v>0.548095</v>
      </c>
      <c r="BS210" s="34">
        <v>-5</v>
      </c>
      <c r="BT210" s="34">
        <v>8.0000000000000002E-3</v>
      </c>
      <c r="BU210" s="34">
        <v>13.394072</v>
      </c>
      <c r="BV210" s="34">
        <v>0</v>
      </c>
      <c r="BW210" s="34" t="s">
        <v>155</v>
      </c>
      <c r="BX210" s="34">
        <v>0.83399999999999996</v>
      </c>
    </row>
    <row r="211" spans="1:76" x14ac:dyDescent="0.25">
      <c r="A211" s="35">
        <v>43167</v>
      </c>
      <c r="B211" s="36">
        <v>1.484837962962963E-2</v>
      </c>
      <c r="C211" s="34">
        <v>14.074</v>
      </c>
      <c r="D211" s="34">
        <v>0.4476</v>
      </c>
      <c r="E211" s="34">
        <v>4475.6296300000004</v>
      </c>
      <c r="F211" s="34">
        <v>728.3</v>
      </c>
      <c r="G211" s="34">
        <v>2.5</v>
      </c>
      <c r="H211" s="34">
        <v>147.1</v>
      </c>
      <c r="I211" s="34"/>
      <c r="J211" s="34">
        <v>0.5</v>
      </c>
      <c r="K211" s="34">
        <v>0.87070000000000003</v>
      </c>
      <c r="L211" s="34">
        <v>12.2553</v>
      </c>
      <c r="M211" s="34">
        <v>0.38969999999999999</v>
      </c>
      <c r="N211" s="34">
        <v>634.20529999999997</v>
      </c>
      <c r="O211" s="34">
        <v>2.1516000000000002</v>
      </c>
      <c r="P211" s="34">
        <v>636.4</v>
      </c>
      <c r="Q211" s="34">
        <v>529.23159999999996</v>
      </c>
      <c r="R211" s="34">
        <v>1.7955000000000001</v>
      </c>
      <c r="S211" s="34">
        <v>531</v>
      </c>
      <c r="T211" s="34">
        <v>147.05410000000001</v>
      </c>
      <c r="U211" s="34"/>
      <c r="V211" s="34"/>
      <c r="W211" s="34">
        <v>0</v>
      </c>
      <c r="X211" s="34">
        <v>0.43540000000000001</v>
      </c>
      <c r="Y211" s="34">
        <v>12.1</v>
      </c>
      <c r="Z211" s="34">
        <v>852</v>
      </c>
      <c r="AA211" s="34">
        <v>862</v>
      </c>
      <c r="AB211" s="34">
        <v>872</v>
      </c>
      <c r="AC211" s="34">
        <v>90</v>
      </c>
      <c r="AD211" s="34">
        <v>32.799999999999997</v>
      </c>
      <c r="AE211" s="34">
        <v>0.75</v>
      </c>
      <c r="AF211" s="34">
        <v>978</v>
      </c>
      <c r="AG211" s="34">
        <v>4</v>
      </c>
      <c r="AH211" s="34">
        <v>77.070999999999998</v>
      </c>
      <c r="AI211" s="34">
        <v>41</v>
      </c>
      <c r="AJ211" s="34">
        <v>191</v>
      </c>
      <c r="AK211" s="34">
        <v>169</v>
      </c>
      <c r="AL211" s="34">
        <v>3.6</v>
      </c>
      <c r="AM211" s="34">
        <v>175</v>
      </c>
      <c r="AN211" s="34" t="s">
        <v>155</v>
      </c>
      <c r="AO211" s="34">
        <v>2</v>
      </c>
      <c r="AP211" s="37">
        <v>0.89067129629629627</v>
      </c>
      <c r="AQ211" s="34">
        <v>47.162759999999999</v>
      </c>
      <c r="AR211" s="34">
        <v>-88.484099999999998</v>
      </c>
      <c r="AS211" s="34">
        <v>317.8</v>
      </c>
      <c r="AT211" s="34">
        <v>40.1</v>
      </c>
      <c r="AU211" s="34">
        <v>12</v>
      </c>
      <c r="AV211" s="34">
        <v>11</v>
      </c>
      <c r="AW211" s="34" t="s">
        <v>212</v>
      </c>
      <c r="AX211" s="34">
        <v>1.3459540000000001</v>
      </c>
      <c r="AY211" s="34">
        <v>2.2689309999999998</v>
      </c>
      <c r="AZ211" s="34">
        <v>2.6148850000000001</v>
      </c>
      <c r="BA211" s="34">
        <v>13.404</v>
      </c>
      <c r="BB211" s="34">
        <v>13.97</v>
      </c>
      <c r="BC211" s="34">
        <v>1.04</v>
      </c>
      <c r="BD211" s="34">
        <v>14.843999999999999</v>
      </c>
      <c r="BE211" s="34">
        <v>2813.5949999999998</v>
      </c>
      <c r="BF211" s="34">
        <v>56.945999999999998</v>
      </c>
      <c r="BG211" s="34">
        <v>15.247999999999999</v>
      </c>
      <c r="BH211" s="34">
        <v>5.1999999999999998E-2</v>
      </c>
      <c r="BI211" s="34">
        <v>15.298999999999999</v>
      </c>
      <c r="BJ211" s="34">
        <v>12.724</v>
      </c>
      <c r="BK211" s="34">
        <v>4.2999999999999997E-2</v>
      </c>
      <c r="BL211" s="34">
        <v>12.766999999999999</v>
      </c>
      <c r="BM211" s="34">
        <v>1.165</v>
      </c>
      <c r="BN211" s="34"/>
      <c r="BO211" s="34"/>
      <c r="BP211" s="34"/>
      <c r="BQ211" s="34">
        <v>72.677000000000007</v>
      </c>
      <c r="BR211" s="34">
        <v>0.58730199999999999</v>
      </c>
      <c r="BS211" s="34">
        <v>-5</v>
      </c>
      <c r="BT211" s="34">
        <v>8.0000000000000002E-3</v>
      </c>
      <c r="BU211" s="34">
        <v>14.352193</v>
      </c>
      <c r="BV211" s="34">
        <v>0</v>
      </c>
      <c r="BW211" s="34" t="s">
        <v>155</v>
      </c>
      <c r="BX211" s="34">
        <v>0.83399999999999996</v>
      </c>
    </row>
    <row r="212" spans="1:76" x14ac:dyDescent="0.25">
      <c r="A212" s="35">
        <v>43167</v>
      </c>
      <c r="B212" s="36">
        <v>1.4859953703703703E-2</v>
      </c>
      <c r="C212" s="34">
        <v>13.12</v>
      </c>
      <c r="D212" s="34">
        <v>0.1414</v>
      </c>
      <c r="E212" s="34">
        <v>1413.901235</v>
      </c>
      <c r="F212" s="34">
        <v>664.2</v>
      </c>
      <c r="G212" s="34">
        <v>3.2</v>
      </c>
      <c r="H212" s="34">
        <v>135.30000000000001</v>
      </c>
      <c r="I212" s="34"/>
      <c r="J212" s="34">
        <v>0.5</v>
      </c>
      <c r="K212" s="34">
        <v>0.88100000000000001</v>
      </c>
      <c r="L212" s="34">
        <v>11.5594</v>
      </c>
      <c r="M212" s="34">
        <v>0.1246</v>
      </c>
      <c r="N212" s="34">
        <v>585.16319999999996</v>
      </c>
      <c r="O212" s="34">
        <v>2.8237000000000001</v>
      </c>
      <c r="P212" s="34">
        <v>588</v>
      </c>
      <c r="Q212" s="34">
        <v>488.30689999999998</v>
      </c>
      <c r="R212" s="34">
        <v>2.3563000000000001</v>
      </c>
      <c r="S212" s="34">
        <v>490.7</v>
      </c>
      <c r="T212" s="34">
        <v>135.26759999999999</v>
      </c>
      <c r="U212" s="34"/>
      <c r="V212" s="34"/>
      <c r="W212" s="34">
        <v>0</v>
      </c>
      <c r="X212" s="34">
        <v>0.4405</v>
      </c>
      <c r="Y212" s="34">
        <v>12.1</v>
      </c>
      <c r="Z212" s="34">
        <v>852</v>
      </c>
      <c r="AA212" s="34">
        <v>863</v>
      </c>
      <c r="AB212" s="34">
        <v>873</v>
      </c>
      <c r="AC212" s="34">
        <v>90</v>
      </c>
      <c r="AD212" s="34">
        <v>32.799999999999997</v>
      </c>
      <c r="AE212" s="34">
        <v>0.75</v>
      </c>
      <c r="AF212" s="34">
        <v>978</v>
      </c>
      <c r="AG212" s="34">
        <v>4</v>
      </c>
      <c r="AH212" s="34">
        <v>77</v>
      </c>
      <c r="AI212" s="34">
        <v>41</v>
      </c>
      <c r="AJ212" s="34">
        <v>191</v>
      </c>
      <c r="AK212" s="34">
        <v>169</v>
      </c>
      <c r="AL212" s="34">
        <v>3.6</v>
      </c>
      <c r="AM212" s="34">
        <v>175</v>
      </c>
      <c r="AN212" s="34" t="s">
        <v>155</v>
      </c>
      <c r="AO212" s="34">
        <v>2</v>
      </c>
      <c r="AP212" s="37">
        <v>0.89067129629629627</v>
      </c>
      <c r="AQ212" s="34">
        <v>47.162889</v>
      </c>
      <c r="AR212" s="34">
        <v>-88.484109000000004</v>
      </c>
      <c r="AS212" s="34">
        <v>318.2</v>
      </c>
      <c r="AT212" s="34">
        <v>40.4</v>
      </c>
      <c r="AU212" s="34">
        <v>12</v>
      </c>
      <c r="AV212" s="34">
        <v>11</v>
      </c>
      <c r="AW212" s="34" t="s">
        <v>212</v>
      </c>
      <c r="AX212" s="34">
        <v>1.3</v>
      </c>
      <c r="AY212" s="34">
        <v>2.2000000000000002</v>
      </c>
      <c r="AZ212" s="34">
        <v>2.5770770000000001</v>
      </c>
      <c r="BA212" s="34">
        <v>13.404</v>
      </c>
      <c r="BB212" s="34">
        <v>15.25</v>
      </c>
      <c r="BC212" s="34">
        <v>1.1399999999999999</v>
      </c>
      <c r="BD212" s="34">
        <v>13.504</v>
      </c>
      <c r="BE212" s="34">
        <v>2872.8850000000002</v>
      </c>
      <c r="BF212" s="34">
        <v>19.704999999999998</v>
      </c>
      <c r="BG212" s="34">
        <v>15.23</v>
      </c>
      <c r="BH212" s="34">
        <v>7.2999999999999995E-2</v>
      </c>
      <c r="BI212" s="34">
        <v>15.303000000000001</v>
      </c>
      <c r="BJ212" s="34">
        <v>12.709</v>
      </c>
      <c r="BK212" s="34">
        <v>6.0999999999999999E-2</v>
      </c>
      <c r="BL212" s="34">
        <v>12.77</v>
      </c>
      <c r="BM212" s="34">
        <v>1.1600999999999999</v>
      </c>
      <c r="BN212" s="34"/>
      <c r="BO212" s="34"/>
      <c r="BP212" s="34"/>
      <c r="BQ212" s="34">
        <v>79.605000000000004</v>
      </c>
      <c r="BR212" s="34">
        <v>0.59</v>
      </c>
      <c r="BS212" s="34">
        <v>-5</v>
      </c>
      <c r="BT212" s="34">
        <v>8.0000000000000002E-3</v>
      </c>
      <c r="BU212" s="34">
        <v>14.418125</v>
      </c>
      <c r="BV212" s="34">
        <v>0</v>
      </c>
      <c r="BW212" s="34" t="s">
        <v>155</v>
      </c>
      <c r="BX212" s="34">
        <v>0.83399999999999996</v>
      </c>
    </row>
    <row r="213" spans="1:76" x14ac:dyDescent="0.25">
      <c r="A213" s="35">
        <v>43167</v>
      </c>
      <c r="B213" s="36">
        <v>1.4871527777777777E-2</v>
      </c>
      <c r="C213" s="34">
        <v>12.269</v>
      </c>
      <c r="D213" s="34">
        <v>4.5499999999999999E-2</v>
      </c>
      <c r="E213" s="34">
        <v>454.98729900000001</v>
      </c>
      <c r="F213" s="34">
        <v>723.8</v>
      </c>
      <c r="G213" s="34">
        <v>3.3</v>
      </c>
      <c r="H213" s="34">
        <v>91.5</v>
      </c>
      <c r="I213" s="34"/>
      <c r="J213" s="34">
        <v>0.4</v>
      </c>
      <c r="K213" s="34">
        <v>0.88880000000000003</v>
      </c>
      <c r="L213" s="34">
        <v>10.9048</v>
      </c>
      <c r="M213" s="34">
        <v>4.0399999999999998E-2</v>
      </c>
      <c r="N213" s="34">
        <v>643.29</v>
      </c>
      <c r="O213" s="34">
        <v>2.8923999999999999</v>
      </c>
      <c r="P213" s="34">
        <v>646.20000000000005</v>
      </c>
      <c r="Q213" s="34">
        <v>536.81259999999997</v>
      </c>
      <c r="R213" s="34">
        <v>2.4136000000000002</v>
      </c>
      <c r="S213" s="34">
        <v>539.20000000000005</v>
      </c>
      <c r="T213" s="34">
        <v>91.482799999999997</v>
      </c>
      <c r="U213" s="34"/>
      <c r="V213" s="34"/>
      <c r="W213" s="34">
        <v>0</v>
      </c>
      <c r="X213" s="34">
        <v>0.35549999999999998</v>
      </c>
      <c r="Y213" s="34">
        <v>12.1</v>
      </c>
      <c r="Z213" s="34">
        <v>851</v>
      </c>
      <c r="AA213" s="34">
        <v>862</v>
      </c>
      <c r="AB213" s="34">
        <v>873</v>
      </c>
      <c r="AC213" s="34">
        <v>90</v>
      </c>
      <c r="AD213" s="34">
        <v>32.799999999999997</v>
      </c>
      <c r="AE213" s="34">
        <v>0.75</v>
      </c>
      <c r="AF213" s="34">
        <v>978</v>
      </c>
      <c r="AG213" s="34">
        <v>4</v>
      </c>
      <c r="AH213" s="34">
        <v>77</v>
      </c>
      <c r="AI213" s="34">
        <v>41</v>
      </c>
      <c r="AJ213" s="34">
        <v>191</v>
      </c>
      <c r="AK213" s="34">
        <v>169</v>
      </c>
      <c r="AL213" s="34">
        <v>3.6</v>
      </c>
      <c r="AM213" s="34">
        <v>175</v>
      </c>
      <c r="AN213" s="34" t="s">
        <v>155</v>
      </c>
      <c r="AO213" s="34">
        <v>2</v>
      </c>
      <c r="AP213" s="37">
        <v>0.89068287037037042</v>
      </c>
      <c r="AQ213" s="34">
        <v>47.163175000000003</v>
      </c>
      <c r="AR213" s="34">
        <v>-88.484243000000006</v>
      </c>
      <c r="AS213" s="34">
        <v>319.10000000000002</v>
      </c>
      <c r="AT213" s="34">
        <v>41.2</v>
      </c>
      <c r="AU213" s="34">
        <v>12</v>
      </c>
      <c r="AV213" s="34">
        <v>11</v>
      </c>
      <c r="AW213" s="34" t="s">
        <v>212</v>
      </c>
      <c r="AX213" s="34">
        <v>1.3</v>
      </c>
      <c r="AY213" s="34">
        <v>2.2770999999999999</v>
      </c>
      <c r="AZ213" s="34">
        <v>2.6</v>
      </c>
      <c r="BA213" s="34">
        <v>13.404</v>
      </c>
      <c r="BB213" s="34">
        <v>16.37</v>
      </c>
      <c r="BC213" s="34">
        <v>1.22</v>
      </c>
      <c r="BD213" s="34">
        <v>12.515000000000001</v>
      </c>
      <c r="BE213" s="34">
        <v>2894.7190000000001</v>
      </c>
      <c r="BF213" s="34">
        <v>6.8319999999999999</v>
      </c>
      <c r="BG213" s="34">
        <v>17.882999999999999</v>
      </c>
      <c r="BH213" s="34">
        <v>0.08</v>
      </c>
      <c r="BI213" s="34">
        <v>17.963000000000001</v>
      </c>
      <c r="BJ213" s="34">
        <v>14.923</v>
      </c>
      <c r="BK213" s="34">
        <v>6.7000000000000004E-2</v>
      </c>
      <c r="BL213" s="34">
        <v>14.99</v>
      </c>
      <c r="BM213" s="34">
        <v>0.83799999999999997</v>
      </c>
      <c r="BN213" s="34"/>
      <c r="BO213" s="34"/>
      <c r="BP213" s="34"/>
      <c r="BQ213" s="34">
        <v>68.617999999999995</v>
      </c>
      <c r="BR213" s="34">
        <v>0.52682799999999996</v>
      </c>
      <c r="BS213" s="34">
        <v>-5</v>
      </c>
      <c r="BT213" s="34">
        <v>8.0000000000000002E-3</v>
      </c>
      <c r="BU213" s="34">
        <v>12.874359</v>
      </c>
      <c r="BV213" s="34">
        <v>0</v>
      </c>
      <c r="BW213" s="34" t="s">
        <v>155</v>
      </c>
      <c r="BX213" s="34">
        <v>0.83399999999999996</v>
      </c>
    </row>
    <row r="214" spans="1:76" x14ac:dyDescent="0.25">
      <c r="A214" s="35">
        <v>43167</v>
      </c>
      <c r="B214" s="36">
        <v>1.488310185185185E-2</v>
      </c>
      <c r="C214" s="34">
        <v>12.025</v>
      </c>
      <c r="D214" s="34">
        <v>1.84E-2</v>
      </c>
      <c r="E214" s="34">
        <v>183.69028</v>
      </c>
      <c r="F214" s="34">
        <v>784.2</v>
      </c>
      <c r="G214" s="34">
        <v>3.3</v>
      </c>
      <c r="H214" s="34">
        <v>60.8</v>
      </c>
      <c r="I214" s="34"/>
      <c r="J214" s="34">
        <v>0.4</v>
      </c>
      <c r="K214" s="34">
        <v>0.8911</v>
      </c>
      <c r="L214" s="34">
        <v>10.7149</v>
      </c>
      <c r="M214" s="34">
        <v>1.6400000000000001E-2</v>
      </c>
      <c r="N214" s="34">
        <v>698.79549999999995</v>
      </c>
      <c r="O214" s="34">
        <v>2.9230999999999998</v>
      </c>
      <c r="P214" s="34">
        <v>701.7</v>
      </c>
      <c r="Q214" s="34">
        <v>582.35180000000003</v>
      </c>
      <c r="R214" s="34">
        <v>2.4359999999999999</v>
      </c>
      <c r="S214" s="34">
        <v>584.79999999999995</v>
      </c>
      <c r="T214" s="34">
        <v>60.845799999999997</v>
      </c>
      <c r="U214" s="34"/>
      <c r="V214" s="34"/>
      <c r="W214" s="34">
        <v>0</v>
      </c>
      <c r="X214" s="34">
        <v>0.35639999999999999</v>
      </c>
      <c r="Y214" s="34">
        <v>12.1</v>
      </c>
      <c r="Z214" s="34">
        <v>852</v>
      </c>
      <c r="AA214" s="34">
        <v>862</v>
      </c>
      <c r="AB214" s="34">
        <v>873</v>
      </c>
      <c r="AC214" s="34">
        <v>89.1</v>
      </c>
      <c r="AD214" s="34">
        <v>32.46</v>
      </c>
      <c r="AE214" s="34">
        <v>0.75</v>
      </c>
      <c r="AF214" s="34">
        <v>978</v>
      </c>
      <c r="AG214" s="34">
        <v>4</v>
      </c>
      <c r="AH214" s="34">
        <v>77</v>
      </c>
      <c r="AI214" s="34">
        <v>41</v>
      </c>
      <c r="AJ214" s="34">
        <v>191</v>
      </c>
      <c r="AK214" s="34">
        <v>169</v>
      </c>
      <c r="AL214" s="34">
        <v>3.5</v>
      </c>
      <c r="AM214" s="34">
        <v>175</v>
      </c>
      <c r="AN214" s="34" t="s">
        <v>155</v>
      </c>
      <c r="AO214" s="34">
        <v>2</v>
      </c>
      <c r="AP214" s="37">
        <v>0.89070601851851849</v>
      </c>
      <c r="AQ214" s="34">
        <v>47.163248000000003</v>
      </c>
      <c r="AR214" s="34">
        <v>-88.484281999999993</v>
      </c>
      <c r="AS214" s="34">
        <v>319.39999999999998</v>
      </c>
      <c r="AT214" s="34">
        <v>41.5</v>
      </c>
      <c r="AU214" s="34">
        <v>12</v>
      </c>
      <c r="AV214" s="34">
        <v>11</v>
      </c>
      <c r="AW214" s="34" t="s">
        <v>212</v>
      </c>
      <c r="AX214" s="34">
        <v>1.3771</v>
      </c>
      <c r="AY214" s="34">
        <v>2.2999999999999998</v>
      </c>
      <c r="AZ214" s="34">
        <v>2.6770999999999998</v>
      </c>
      <c r="BA214" s="34">
        <v>13.404</v>
      </c>
      <c r="BB214" s="34">
        <v>16.73</v>
      </c>
      <c r="BC214" s="34">
        <v>1.25</v>
      </c>
      <c r="BD214" s="34">
        <v>12.226000000000001</v>
      </c>
      <c r="BE214" s="34">
        <v>2902.0169999999998</v>
      </c>
      <c r="BF214" s="34">
        <v>2.8220000000000001</v>
      </c>
      <c r="BG214" s="34">
        <v>19.82</v>
      </c>
      <c r="BH214" s="34">
        <v>8.3000000000000004E-2</v>
      </c>
      <c r="BI214" s="34">
        <v>19.902999999999999</v>
      </c>
      <c r="BJ214" s="34">
        <v>16.516999999999999</v>
      </c>
      <c r="BK214" s="34">
        <v>6.9000000000000006E-2</v>
      </c>
      <c r="BL214" s="34">
        <v>16.585999999999999</v>
      </c>
      <c r="BM214" s="34">
        <v>0.56869999999999998</v>
      </c>
      <c r="BN214" s="34"/>
      <c r="BO214" s="34"/>
      <c r="BP214" s="34"/>
      <c r="BQ214" s="34">
        <v>70.191000000000003</v>
      </c>
      <c r="BR214" s="34">
        <v>0.44303500000000001</v>
      </c>
      <c r="BS214" s="34">
        <v>-5</v>
      </c>
      <c r="BT214" s="34">
        <v>8.9289999999999994E-3</v>
      </c>
      <c r="BU214" s="34">
        <v>10.826667</v>
      </c>
      <c r="BV214" s="34">
        <v>0</v>
      </c>
      <c r="BW214" s="34" t="s">
        <v>155</v>
      </c>
      <c r="BX214" s="34">
        <v>0.83299999999999996</v>
      </c>
    </row>
    <row r="215" spans="1:76" x14ac:dyDescent="0.25">
      <c r="A215" s="35">
        <v>43167</v>
      </c>
      <c r="B215" s="36">
        <v>1.4894675925925928E-2</v>
      </c>
      <c r="C215" s="34">
        <v>12.455</v>
      </c>
      <c r="D215" s="34">
        <v>1.3100000000000001E-2</v>
      </c>
      <c r="E215" s="34">
        <v>130.62972300000001</v>
      </c>
      <c r="F215" s="34">
        <v>839.8</v>
      </c>
      <c r="G215" s="34">
        <v>3.2</v>
      </c>
      <c r="H215" s="34">
        <v>52.2</v>
      </c>
      <c r="I215" s="34"/>
      <c r="J215" s="34">
        <v>0.54</v>
      </c>
      <c r="K215" s="34">
        <v>0.88770000000000004</v>
      </c>
      <c r="L215" s="34">
        <v>11.0558</v>
      </c>
      <c r="M215" s="34">
        <v>1.1599999999999999E-2</v>
      </c>
      <c r="N215" s="34">
        <v>745.46</v>
      </c>
      <c r="O215" s="34">
        <v>2.8321999999999998</v>
      </c>
      <c r="P215" s="34">
        <v>748.3</v>
      </c>
      <c r="Q215" s="34">
        <v>621.17690000000005</v>
      </c>
      <c r="R215" s="34">
        <v>2.36</v>
      </c>
      <c r="S215" s="34">
        <v>623.5</v>
      </c>
      <c r="T215" s="34">
        <v>52.225900000000003</v>
      </c>
      <c r="U215" s="34"/>
      <c r="V215" s="34"/>
      <c r="W215" s="34">
        <v>0</v>
      </c>
      <c r="X215" s="34">
        <v>0.4819</v>
      </c>
      <c r="Y215" s="34">
        <v>12.1</v>
      </c>
      <c r="Z215" s="34">
        <v>852</v>
      </c>
      <c r="AA215" s="34">
        <v>862</v>
      </c>
      <c r="AB215" s="34">
        <v>873</v>
      </c>
      <c r="AC215" s="34">
        <v>89</v>
      </c>
      <c r="AD215" s="34">
        <v>32.43</v>
      </c>
      <c r="AE215" s="34">
        <v>0.74</v>
      </c>
      <c r="AF215" s="34">
        <v>978</v>
      </c>
      <c r="AG215" s="34">
        <v>4</v>
      </c>
      <c r="AH215" s="34">
        <v>77</v>
      </c>
      <c r="AI215" s="34">
        <v>41</v>
      </c>
      <c r="AJ215" s="34">
        <v>191</v>
      </c>
      <c r="AK215" s="34">
        <v>169</v>
      </c>
      <c r="AL215" s="34">
        <v>3.6</v>
      </c>
      <c r="AM215" s="34">
        <v>175</v>
      </c>
      <c r="AN215" s="34" t="s">
        <v>155</v>
      </c>
      <c r="AO215" s="34">
        <v>2</v>
      </c>
      <c r="AP215" s="37">
        <v>0.89070601851851849</v>
      </c>
      <c r="AQ215" s="34">
        <v>47.163479000000002</v>
      </c>
      <c r="AR215" s="34">
        <v>-88.484475000000003</v>
      </c>
      <c r="AS215" s="34">
        <v>319.60000000000002</v>
      </c>
      <c r="AT215" s="34">
        <v>42</v>
      </c>
      <c r="AU215" s="34">
        <v>12</v>
      </c>
      <c r="AV215" s="34">
        <v>11</v>
      </c>
      <c r="AW215" s="34" t="s">
        <v>212</v>
      </c>
      <c r="AX215" s="34">
        <v>1.4</v>
      </c>
      <c r="AY215" s="34">
        <v>2.2999999999999998</v>
      </c>
      <c r="AZ215" s="34">
        <v>2.7</v>
      </c>
      <c r="BA215" s="34">
        <v>13.404</v>
      </c>
      <c r="BB215" s="34">
        <v>16.190000000000001</v>
      </c>
      <c r="BC215" s="34">
        <v>1.21</v>
      </c>
      <c r="BD215" s="34">
        <v>12.654</v>
      </c>
      <c r="BE215" s="34">
        <v>2903.355</v>
      </c>
      <c r="BF215" s="34">
        <v>1.9379999999999999</v>
      </c>
      <c r="BG215" s="34">
        <v>20.501000000000001</v>
      </c>
      <c r="BH215" s="34">
        <v>7.8E-2</v>
      </c>
      <c r="BI215" s="34">
        <v>20.579000000000001</v>
      </c>
      <c r="BJ215" s="34">
        <v>17.082999999999998</v>
      </c>
      <c r="BK215" s="34">
        <v>6.5000000000000002E-2</v>
      </c>
      <c r="BL215" s="34">
        <v>17.148</v>
      </c>
      <c r="BM215" s="34">
        <v>0.4733</v>
      </c>
      <c r="BN215" s="34"/>
      <c r="BO215" s="34"/>
      <c r="BP215" s="34"/>
      <c r="BQ215" s="34">
        <v>92.012</v>
      </c>
      <c r="BR215" s="34">
        <v>0.46579900000000002</v>
      </c>
      <c r="BS215" s="34">
        <v>-5</v>
      </c>
      <c r="BT215" s="34">
        <v>8.9999999999999993E-3</v>
      </c>
      <c r="BU215" s="34">
        <v>11.382963</v>
      </c>
      <c r="BV215" s="34">
        <v>0</v>
      </c>
      <c r="BW215" s="34" t="s">
        <v>155</v>
      </c>
      <c r="BX215" s="34">
        <v>0.83299999999999996</v>
      </c>
    </row>
    <row r="216" spans="1:76" x14ac:dyDescent="0.25">
      <c r="A216" s="35">
        <v>43167</v>
      </c>
      <c r="B216" s="36">
        <v>1.4906250000000001E-2</v>
      </c>
      <c r="C216" s="34">
        <v>12.909000000000001</v>
      </c>
      <c r="D216" s="34">
        <v>1.11E-2</v>
      </c>
      <c r="E216" s="34">
        <v>111.113801</v>
      </c>
      <c r="F216" s="34">
        <v>877.3</v>
      </c>
      <c r="G216" s="34">
        <v>3.1</v>
      </c>
      <c r="H216" s="34">
        <v>47.5</v>
      </c>
      <c r="I216" s="34"/>
      <c r="J216" s="34">
        <v>0.79</v>
      </c>
      <c r="K216" s="34">
        <v>0.88400000000000001</v>
      </c>
      <c r="L216" s="34">
        <v>11.411799999999999</v>
      </c>
      <c r="M216" s="34">
        <v>9.7999999999999997E-3</v>
      </c>
      <c r="N216" s="34">
        <v>775.59310000000005</v>
      </c>
      <c r="O216" s="34">
        <v>2.7783000000000002</v>
      </c>
      <c r="P216" s="34">
        <v>778.4</v>
      </c>
      <c r="Q216" s="34">
        <v>646.28629999999998</v>
      </c>
      <c r="R216" s="34">
        <v>2.3151000000000002</v>
      </c>
      <c r="S216" s="34">
        <v>648.6</v>
      </c>
      <c r="T216" s="34">
        <v>47.451999999999998</v>
      </c>
      <c r="U216" s="34"/>
      <c r="V216" s="34"/>
      <c r="W216" s="34">
        <v>0</v>
      </c>
      <c r="X216" s="34">
        <v>0.7016</v>
      </c>
      <c r="Y216" s="34">
        <v>12.1</v>
      </c>
      <c r="Z216" s="34">
        <v>851</v>
      </c>
      <c r="AA216" s="34">
        <v>862</v>
      </c>
      <c r="AB216" s="34">
        <v>874</v>
      </c>
      <c r="AC216" s="34">
        <v>89</v>
      </c>
      <c r="AD216" s="34">
        <v>32.43</v>
      </c>
      <c r="AE216" s="34">
        <v>0.74</v>
      </c>
      <c r="AF216" s="34">
        <v>978</v>
      </c>
      <c r="AG216" s="34">
        <v>4</v>
      </c>
      <c r="AH216" s="34">
        <v>77</v>
      </c>
      <c r="AI216" s="34">
        <v>41</v>
      </c>
      <c r="AJ216" s="34">
        <v>191</v>
      </c>
      <c r="AK216" s="34">
        <v>169</v>
      </c>
      <c r="AL216" s="34">
        <v>3.6</v>
      </c>
      <c r="AM216" s="34">
        <v>175</v>
      </c>
      <c r="AN216" s="34" t="s">
        <v>155</v>
      </c>
      <c r="AO216" s="34">
        <v>2</v>
      </c>
      <c r="AP216" s="37">
        <v>0.89072916666666668</v>
      </c>
      <c r="AQ216" s="34">
        <v>47.163651999999999</v>
      </c>
      <c r="AR216" s="34">
        <v>-88.484644000000003</v>
      </c>
      <c r="AS216" s="34">
        <v>319.60000000000002</v>
      </c>
      <c r="AT216" s="34">
        <v>42</v>
      </c>
      <c r="AU216" s="34">
        <v>12</v>
      </c>
      <c r="AV216" s="34">
        <v>11</v>
      </c>
      <c r="AW216" s="34" t="s">
        <v>212</v>
      </c>
      <c r="AX216" s="34">
        <v>1.4</v>
      </c>
      <c r="AY216" s="34">
        <v>2.0687690000000001</v>
      </c>
      <c r="AZ216" s="34">
        <v>2.7</v>
      </c>
      <c r="BA216" s="34">
        <v>13.404</v>
      </c>
      <c r="BB216" s="34">
        <v>15.66</v>
      </c>
      <c r="BC216" s="34">
        <v>1.17</v>
      </c>
      <c r="BD216" s="34">
        <v>13.116</v>
      </c>
      <c r="BE216" s="34">
        <v>2903.741</v>
      </c>
      <c r="BF216" s="34">
        <v>1.591</v>
      </c>
      <c r="BG216" s="34">
        <v>20.667000000000002</v>
      </c>
      <c r="BH216" s="34">
        <v>7.3999999999999996E-2</v>
      </c>
      <c r="BI216" s="34">
        <v>20.741</v>
      </c>
      <c r="BJ216" s="34">
        <v>17.221</v>
      </c>
      <c r="BK216" s="34">
        <v>6.2E-2</v>
      </c>
      <c r="BL216" s="34">
        <v>17.283000000000001</v>
      </c>
      <c r="BM216" s="34">
        <v>0.41670000000000001</v>
      </c>
      <c r="BN216" s="34"/>
      <c r="BO216" s="34"/>
      <c r="BP216" s="34"/>
      <c r="BQ216" s="34">
        <v>129.804</v>
      </c>
      <c r="BR216" s="34">
        <v>0.47357399999999999</v>
      </c>
      <c r="BS216" s="34">
        <v>-5</v>
      </c>
      <c r="BT216" s="34">
        <v>8.071E-3</v>
      </c>
      <c r="BU216" s="34">
        <v>11.572965</v>
      </c>
      <c r="BV216" s="34">
        <v>0</v>
      </c>
      <c r="BW216" s="34" t="s">
        <v>155</v>
      </c>
      <c r="BX216" s="34">
        <v>0.83299999999999996</v>
      </c>
    </row>
    <row r="217" spans="1:76" x14ac:dyDescent="0.25">
      <c r="A217" s="35">
        <v>43167</v>
      </c>
      <c r="B217" s="36">
        <v>1.4917824074074075E-2</v>
      </c>
      <c r="C217" s="34">
        <v>13.420999999999999</v>
      </c>
      <c r="D217" s="34">
        <v>9.2999999999999992E-3</v>
      </c>
      <c r="E217" s="34">
        <v>93.232322999999994</v>
      </c>
      <c r="F217" s="34">
        <v>920.6</v>
      </c>
      <c r="G217" s="34">
        <v>3.1</v>
      </c>
      <c r="H217" s="34">
        <v>46</v>
      </c>
      <c r="I217" s="34"/>
      <c r="J217" s="34">
        <v>1.04</v>
      </c>
      <c r="K217" s="34">
        <v>0.88</v>
      </c>
      <c r="L217" s="34">
        <v>11.810499999999999</v>
      </c>
      <c r="M217" s="34">
        <v>8.2000000000000007E-3</v>
      </c>
      <c r="N217" s="34">
        <v>810.11900000000003</v>
      </c>
      <c r="O217" s="34">
        <v>2.7280000000000002</v>
      </c>
      <c r="P217" s="34">
        <v>812.8</v>
      </c>
      <c r="Q217" s="34">
        <v>675.05600000000004</v>
      </c>
      <c r="R217" s="34">
        <v>2.2732000000000001</v>
      </c>
      <c r="S217" s="34">
        <v>677.3</v>
      </c>
      <c r="T217" s="34">
        <v>45.987400000000001</v>
      </c>
      <c r="U217" s="34"/>
      <c r="V217" s="34"/>
      <c r="W217" s="34">
        <v>0</v>
      </c>
      <c r="X217" s="34">
        <v>0.9113</v>
      </c>
      <c r="Y217" s="34">
        <v>12.1</v>
      </c>
      <c r="Z217" s="34">
        <v>852</v>
      </c>
      <c r="AA217" s="34">
        <v>862</v>
      </c>
      <c r="AB217" s="34">
        <v>873</v>
      </c>
      <c r="AC217" s="34">
        <v>89</v>
      </c>
      <c r="AD217" s="34">
        <v>32.43</v>
      </c>
      <c r="AE217" s="34">
        <v>0.74</v>
      </c>
      <c r="AF217" s="34">
        <v>978</v>
      </c>
      <c r="AG217" s="34">
        <v>4</v>
      </c>
      <c r="AH217" s="34">
        <v>76.071928</v>
      </c>
      <c r="AI217" s="34">
        <v>41</v>
      </c>
      <c r="AJ217" s="34">
        <v>191</v>
      </c>
      <c r="AK217" s="34">
        <v>169</v>
      </c>
      <c r="AL217" s="34">
        <v>3.7</v>
      </c>
      <c r="AM217" s="34">
        <v>175</v>
      </c>
      <c r="AN217" s="34" t="s">
        <v>155</v>
      </c>
      <c r="AO217" s="34">
        <v>2</v>
      </c>
      <c r="AP217" s="37">
        <v>0.89074074074074072</v>
      </c>
      <c r="AQ217" s="34">
        <v>47.163682999999999</v>
      </c>
      <c r="AR217" s="34">
        <v>-88.484677000000005</v>
      </c>
      <c r="AS217" s="34">
        <v>319.60000000000002</v>
      </c>
      <c r="AT217" s="34">
        <v>42</v>
      </c>
      <c r="AU217" s="34">
        <v>12</v>
      </c>
      <c r="AV217" s="34">
        <v>11</v>
      </c>
      <c r="AW217" s="34" t="s">
        <v>212</v>
      </c>
      <c r="AX217" s="34">
        <v>1.4</v>
      </c>
      <c r="AY217" s="34">
        <v>2</v>
      </c>
      <c r="AZ217" s="34">
        <v>2.7</v>
      </c>
      <c r="BA217" s="34">
        <v>13.404</v>
      </c>
      <c r="BB217" s="34">
        <v>15.1</v>
      </c>
      <c r="BC217" s="34">
        <v>1.1299999999999999</v>
      </c>
      <c r="BD217" s="34">
        <v>13.635</v>
      </c>
      <c r="BE217" s="34">
        <v>2903.9589999999998</v>
      </c>
      <c r="BF217" s="34">
        <v>1.284</v>
      </c>
      <c r="BG217" s="34">
        <v>20.86</v>
      </c>
      <c r="BH217" s="34">
        <v>7.0000000000000007E-2</v>
      </c>
      <c r="BI217" s="34">
        <v>20.93</v>
      </c>
      <c r="BJ217" s="34">
        <v>17.382000000000001</v>
      </c>
      <c r="BK217" s="34">
        <v>5.8999999999999997E-2</v>
      </c>
      <c r="BL217" s="34">
        <v>17.440999999999999</v>
      </c>
      <c r="BM217" s="34">
        <v>0.39019999999999999</v>
      </c>
      <c r="BN217" s="34"/>
      <c r="BO217" s="34"/>
      <c r="BP217" s="34"/>
      <c r="BQ217" s="34">
        <v>162.923</v>
      </c>
      <c r="BR217" s="34">
        <v>0.52411600000000003</v>
      </c>
      <c r="BS217" s="34">
        <v>-5</v>
      </c>
      <c r="BT217" s="34">
        <v>8.9280000000000002E-3</v>
      </c>
      <c r="BU217" s="34">
        <v>12.808082000000001</v>
      </c>
      <c r="BV217" s="34">
        <v>0</v>
      </c>
      <c r="BW217" s="34" t="s">
        <v>155</v>
      </c>
      <c r="BX217" s="34">
        <v>0.83299999999999996</v>
      </c>
    </row>
    <row r="218" spans="1:76" x14ac:dyDescent="0.25">
      <c r="A218" s="35">
        <v>43167</v>
      </c>
      <c r="B218" s="36">
        <v>1.492939814814815E-2</v>
      </c>
      <c r="C218" s="34">
        <v>13.965</v>
      </c>
      <c r="D218" s="34">
        <v>1.18E-2</v>
      </c>
      <c r="E218" s="34">
        <v>118.484848</v>
      </c>
      <c r="F218" s="34">
        <v>1014.1</v>
      </c>
      <c r="G218" s="34">
        <v>3.1</v>
      </c>
      <c r="H218" s="34">
        <v>57.3</v>
      </c>
      <c r="I218" s="34"/>
      <c r="J218" s="34">
        <v>1.28</v>
      </c>
      <c r="K218" s="34">
        <v>0.87570000000000003</v>
      </c>
      <c r="L218" s="34">
        <v>12.2296</v>
      </c>
      <c r="M218" s="34">
        <v>1.04E-2</v>
      </c>
      <c r="N218" s="34">
        <v>888.07119999999998</v>
      </c>
      <c r="O218" s="34">
        <v>2.7147000000000001</v>
      </c>
      <c r="P218" s="34">
        <v>890.8</v>
      </c>
      <c r="Q218" s="34">
        <v>740.10209999999995</v>
      </c>
      <c r="R218" s="34">
        <v>2.2624</v>
      </c>
      <c r="S218" s="34">
        <v>742.4</v>
      </c>
      <c r="T218" s="34">
        <v>57.317900000000002</v>
      </c>
      <c r="U218" s="34"/>
      <c r="V218" s="34"/>
      <c r="W218" s="34">
        <v>0</v>
      </c>
      <c r="X218" s="34">
        <v>1.125</v>
      </c>
      <c r="Y218" s="34">
        <v>12.2</v>
      </c>
      <c r="Z218" s="34">
        <v>851</v>
      </c>
      <c r="AA218" s="34">
        <v>861</v>
      </c>
      <c r="AB218" s="34">
        <v>873</v>
      </c>
      <c r="AC218" s="34">
        <v>89</v>
      </c>
      <c r="AD218" s="34">
        <v>32.46</v>
      </c>
      <c r="AE218" s="34">
        <v>0.75</v>
      </c>
      <c r="AF218" s="34">
        <v>977</v>
      </c>
      <c r="AG218" s="34">
        <v>4</v>
      </c>
      <c r="AH218" s="34">
        <v>76</v>
      </c>
      <c r="AI218" s="34">
        <v>41</v>
      </c>
      <c r="AJ218" s="34">
        <v>191</v>
      </c>
      <c r="AK218" s="34">
        <v>169</v>
      </c>
      <c r="AL218" s="34">
        <v>3.8</v>
      </c>
      <c r="AM218" s="34">
        <v>175</v>
      </c>
      <c r="AN218" s="34" t="s">
        <v>155</v>
      </c>
      <c r="AO218" s="34">
        <v>2</v>
      </c>
      <c r="AP218" s="37">
        <v>0.89074074074074072</v>
      </c>
      <c r="AQ218" s="34">
        <v>47.163784999999997</v>
      </c>
      <c r="AR218" s="34">
        <v>-88.484800000000007</v>
      </c>
      <c r="AS218" s="34">
        <v>319.60000000000002</v>
      </c>
      <c r="AT218" s="34">
        <v>42.5</v>
      </c>
      <c r="AU218" s="34">
        <v>12</v>
      </c>
      <c r="AV218" s="34">
        <v>11</v>
      </c>
      <c r="AW218" s="34" t="s">
        <v>212</v>
      </c>
      <c r="AX218" s="34">
        <v>1.4</v>
      </c>
      <c r="AY218" s="34">
        <v>1.5374000000000001</v>
      </c>
      <c r="AZ218" s="34">
        <v>2.2374000000000001</v>
      </c>
      <c r="BA218" s="34">
        <v>13.404</v>
      </c>
      <c r="BB218" s="34">
        <v>14.54</v>
      </c>
      <c r="BC218" s="34">
        <v>1.0900000000000001</v>
      </c>
      <c r="BD218" s="34">
        <v>14.193</v>
      </c>
      <c r="BE218" s="34">
        <v>2902.9459999999999</v>
      </c>
      <c r="BF218" s="34">
        <v>1.5680000000000001</v>
      </c>
      <c r="BG218" s="34">
        <v>22.076000000000001</v>
      </c>
      <c r="BH218" s="34">
        <v>6.7000000000000004E-2</v>
      </c>
      <c r="BI218" s="34">
        <v>22.143000000000001</v>
      </c>
      <c r="BJ218" s="34">
        <v>18.396999999999998</v>
      </c>
      <c r="BK218" s="34">
        <v>5.6000000000000001E-2</v>
      </c>
      <c r="BL218" s="34">
        <v>18.454000000000001</v>
      </c>
      <c r="BM218" s="34">
        <v>0.46949999999999997</v>
      </c>
      <c r="BN218" s="34"/>
      <c r="BO218" s="34"/>
      <c r="BP218" s="34"/>
      <c r="BQ218" s="34">
        <v>194.173</v>
      </c>
      <c r="BR218" s="34">
        <v>0.56051300000000004</v>
      </c>
      <c r="BS218" s="34">
        <v>-5</v>
      </c>
      <c r="BT218" s="34">
        <v>8.071E-3</v>
      </c>
      <c r="BU218" s="34">
        <v>13.697524</v>
      </c>
      <c r="BV218" s="34">
        <v>0</v>
      </c>
      <c r="BW218" s="34" t="s">
        <v>155</v>
      </c>
      <c r="BX218" s="34">
        <v>0.83299999999999996</v>
      </c>
    </row>
    <row r="219" spans="1:76" x14ac:dyDescent="0.25">
      <c r="A219" s="35">
        <v>43167</v>
      </c>
      <c r="B219" s="36">
        <v>1.4940972222222224E-2</v>
      </c>
      <c r="C219" s="34">
        <v>14.218999999999999</v>
      </c>
      <c r="D219" s="34">
        <v>9.4600000000000004E-2</v>
      </c>
      <c r="E219" s="34">
        <v>946.10921499999995</v>
      </c>
      <c r="F219" s="34">
        <v>1076.0999999999999</v>
      </c>
      <c r="G219" s="34">
        <v>3.1</v>
      </c>
      <c r="H219" s="34">
        <v>66.2</v>
      </c>
      <c r="I219" s="34"/>
      <c r="J219" s="34">
        <v>1.54</v>
      </c>
      <c r="K219" s="34">
        <v>0.87290000000000001</v>
      </c>
      <c r="L219" s="34">
        <v>12.4124</v>
      </c>
      <c r="M219" s="34">
        <v>8.2600000000000007E-2</v>
      </c>
      <c r="N219" s="34">
        <v>939.3347</v>
      </c>
      <c r="O219" s="34">
        <v>2.7061000000000002</v>
      </c>
      <c r="P219" s="34">
        <v>942</v>
      </c>
      <c r="Q219" s="34">
        <v>782.83140000000003</v>
      </c>
      <c r="R219" s="34">
        <v>2.2553000000000001</v>
      </c>
      <c r="S219" s="34">
        <v>785.1</v>
      </c>
      <c r="T219" s="34">
        <v>66.2363</v>
      </c>
      <c r="U219" s="34"/>
      <c r="V219" s="34"/>
      <c r="W219" s="34">
        <v>0</v>
      </c>
      <c r="X219" s="34">
        <v>1.3433999999999999</v>
      </c>
      <c r="Y219" s="34">
        <v>12.1</v>
      </c>
      <c r="Z219" s="34">
        <v>851</v>
      </c>
      <c r="AA219" s="34">
        <v>862</v>
      </c>
      <c r="AB219" s="34">
        <v>873</v>
      </c>
      <c r="AC219" s="34">
        <v>89</v>
      </c>
      <c r="AD219" s="34">
        <v>32.46</v>
      </c>
      <c r="AE219" s="34">
        <v>0.75</v>
      </c>
      <c r="AF219" s="34">
        <v>977</v>
      </c>
      <c r="AG219" s="34">
        <v>4</v>
      </c>
      <c r="AH219" s="34">
        <v>76</v>
      </c>
      <c r="AI219" s="34">
        <v>41</v>
      </c>
      <c r="AJ219" s="34">
        <v>191</v>
      </c>
      <c r="AK219" s="34">
        <v>169</v>
      </c>
      <c r="AL219" s="34">
        <v>3.7</v>
      </c>
      <c r="AM219" s="34">
        <v>175</v>
      </c>
      <c r="AN219" s="34" t="s">
        <v>155</v>
      </c>
      <c r="AO219" s="34">
        <v>2</v>
      </c>
      <c r="AP219" s="37">
        <v>0.89075231481481476</v>
      </c>
      <c r="AQ219" s="34">
        <v>47.164002000000004</v>
      </c>
      <c r="AR219" s="34">
        <v>-88.485118</v>
      </c>
      <c r="AS219" s="34">
        <v>319.8</v>
      </c>
      <c r="AT219" s="34">
        <v>43.1</v>
      </c>
      <c r="AU219" s="34">
        <v>12</v>
      </c>
      <c r="AV219" s="34">
        <v>11</v>
      </c>
      <c r="AW219" s="34" t="s">
        <v>212</v>
      </c>
      <c r="AX219" s="34">
        <v>1.4771000000000001</v>
      </c>
      <c r="AY219" s="34">
        <v>1.4</v>
      </c>
      <c r="AZ219" s="34">
        <v>2.1</v>
      </c>
      <c r="BA219" s="34">
        <v>13.404</v>
      </c>
      <c r="BB219" s="34">
        <v>14.21</v>
      </c>
      <c r="BC219" s="34">
        <v>1.06</v>
      </c>
      <c r="BD219" s="34">
        <v>14.555</v>
      </c>
      <c r="BE219" s="34">
        <v>2885.8310000000001</v>
      </c>
      <c r="BF219" s="34">
        <v>12.221</v>
      </c>
      <c r="BG219" s="34">
        <v>22.87</v>
      </c>
      <c r="BH219" s="34">
        <v>6.6000000000000003E-2</v>
      </c>
      <c r="BI219" s="34">
        <v>22.936</v>
      </c>
      <c r="BJ219" s="34">
        <v>19.059999999999999</v>
      </c>
      <c r="BK219" s="34">
        <v>5.5E-2</v>
      </c>
      <c r="BL219" s="34">
        <v>19.114999999999998</v>
      </c>
      <c r="BM219" s="34">
        <v>0.53139999999999998</v>
      </c>
      <c r="BN219" s="34"/>
      <c r="BO219" s="34"/>
      <c r="BP219" s="34"/>
      <c r="BQ219" s="34">
        <v>227.10400000000001</v>
      </c>
      <c r="BR219" s="34">
        <v>0.54256199999999999</v>
      </c>
      <c r="BS219" s="34">
        <v>-5</v>
      </c>
      <c r="BT219" s="34">
        <v>7.071E-3</v>
      </c>
      <c r="BU219" s="34">
        <v>13.258858999999999</v>
      </c>
      <c r="BV219" s="34">
        <v>0</v>
      </c>
      <c r="BW219" s="34" t="s">
        <v>155</v>
      </c>
      <c r="BX219" s="34">
        <v>0.83299999999999996</v>
      </c>
    </row>
    <row r="220" spans="1:76" x14ac:dyDescent="0.25">
      <c r="A220" s="35">
        <v>43167</v>
      </c>
      <c r="B220" s="36">
        <v>1.4952546296296297E-2</v>
      </c>
      <c r="C220" s="34">
        <v>14.154999999999999</v>
      </c>
      <c r="D220" s="34">
        <v>0.1429</v>
      </c>
      <c r="E220" s="34">
        <v>1429.272727</v>
      </c>
      <c r="F220" s="34">
        <v>1069.3</v>
      </c>
      <c r="G220" s="34">
        <v>3.2</v>
      </c>
      <c r="H220" s="34">
        <v>76.8</v>
      </c>
      <c r="I220" s="34"/>
      <c r="J220" s="34">
        <v>1.6</v>
      </c>
      <c r="K220" s="34">
        <v>0.873</v>
      </c>
      <c r="L220" s="34">
        <v>12.3573</v>
      </c>
      <c r="M220" s="34">
        <v>0.12479999999999999</v>
      </c>
      <c r="N220" s="34">
        <v>933.54020000000003</v>
      </c>
      <c r="O220" s="34">
        <v>2.7747999999999999</v>
      </c>
      <c r="P220" s="34">
        <v>936.3</v>
      </c>
      <c r="Q220" s="34">
        <v>777.90769999999998</v>
      </c>
      <c r="R220" s="34">
        <v>2.3121999999999998</v>
      </c>
      <c r="S220" s="34">
        <v>780.2</v>
      </c>
      <c r="T220" s="34">
        <v>76.824600000000004</v>
      </c>
      <c r="U220" s="34"/>
      <c r="V220" s="34"/>
      <c r="W220" s="34">
        <v>0</v>
      </c>
      <c r="X220" s="34">
        <v>1.3968</v>
      </c>
      <c r="Y220" s="34">
        <v>12.2</v>
      </c>
      <c r="Z220" s="34">
        <v>852</v>
      </c>
      <c r="AA220" s="34">
        <v>862</v>
      </c>
      <c r="AB220" s="34">
        <v>874</v>
      </c>
      <c r="AC220" s="34">
        <v>89</v>
      </c>
      <c r="AD220" s="34">
        <v>32.43</v>
      </c>
      <c r="AE220" s="34">
        <v>0.74</v>
      </c>
      <c r="AF220" s="34">
        <v>978</v>
      </c>
      <c r="AG220" s="34">
        <v>4</v>
      </c>
      <c r="AH220" s="34">
        <v>76</v>
      </c>
      <c r="AI220" s="34">
        <v>41</v>
      </c>
      <c r="AJ220" s="34">
        <v>191.9</v>
      </c>
      <c r="AK220" s="34">
        <v>169</v>
      </c>
      <c r="AL220" s="34">
        <v>3.7</v>
      </c>
      <c r="AM220" s="34">
        <v>175</v>
      </c>
      <c r="AN220" s="34" t="s">
        <v>155</v>
      </c>
      <c r="AO220" s="34">
        <v>2</v>
      </c>
      <c r="AP220" s="37">
        <v>0.89077546296296306</v>
      </c>
      <c r="AQ220" s="34">
        <v>47.16413</v>
      </c>
      <c r="AR220" s="34">
        <v>-88.485370000000003</v>
      </c>
      <c r="AS220" s="34">
        <v>319.8</v>
      </c>
      <c r="AT220" s="34">
        <v>43.2</v>
      </c>
      <c r="AU220" s="34">
        <v>12</v>
      </c>
      <c r="AV220" s="34">
        <v>11</v>
      </c>
      <c r="AW220" s="34" t="s">
        <v>212</v>
      </c>
      <c r="AX220" s="34">
        <v>1.1145</v>
      </c>
      <c r="AY220" s="34">
        <v>1.3229</v>
      </c>
      <c r="AZ220" s="34">
        <v>1.7144999999999999</v>
      </c>
      <c r="BA220" s="34">
        <v>13.404</v>
      </c>
      <c r="BB220" s="34">
        <v>14.22</v>
      </c>
      <c r="BC220" s="34">
        <v>1.06</v>
      </c>
      <c r="BD220" s="34">
        <v>14.547000000000001</v>
      </c>
      <c r="BE220" s="34">
        <v>2875.7539999999999</v>
      </c>
      <c r="BF220" s="34">
        <v>18.481000000000002</v>
      </c>
      <c r="BG220" s="34">
        <v>22.751000000000001</v>
      </c>
      <c r="BH220" s="34">
        <v>6.8000000000000005E-2</v>
      </c>
      <c r="BI220" s="34">
        <v>22.818000000000001</v>
      </c>
      <c r="BJ220" s="34">
        <v>18.957999999999998</v>
      </c>
      <c r="BK220" s="34">
        <v>5.6000000000000001E-2</v>
      </c>
      <c r="BL220" s="34">
        <v>19.013999999999999</v>
      </c>
      <c r="BM220" s="34">
        <v>0.6169</v>
      </c>
      <c r="BN220" s="34"/>
      <c r="BO220" s="34"/>
      <c r="BP220" s="34"/>
      <c r="BQ220" s="34">
        <v>236.35300000000001</v>
      </c>
      <c r="BR220" s="34">
        <v>0.58466300000000004</v>
      </c>
      <c r="BS220" s="34">
        <v>-5</v>
      </c>
      <c r="BT220" s="34">
        <v>7.0000000000000001E-3</v>
      </c>
      <c r="BU220" s="34">
        <v>14.287701999999999</v>
      </c>
      <c r="BV220" s="34">
        <v>0</v>
      </c>
      <c r="BW220" s="34" t="s">
        <v>155</v>
      </c>
      <c r="BX220" s="34">
        <v>0.83299999999999996</v>
      </c>
    </row>
    <row r="221" spans="1:76" x14ac:dyDescent="0.25">
      <c r="A221" s="35">
        <v>43167</v>
      </c>
      <c r="B221" s="36">
        <v>1.4964120370370369E-2</v>
      </c>
      <c r="C221" s="34">
        <v>13.622</v>
      </c>
      <c r="D221" s="34">
        <v>2.2911000000000001</v>
      </c>
      <c r="E221" s="34">
        <v>22910.664509999999</v>
      </c>
      <c r="F221" s="34">
        <v>967.1</v>
      </c>
      <c r="G221" s="34">
        <v>3.5</v>
      </c>
      <c r="H221" s="34">
        <v>81.900000000000006</v>
      </c>
      <c r="I221" s="34"/>
      <c r="J221" s="34">
        <v>1.7</v>
      </c>
      <c r="K221" s="34">
        <v>0.85799999999999998</v>
      </c>
      <c r="L221" s="34">
        <v>11.6876</v>
      </c>
      <c r="M221" s="34">
        <v>1.9657</v>
      </c>
      <c r="N221" s="34">
        <v>829.72640000000001</v>
      </c>
      <c r="O221" s="34">
        <v>3.0367999999999999</v>
      </c>
      <c r="P221" s="34">
        <v>832.8</v>
      </c>
      <c r="Q221" s="34">
        <v>690.47230000000002</v>
      </c>
      <c r="R221" s="34">
        <v>2.5270999999999999</v>
      </c>
      <c r="S221" s="34">
        <v>693</v>
      </c>
      <c r="T221" s="34">
        <v>81.856200000000001</v>
      </c>
      <c r="U221" s="34"/>
      <c r="V221" s="34"/>
      <c r="W221" s="34">
        <v>0</v>
      </c>
      <c r="X221" s="34">
        <v>1.4585999999999999</v>
      </c>
      <c r="Y221" s="34">
        <v>12.2</v>
      </c>
      <c r="Z221" s="34">
        <v>851</v>
      </c>
      <c r="AA221" s="34">
        <v>861</v>
      </c>
      <c r="AB221" s="34">
        <v>874</v>
      </c>
      <c r="AC221" s="34">
        <v>88.1</v>
      </c>
      <c r="AD221" s="34">
        <v>32.090000000000003</v>
      </c>
      <c r="AE221" s="34">
        <v>0.74</v>
      </c>
      <c r="AF221" s="34">
        <v>978</v>
      </c>
      <c r="AG221" s="34">
        <v>4</v>
      </c>
      <c r="AH221" s="34">
        <v>76</v>
      </c>
      <c r="AI221" s="34">
        <v>41</v>
      </c>
      <c r="AJ221" s="34">
        <v>192</v>
      </c>
      <c r="AK221" s="34">
        <v>169</v>
      </c>
      <c r="AL221" s="34">
        <v>3.8</v>
      </c>
      <c r="AM221" s="34">
        <v>175</v>
      </c>
      <c r="AN221" s="34" t="s">
        <v>155</v>
      </c>
      <c r="AO221" s="34">
        <v>2</v>
      </c>
      <c r="AP221" s="37">
        <v>0.89078703703703699</v>
      </c>
      <c r="AQ221" s="34">
        <v>47.164152000000001</v>
      </c>
      <c r="AR221" s="34">
        <v>-88.485420000000005</v>
      </c>
      <c r="AS221" s="34">
        <v>319.8</v>
      </c>
      <c r="AT221" s="34">
        <v>43.9</v>
      </c>
      <c r="AU221" s="34">
        <v>12</v>
      </c>
      <c r="AV221" s="34">
        <v>11</v>
      </c>
      <c r="AW221" s="34" t="s">
        <v>212</v>
      </c>
      <c r="AX221" s="34">
        <v>1.1541999999999999</v>
      </c>
      <c r="AY221" s="34">
        <v>1.3771</v>
      </c>
      <c r="AZ221" s="34">
        <v>1.7542</v>
      </c>
      <c r="BA221" s="34">
        <v>13.404</v>
      </c>
      <c r="BB221" s="34">
        <v>12.61</v>
      </c>
      <c r="BC221" s="34">
        <v>0.94</v>
      </c>
      <c r="BD221" s="34">
        <v>16.552</v>
      </c>
      <c r="BE221" s="34">
        <v>2485.8739999999998</v>
      </c>
      <c r="BF221" s="34">
        <v>266.10300000000001</v>
      </c>
      <c r="BG221" s="34">
        <v>18.481000000000002</v>
      </c>
      <c r="BH221" s="34">
        <v>6.8000000000000005E-2</v>
      </c>
      <c r="BI221" s="34">
        <v>18.548999999999999</v>
      </c>
      <c r="BJ221" s="34">
        <v>15.379</v>
      </c>
      <c r="BK221" s="34">
        <v>5.6000000000000001E-2</v>
      </c>
      <c r="BL221" s="34">
        <v>15.436</v>
      </c>
      <c r="BM221" s="34">
        <v>0.6008</v>
      </c>
      <c r="BN221" s="34"/>
      <c r="BO221" s="34"/>
      <c r="BP221" s="34"/>
      <c r="BQ221" s="34">
        <v>225.57</v>
      </c>
      <c r="BR221" s="34">
        <v>0.60007699999999997</v>
      </c>
      <c r="BS221" s="34">
        <v>-5</v>
      </c>
      <c r="BT221" s="34">
        <v>7.0000000000000001E-3</v>
      </c>
      <c r="BU221" s="34">
        <v>14.664381000000001</v>
      </c>
      <c r="BV221" s="34">
        <v>0</v>
      </c>
      <c r="BW221" s="34" t="s">
        <v>155</v>
      </c>
      <c r="BX221" s="34">
        <v>0.83199999999999996</v>
      </c>
    </row>
    <row r="222" spans="1:76" x14ac:dyDescent="0.25">
      <c r="A222" s="35">
        <v>43167</v>
      </c>
      <c r="B222" s="36">
        <v>1.4975694444444444E-2</v>
      </c>
      <c r="C222" s="34">
        <v>10.999000000000001</v>
      </c>
      <c r="D222" s="34">
        <v>5.1407999999999996</v>
      </c>
      <c r="E222" s="34">
        <v>51407.6</v>
      </c>
      <c r="F222" s="34">
        <v>901.3</v>
      </c>
      <c r="G222" s="34">
        <v>3.6</v>
      </c>
      <c r="H222" s="34">
        <v>272</v>
      </c>
      <c r="I222" s="34"/>
      <c r="J222" s="34">
        <v>1.51</v>
      </c>
      <c r="K222" s="34">
        <v>0.8518</v>
      </c>
      <c r="L222" s="34">
        <v>9.3693000000000008</v>
      </c>
      <c r="M222" s="34">
        <v>4.3791000000000002</v>
      </c>
      <c r="N222" s="34">
        <v>767.75400000000002</v>
      </c>
      <c r="O222" s="34">
        <v>3.0666000000000002</v>
      </c>
      <c r="P222" s="34">
        <v>770.8</v>
      </c>
      <c r="Q222" s="34">
        <v>638.83569999999997</v>
      </c>
      <c r="R222" s="34">
        <v>2.5516999999999999</v>
      </c>
      <c r="S222" s="34">
        <v>641.4</v>
      </c>
      <c r="T222" s="34">
        <v>272.04140000000001</v>
      </c>
      <c r="U222" s="34"/>
      <c r="V222" s="34"/>
      <c r="W222" s="34">
        <v>0</v>
      </c>
      <c r="X222" s="34">
        <v>1.2897000000000001</v>
      </c>
      <c r="Y222" s="34">
        <v>12.1</v>
      </c>
      <c r="Z222" s="34">
        <v>851</v>
      </c>
      <c r="AA222" s="34">
        <v>862</v>
      </c>
      <c r="AB222" s="34">
        <v>873</v>
      </c>
      <c r="AC222" s="34">
        <v>88</v>
      </c>
      <c r="AD222" s="34">
        <v>32.06</v>
      </c>
      <c r="AE222" s="34">
        <v>0.74</v>
      </c>
      <c r="AF222" s="34">
        <v>978</v>
      </c>
      <c r="AG222" s="34">
        <v>4</v>
      </c>
      <c r="AH222" s="34">
        <v>76</v>
      </c>
      <c r="AI222" s="34">
        <v>41</v>
      </c>
      <c r="AJ222" s="34">
        <v>192</v>
      </c>
      <c r="AK222" s="34">
        <v>169</v>
      </c>
      <c r="AL222" s="34">
        <v>3.8</v>
      </c>
      <c r="AM222" s="34">
        <v>175</v>
      </c>
      <c r="AN222" s="34" t="s">
        <v>155</v>
      </c>
      <c r="AO222" s="34">
        <v>2</v>
      </c>
      <c r="AP222" s="37">
        <v>0.89078703703703699</v>
      </c>
      <c r="AQ222" s="34">
        <v>47.164217999999998</v>
      </c>
      <c r="AR222" s="34">
        <v>-88.485601000000003</v>
      </c>
      <c r="AS222" s="34">
        <v>319.8</v>
      </c>
      <c r="AT222" s="34">
        <v>44.6</v>
      </c>
      <c r="AU222" s="34">
        <v>12</v>
      </c>
      <c r="AV222" s="34">
        <v>11</v>
      </c>
      <c r="AW222" s="34" t="s">
        <v>212</v>
      </c>
      <c r="AX222" s="34">
        <v>1.2770999999999999</v>
      </c>
      <c r="AY222" s="34">
        <v>1.5542</v>
      </c>
      <c r="AZ222" s="34">
        <v>1.9541999999999999</v>
      </c>
      <c r="BA222" s="34">
        <v>13.404</v>
      </c>
      <c r="BB222" s="34">
        <v>12.05</v>
      </c>
      <c r="BC222" s="34">
        <v>0.9</v>
      </c>
      <c r="BD222" s="34">
        <v>17.393999999999998</v>
      </c>
      <c r="BE222" s="34">
        <v>1976.17</v>
      </c>
      <c r="BF222" s="34">
        <v>587.86099999999999</v>
      </c>
      <c r="BG222" s="34">
        <v>16.957999999999998</v>
      </c>
      <c r="BH222" s="34">
        <v>6.8000000000000005E-2</v>
      </c>
      <c r="BI222" s="34">
        <v>17.026</v>
      </c>
      <c r="BJ222" s="34">
        <v>14.11</v>
      </c>
      <c r="BK222" s="34">
        <v>5.6000000000000001E-2</v>
      </c>
      <c r="BL222" s="34">
        <v>14.167</v>
      </c>
      <c r="BM222" s="34">
        <v>1.98</v>
      </c>
      <c r="BN222" s="34"/>
      <c r="BO222" s="34"/>
      <c r="BP222" s="34"/>
      <c r="BQ222" s="34">
        <v>197.79300000000001</v>
      </c>
      <c r="BR222" s="34">
        <v>0.72920200000000002</v>
      </c>
      <c r="BS222" s="34">
        <v>-5</v>
      </c>
      <c r="BT222" s="34">
        <v>7.0000000000000001E-3</v>
      </c>
      <c r="BU222" s="34">
        <v>17.819873999999999</v>
      </c>
      <c r="BV222" s="34">
        <v>0</v>
      </c>
      <c r="BW222" s="34" t="s">
        <v>155</v>
      </c>
      <c r="BX222" s="34">
        <v>0.83199999999999996</v>
      </c>
    </row>
    <row r="223" spans="1:76" x14ac:dyDescent="0.25">
      <c r="A223" s="35">
        <v>43167</v>
      </c>
      <c r="B223" s="36">
        <v>1.4987268518518518E-2</v>
      </c>
      <c r="C223" s="34">
        <v>11.686999999999999</v>
      </c>
      <c r="D223" s="34">
        <v>5.4471999999999996</v>
      </c>
      <c r="E223" s="34">
        <v>54472.376839999997</v>
      </c>
      <c r="F223" s="34">
        <v>823.1</v>
      </c>
      <c r="G223" s="34">
        <v>3.6</v>
      </c>
      <c r="H223" s="34">
        <v>524.6</v>
      </c>
      <c r="I223" s="34"/>
      <c r="J223" s="34">
        <v>1.37</v>
      </c>
      <c r="K223" s="34">
        <v>0.84340000000000004</v>
      </c>
      <c r="L223" s="34">
        <v>9.8562999999999992</v>
      </c>
      <c r="M223" s="34">
        <v>4.5941000000000001</v>
      </c>
      <c r="N223" s="34">
        <v>694.20299999999997</v>
      </c>
      <c r="O223" s="34">
        <v>3.0693000000000001</v>
      </c>
      <c r="P223" s="34">
        <v>697.3</v>
      </c>
      <c r="Q223" s="34">
        <v>577.70450000000005</v>
      </c>
      <c r="R223" s="34">
        <v>2.5541999999999998</v>
      </c>
      <c r="S223" s="34">
        <v>580.29999999999995</v>
      </c>
      <c r="T223" s="34">
        <v>524.6327</v>
      </c>
      <c r="U223" s="34"/>
      <c r="V223" s="34"/>
      <c r="W223" s="34">
        <v>0</v>
      </c>
      <c r="X223" s="34">
        <v>1.1514</v>
      </c>
      <c r="Y223" s="34">
        <v>12.2</v>
      </c>
      <c r="Z223" s="34">
        <v>850</v>
      </c>
      <c r="AA223" s="34">
        <v>861</v>
      </c>
      <c r="AB223" s="34">
        <v>873</v>
      </c>
      <c r="AC223" s="34">
        <v>88</v>
      </c>
      <c r="AD223" s="34">
        <v>32.090000000000003</v>
      </c>
      <c r="AE223" s="34">
        <v>0.74</v>
      </c>
      <c r="AF223" s="34">
        <v>977</v>
      </c>
      <c r="AG223" s="34">
        <v>4</v>
      </c>
      <c r="AH223" s="34">
        <v>76</v>
      </c>
      <c r="AI223" s="34">
        <v>41</v>
      </c>
      <c r="AJ223" s="34">
        <v>192</v>
      </c>
      <c r="AK223" s="34">
        <v>169</v>
      </c>
      <c r="AL223" s="34">
        <v>3.9</v>
      </c>
      <c r="AM223" s="34">
        <v>175</v>
      </c>
      <c r="AN223" s="34" t="s">
        <v>155</v>
      </c>
      <c r="AO223" s="34">
        <v>2</v>
      </c>
      <c r="AP223" s="37">
        <v>0.89079861111111114</v>
      </c>
      <c r="AQ223" s="34">
        <v>47.164295000000003</v>
      </c>
      <c r="AR223" s="34">
        <v>-88.485844999999998</v>
      </c>
      <c r="AS223" s="34">
        <v>319.7</v>
      </c>
      <c r="AT223" s="34">
        <v>44.8</v>
      </c>
      <c r="AU223" s="34">
        <v>12</v>
      </c>
      <c r="AV223" s="34">
        <v>10</v>
      </c>
      <c r="AW223" s="34" t="s">
        <v>214</v>
      </c>
      <c r="AX223" s="34">
        <v>1.5313000000000001</v>
      </c>
      <c r="AY223" s="34">
        <v>2.0626000000000002</v>
      </c>
      <c r="AZ223" s="34">
        <v>2.5396999999999998</v>
      </c>
      <c r="BA223" s="34">
        <v>13.404</v>
      </c>
      <c r="BB223" s="34">
        <v>11.35</v>
      </c>
      <c r="BC223" s="34">
        <v>0.85</v>
      </c>
      <c r="BD223" s="34">
        <v>18.57</v>
      </c>
      <c r="BE223" s="34">
        <v>1974.347</v>
      </c>
      <c r="BF223" s="34">
        <v>585.71699999999998</v>
      </c>
      <c r="BG223" s="34">
        <v>14.561999999999999</v>
      </c>
      <c r="BH223" s="34">
        <v>6.4000000000000001E-2</v>
      </c>
      <c r="BI223" s="34">
        <v>14.627000000000001</v>
      </c>
      <c r="BJ223" s="34">
        <v>12.119</v>
      </c>
      <c r="BK223" s="34">
        <v>5.3999999999999999E-2</v>
      </c>
      <c r="BL223" s="34">
        <v>12.172000000000001</v>
      </c>
      <c r="BM223" s="34">
        <v>3.6265000000000001</v>
      </c>
      <c r="BN223" s="34"/>
      <c r="BO223" s="34"/>
      <c r="BP223" s="34"/>
      <c r="BQ223" s="34">
        <v>167.70699999999999</v>
      </c>
      <c r="BR223" s="34">
        <v>0.47423500000000002</v>
      </c>
      <c r="BS223" s="34">
        <v>-5</v>
      </c>
      <c r="BT223" s="34">
        <v>7.0000000000000001E-3</v>
      </c>
      <c r="BU223" s="34">
        <v>11.589117999999999</v>
      </c>
      <c r="BV223" s="34">
        <v>0</v>
      </c>
      <c r="BW223" s="34" t="s">
        <v>155</v>
      </c>
      <c r="BX223" s="34">
        <v>0.83199999999999996</v>
      </c>
    </row>
    <row r="224" spans="1:76" x14ac:dyDescent="0.25">
      <c r="A224" s="35">
        <v>43167</v>
      </c>
      <c r="B224" s="36">
        <v>1.4998842592592591E-2</v>
      </c>
      <c r="C224" s="34">
        <v>12.503</v>
      </c>
      <c r="D224" s="34">
        <v>2.1023999999999998</v>
      </c>
      <c r="E224" s="34">
        <v>21023.802940000001</v>
      </c>
      <c r="F224" s="34">
        <v>701.7</v>
      </c>
      <c r="G224" s="34">
        <v>3.9</v>
      </c>
      <c r="H224" s="34">
        <v>475.2</v>
      </c>
      <c r="I224" s="34"/>
      <c r="J224" s="34">
        <v>1.1100000000000001</v>
      </c>
      <c r="K224" s="34">
        <v>0.86809999999999998</v>
      </c>
      <c r="L224" s="34">
        <v>10.853199999999999</v>
      </c>
      <c r="M224" s="34">
        <v>1.825</v>
      </c>
      <c r="N224" s="34">
        <v>609.09799999999996</v>
      </c>
      <c r="O224" s="34">
        <v>3.4018000000000002</v>
      </c>
      <c r="P224" s="34">
        <v>612.5</v>
      </c>
      <c r="Q224" s="34">
        <v>506.82530000000003</v>
      </c>
      <c r="R224" s="34">
        <v>2.8306</v>
      </c>
      <c r="S224" s="34">
        <v>509.7</v>
      </c>
      <c r="T224" s="34">
        <v>475.16759999999999</v>
      </c>
      <c r="U224" s="34"/>
      <c r="V224" s="34"/>
      <c r="W224" s="34">
        <v>0</v>
      </c>
      <c r="X224" s="34">
        <v>0.96279999999999999</v>
      </c>
      <c r="Y224" s="34">
        <v>12.2</v>
      </c>
      <c r="Z224" s="34">
        <v>850</v>
      </c>
      <c r="AA224" s="34">
        <v>861</v>
      </c>
      <c r="AB224" s="34">
        <v>872</v>
      </c>
      <c r="AC224" s="34">
        <v>88</v>
      </c>
      <c r="AD224" s="34">
        <v>32.07</v>
      </c>
      <c r="AE224" s="34">
        <v>0.74</v>
      </c>
      <c r="AF224" s="34">
        <v>978</v>
      </c>
      <c r="AG224" s="34">
        <v>4</v>
      </c>
      <c r="AH224" s="34">
        <v>76</v>
      </c>
      <c r="AI224" s="34">
        <v>41</v>
      </c>
      <c r="AJ224" s="34">
        <v>192</v>
      </c>
      <c r="AK224" s="34">
        <v>169</v>
      </c>
      <c r="AL224" s="34">
        <v>3.8</v>
      </c>
      <c r="AM224" s="34">
        <v>175</v>
      </c>
      <c r="AN224" s="34" t="s">
        <v>155</v>
      </c>
      <c r="AO224" s="34">
        <v>2</v>
      </c>
      <c r="AP224" s="37">
        <v>0.89081018518518518</v>
      </c>
      <c r="AQ224" s="34">
        <v>47.164363000000002</v>
      </c>
      <c r="AR224" s="34">
        <v>-88.486103</v>
      </c>
      <c r="AS224" s="34">
        <v>319.8</v>
      </c>
      <c r="AT224" s="34">
        <v>45.3</v>
      </c>
      <c r="AU224" s="34">
        <v>12</v>
      </c>
      <c r="AV224" s="34">
        <v>10</v>
      </c>
      <c r="AW224" s="34" t="s">
        <v>214</v>
      </c>
      <c r="AX224" s="34">
        <v>1.7542</v>
      </c>
      <c r="AY224" s="34">
        <v>2.5084</v>
      </c>
      <c r="AZ224" s="34">
        <v>3.0855000000000001</v>
      </c>
      <c r="BA224" s="34">
        <v>13.404</v>
      </c>
      <c r="BB224" s="34">
        <v>13.64</v>
      </c>
      <c r="BC224" s="34">
        <v>1.02</v>
      </c>
      <c r="BD224" s="34">
        <v>15.196999999999999</v>
      </c>
      <c r="BE224" s="34">
        <v>2478.6750000000002</v>
      </c>
      <c r="BF224" s="34">
        <v>265.28199999999998</v>
      </c>
      <c r="BG224" s="34">
        <v>14.568</v>
      </c>
      <c r="BH224" s="34">
        <v>8.1000000000000003E-2</v>
      </c>
      <c r="BI224" s="34">
        <v>14.648999999999999</v>
      </c>
      <c r="BJ224" s="34">
        <v>12.122</v>
      </c>
      <c r="BK224" s="34">
        <v>6.8000000000000005E-2</v>
      </c>
      <c r="BL224" s="34">
        <v>12.189</v>
      </c>
      <c r="BM224" s="34">
        <v>3.7448000000000001</v>
      </c>
      <c r="BN224" s="34"/>
      <c r="BO224" s="34"/>
      <c r="BP224" s="34"/>
      <c r="BQ224" s="34">
        <v>159.881</v>
      </c>
      <c r="BR224" s="34">
        <v>0.27934799999999999</v>
      </c>
      <c r="BS224" s="34">
        <v>-5</v>
      </c>
      <c r="BT224" s="34">
        <v>7.0000000000000001E-3</v>
      </c>
      <c r="BU224" s="34">
        <v>6.8265669999999998</v>
      </c>
      <c r="BV224" s="34">
        <v>0</v>
      </c>
      <c r="BW224" s="34" t="s">
        <v>155</v>
      </c>
      <c r="BX224" s="34">
        <v>0.83199999999999996</v>
      </c>
    </row>
    <row r="225" spans="1:76" x14ac:dyDescent="0.25">
      <c r="A225" s="35">
        <v>43167</v>
      </c>
      <c r="B225" s="36">
        <v>1.5010416666666665E-2</v>
      </c>
      <c r="C225" s="34">
        <v>13.231</v>
      </c>
      <c r="D225" s="34">
        <v>0.82079999999999997</v>
      </c>
      <c r="E225" s="34">
        <v>8207.8380629999992</v>
      </c>
      <c r="F225" s="34">
        <v>621.4</v>
      </c>
      <c r="G225" s="34">
        <v>4</v>
      </c>
      <c r="H225" s="34">
        <v>286.39999999999998</v>
      </c>
      <c r="I225" s="34"/>
      <c r="J225" s="34">
        <v>0.86</v>
      </c>
      <c r="K225" s="34">
        <v>0.87409999999999999</v>
      </c>
      <c r="L225" s="34">
        <v>11.5655</v>
      </c>
      <c r="M225" s="34">
        <v>0.71750000000000003</v>
      </c>
      <c r="N225" s="34">
        <v>543.15470000000005</v>
      </c>
      <c r="O225" s="34">
        <v>3.5093000000000001</v>
      </c>
      <c r="P225" s="34">
        <v>546.70000000000005</v>
      </c>
      <c r="Q225" s="34">
        <v>451.95030000000003</v>
      </c>
      <c r="R225" s="34">
        <v>2.9201000000000001</v>
      </c>
      <c r="S225" s="34">
        <v>454.9</v>
      </c>
      <c r="T225" s="34">
        <v>286.40699999999998</v>
      </c>
      <c r="U225" s="34"/>
      <c r="V225" s="34"/>
      <c r="W225" s="34">
        <v>0</v>
      </c>
      <c r="X225" s="34">
        <v>0.75109999999999999</v>
      </c>
      <c r="Y225" s="34">
        <v>12.1</v>
      </c>
      <c r="Z225" s="34">
        <v>850</v>
      </c>
      <c r="AA225" s="34">
        <v>862</v>
      </c>
      <c r="AB225" s="34">
        <v>871</v>
      </c>
      <c r="AC225" s="34">
        <v>88</v>
      </c>
      <c r="AD225" s="34">
        <v>32.06</v>
      </c>
      <c r="AE225" s="34">
        <v>0.74</v>
      </c>
      <c r="AF225" s="34">
        <v>978</v>
      </c>
      <c r="AG225" s="34">
        <v>4</v>
      </c>
      <c r="AH225" s="34">
        <v>76</v>
      </c>
      <c r="AI225" s="34">
        <v>41</v>
      </c>
      <c r="AJ225" s="34">
        <v>192</v>
      </c>
      <c r="AK225" s="34">
        <v>169.9</v>
      </c>
      <c r="AL225" s="34">
        <v>3.8</v>
      </c>
      <c r="AM225" s="34">
        <v>175</v>
      </c>
      <c r="AN225" s="34" t="s">
        <v>155</v>
      </c>
      <c r="AO225" s="34">
        <v>2</v>
      </c>
      <c r="AP225" s="37">
        <v>0.89082175925925933</v>
      </c>
      <c r="AQ225" s="34">
        <v>47.164411999999999</v>
      </c>
      <c r="AR225" s="34">
        <v>-88.486365000000006</v>
      </c>
      <c r="AS225" s="34">
        <v>319.60000000000002</v>
      </c>
      <c r="AT225" s="34">
        <v>43.8</v>
      </c>
      <c r="AU225" s="34">
        <v>12</v>
      </c>
      <c r="AV225" s="34">
        <v>10</v>
      </c>
      <c r="AW225" s="34" t="s">
        <v>214</v>
      </c>
      <c r="AX225" s="34">
        <v>1.5687</v>
      </c>
      <c r="AY225" s="34">
        <v>2.2915999999999999</v>
      </c>
      <c r="AZ225" s="34">
        <v>2.8144999999999998</v>
      </c>
      <c r="BA225" s="34">
        <v>13.404</v>
      </c>
      <c r="BB225" s="34">
        <v>14.34</v>
      </c>
      <c r="BC225" s="34">
        <v>1.07</v>
      </c>
      <c r="BD225" s="34">
        <v>14.401</v>
      </c>
      <c r="BE225" s="34">
        <v>2730.5360000000001</v>
      </c>
      <c r="BF225" s="34">
        <v>107.81</v>
      </c>
      <c r="BG225" s="34">
        <v>13.429</v>
      </c>
      <c r="BH225" s="34">
        <v>8.6999999999999994E-2</v>
      </c>
      <c r="BI225" s="34">
        <v>13.516</v>
      </c>
      <c r="BJ225" s="34">
        <v>11.173999999999999</v>
      </c>
      <c r="BK225" s="34">
        <v>7.1999999999999995E-2</v>
      </c>
      <c r="BL225" s="34">
        <v>11.246</v>
      </c>
      <c r="BM225" s="34">
        <v>2.3334000000000001</v>
      </c>
      <c r="BN225" s="34"/>
      <c r="BO225" s="34"/>
      <c r="BP225" s="34"/>
      <c r="BQ225" s="34">
        <v>128.93199999999999</v>
      </c>
      <c r="BR225" s="34">
        <v>0.1731</v>
      </c>
      <c r="BS225" s="34">
        <v>-5</v>
      </c>
      <c r="BT225" s="34">
        <v>7.9290000000000003E-3</v>
      </c>
      <c r="BU225" s="34">
        <v>4.2301310000000001</v>
      </c>
      <c r="BV225" s="34">
        <v>0</v>
      </c>
      <c r="BW225" s="34" t="s">
        <v>155</v>
      </c>
      <c r="BX225" s="34">
        <v>0.83199999999999996</v>
      </c>
    </row>
    <row r="226" spans="1:76" x14ac:dyDescent="0.25">
      <c r="A226" s="35">
        <v>43167</v>
      </c>
      <c r="B226" s="36">
        <v>1.502199074074074E-2</v>
      </c>
      <c r="C226" s="34">
        <v>13.787000000000001</v>
      </c>
      <c r="D226" s="34">
        <v>0.66400000000000003</v>
      </c>
      <c r="E226" s="34">
        <v>6639.6354600000004</v>
      </c>
      <c r="F226" s="34">
        <v>544.29999999999995</v>
      </c>
      <c r="G226" s="34">
        <v>4.0999999999999996</v>
      </c>
      <c r="H226" s="34">
        <v>182.3</v>
      </c>
      <c r="I226" s="34"/>
      <c r="J226" s="34">
        <v>0.71</v>
      </c>
      <c r="K226" s="34">
        <v>0.87129999999999996</v>
      </c>
      <c r="L226" s="34">
        <v>12.0123</v>
      </c>
      <c r="M226" s="34">
        <v>0.57850000000000001</v>
      </c>
      <c r="N226" s="34">
        <v>474.21820000000002</v>
      </c>
      <c r="O226" s="34">
        <v>3.5722999999999998</v>
      </c>
      <c r="P226" s="34">
        <v>477.8</v>
      </c>
      <c r="Q226" s="34">
        <v>394.58929999999998</v>
      </c>
      <c r="R226" s="34">
        <v>2.9723999999999999</v>
      </c>
      <c r="S226" s="34">
        <v>397.6</v>
      </c>
      <c r="T226" s="34">
        <v>182.2911</v>
      </c>
      <c r="U226" s="34"/>
      <c r="V226" s="34"/>
      <c r="W226" s="34">
        <v>0</v>
      </c>
      <c r="X226" s="34">
        <v>0.61870000000000003</v>
      </c>
      <c r="Y226" s="34">
        <v>12.2</v>
      </c>
      <c r="Z226" s="34">
        <v>850</v>
      </c>
      <c r="AA226" s="34">
        <v>860</v>
      </c>
      <c r="AB226" s="34">
        <v>871</v>
      </c>
      <c r="AC226" s="34">
        <v>88</v>
      </c>
      <c r="AD226" s="34">
        <v>32.06</v>
      </c>
      <c r="AE226" s="34">
        <v>0.74</v>
      </c>
      <c r="AF226" s="34">
        <v>978</v>
      </c>
      <c r="AG226" s="34">
        <v>4</v>
      </c>
      <c r="AH226" s="34">
        <v>76</v>
      </c>
      <c r="AI226" s="34">
        <v>41</v>
      </c>
      <c r="AJ226" s="34">
        <v>192</v>
      </c>
      <c r="AK226" s="34">
        <v>170</v>
      </c>
      <c r="AL226" s="34">
        <v>3.9</v>
      </c>
      <c r="AM226" s="34">
        <v>175</v>
      </c>
      <c r="AN226" s="34" t="s">
        <v>155</v>
      </c>
      <c r="AO226" s="34">
        <v>2</v>
      </c>
      <c r="AP226" s="37">
        <v>0.89083333333333325</v>
      </c>
      <c r="AQ226" s="34">
        <v>47.164439999999999</v>
      </c>
      <c r="AR226" s="34">
        <v>-88.486614000000003</v>
      </c>
      <c r="AS226" s="34">
        <v>318.89999999999998</v>
      </c>
      <c r="AT226" s="34">
        <v>41.1</v>
      </c>
      <c r="AU226" s="34">
        <v>12</v>
      </c>
      <c r="AV226" s="34">
        <v>10</v>
      </c>
      <c r="AW226" s="34" t="s">
        <v>214</v>
      </c>
      <c r="AX226" s="34">
        <v>1.4229000000000001</v>
      </c>
      <c r="AY226" s="34">
        <v>1.9686999999999999</v>
      </c>
      <c r="AZ226" s="34">
        <v>2.3915999999999999</v>
      </c>
      <c r="BA226" s="34">
        <v>13.404</v>
      </c>
      <c r="BB226" s="34">
        <v>14</v>
      </c>
      <c r="BC226" s="34">
        <v>1.04</v>
      </c>
      <c r="BD226" s="34">
        <v>14.773</v>
      </c>
      <c r="BE226" s="34">
        <v>2768.9209999999998</v>
      </c>
      <c r="BF226" s="34">
        <v>84.872</v>
      </c>
      <c r="BG226" s="34">
        <v>11.446999999999999</v>
      </c>
      <c r="BH226" s="34">
        <v>8.5999999999999993E-2</v>
      </c>
      <c r="BI226" s="34">
        <v>11.532999999999999</v>
      </c>
      <c r="BJ226" s="34">
        <v>9.5250000000000004</v>
      </c>
      <c r="BK226" s="34">
        <v>7.1999999999999995E-2</v>
      </c>
      <c r="BL226" s="34">
        <v>9.5969999999999995</v>
      </c>
      <c r="BM226" s="34">
        <v>1.45</v>
      </c>
      <c r="BN226" s="34"/>
      <c r="BO226" s="34"/>
      <c r="BP226" s="34"/>
      <c r="BQ226" s="34">
        <v>103.699</v>
      </c>
      <c r="BR226" s="34">
        <v>0.21337900000000001</v>
      </c>
      <c r="BS226" s="34">
        <v>-5</v>
      </c>
      <c r="BT226" s="34">
        <v>7.071E-3</v>
      </c>
      <c r="BU226" s="34">
        <v>5.2144490000000001</v>
      </c>
      <c r="BV226" s="34">
        <v>0</v>
      </c>
      <c r="BW226" s="34" t="s">
        <v>155</v>
      </c>
      <c r="BX226" s="34">
        <v>0.83199999999999996</v>
      </c>
    </row>
    <row r="227" spans="1:76" x14ac:dyDescent="0.25">
      <c r="A227" s="35">
        <v>43167</v>
      </c>
      <c r="B227" s="36">
        <v>1.5033564814814814E-2</v>
      </c>
      <c r="C227" s="34">
        <v>14.047000000000001</v>
      </c>
      <c r="D227" s="34">
        <v>0.81210000000000004</v>
      </c>
      <c r="E227" s="34">
        <v>8120.8077540000004</v>
      </c>
      <c r="F227" s="34">
        <v>502</v>
      </c>
      <c r="G227" s="34">
        <v>4.0999999999999996</v>
      </c>
      <c r="H227" s="34">
        <v>130.5</v>
      </c>
      <c r="I227" s="34"/>
      <c r="J227" s="34">
        <v>0.6</v>
      </c>
      <c r="K227" s="34">
        <v>0.8679</v>
      </c>
      <c r="L227" s="34">
        <v>12.192299999999999</v>
      </c>
      <c r="M227" s="34">
        <v>0.70479999999999998</v>
      </c>
      <c r="N227" s="34">
        <v>435.71280000000002</v>
      </c>
      <c r="O227" s="34">
        <v>3.5585</v>
      </c>
      <c r="P227" s="34">
        <v>439.3</v>
      </c>
      <c r="Q227" s="34">
        <v>362.5496</v>
      </c>
      <c r="R227" s="34">
        <v>2.9609999999999999</v>
      </c>
      <c r="S227" s="34">
        <v>365.5</v>
      </c>
      <c r="T227" s="34">
        <v>130.48009999999999</v>
      </c>
      <c r="U227" s="34"/>
      <c r="V227" s="34"/>
      <c r="W227" s="34">
        <v>0</v>
      </c>
      <c r="X227" s="34">
        <v>0.52080000000000004</v>
      </c>
      <c r="Y227" s="34">
        <v>12.1</v>
      </c>
      <c r="Z227" s="34">
        <v>850</v>
      </c>
      <c r="AA227" s="34">
        <v>861</v>
      </c>
      <c r="AB227" s="34">
        <v>872</v>
      </c>
      <c r="AC227" s="34">
        <v>88</v>
      </c>
      <c r="AD227" s="34">
        <v>32.06</v>
      </c>
      <c r="AE227" s="34">
        <v>0.74</v>
      </c>
      <c r="AF227" s="34">
        <v>978</v>
      </c>
      <c r="AG227" s="34">
        <v>4</v>
      </c>
      <c r="AH227" s="34">
        <v>75.070999999999998</v>
      </c>
      <c r="AI227" s="34">
        <v>41</v>
      </c>
      <c r="AJ227" s="34">
        <v>192</v>
      </c>
      <c r="AK227" s="34">
        <v>170</v>
      </c>
      <c r="AL227" s="34">
        <v>3.8</v>
      </c>
      <c r="AM227" s="34">
        <v>175</v>
      </c>
      <c r="AN227" s="34" t="s">
        <v>155</v>
      </c>
      <c r="AO227" s="34">
        <v>2</v>
      </c>
      <c r="AP227" s="37">
        <v>0.8908449074074074</v>
      </c>
      <c r="AQ227" s="34">
        <v>47.164442999999999</v>
      </c>
      <c r="AR227" s="34">
        <v>-88.486842999999993</v>
      </c>
      <c r="AS227" s="34">
        <v>318.89999999999998</v>
      </c>
      <c r="AT227" s="34">
        <v>40.4</v>
      </c>
      <c r="AU227" s="34">
        <v>12</v>
      </c>
      <c r="AV227" s="34">
        <v>10</v>
      </c>
      <c r="AW227" s="34" t="s">
        <v>214</v>
      </c>
      <c r="AX227" s="34">
        <v>1.4</v>
      </c>
      <c r="AY227" s="34">
        <v>2.2080920000000002</v>
      </c>
      <c r="AZ227" s="34">
        <v>2.6080920000000001</v>
      </c>
      <c r="BA227" s="34">
        <v>13.404</v>
      </c>
      <c r="BB227" s="34">
        <v>13.63</v>
      </c>
      <c r="BC227" s="34">
        <v>1.02</v>
      </c>
      <c r="BD227" s="34">
        <v>15.215</v>
      </c>
      <c r="BE227" s="34">
        <v>2744.6469999999999</v>
      </c>
      <c r="BF227" s="34">
        <v>100.98699999999999</v>
      </c>
      <c r="BG227" s="34">
        <v>10.272</v>
      </c>
      <c r="BH227" s="34">
        <v>8.4000000000000005E-2</v>
      </c>
      <c r="BI227" s="34">
        <v>10.356</v>
      </c>
      <c r="BJ227" s="34">
        <v>8.5470000000000006</v>
      </c>
      <c r="BK227" s="34">
        <v>7.0000000000000007E-2</v>
      </c>
      <c r="BL227" s="34">
        <v>8.6170000000000009</v>
      </c>
      <c r="BM227" s="34">
        <v>1.0136000000000001</v>
      </c>
      <c r="BN227" s="34"/>
      <c r="BO227" s="34"/>
      <c r="BP227" s="34"/>
      <c r="BQ227" s="34">
        <v>85.24</v>
      </c>
      <c r="BR227" s="34">
        <v>0.24579899999999999</v>
      </c>
      <c r="BS227" s="34">
        <v>-5</v>
      </c>
      <c r="BT227" s="34">
        <v>7.0000000000000001E-3</v>
      </c>
      <c r="BU227" s="34">
        <v>6.0067130000000004</v>
      </c>
      <c r="BV227" s="34">
        <v>0</v>
      </c>
      <c r="BW227" s="34" t="s">
        <v>155</v>
      </c>
      <c r="BX227" s="34">
        <v>0.83199999999999996</v>
      </c>
    </row>
    <row r="228" spans="1:76" x14ac:dyDescent="0.25">
      <c r="A228" s="35">
        <v>43167</v>
      </c>
      <c r="B228" s="36">
        <v>1.5045138888888887E-2</v>
      </c>
      <c r="C228" s="34">
        <v>13.722</v>
      </c>
      <c r="D228" s="34">
        <v>0.76200000000000001</v>
      </c>
      <c r="E228" s="34">
        <v>7619.6997499999998</v>
      </c>
      <c r="F228" s="34">
        <v>449.3</v>
      </c>
      <c r="G228" s="34">
        <v>4.0999999999999996</v>
      </c>
      <c r="H228" s="34">
        <v>145.19999999999999</v>
      </c>
      <c r="I228" s="34"/>
      <c r="J228" s="34">
        <v>0.51</v>
      </c>
      <c r="K228" s="34">
        <v>0.871</v>
      </c>
      <c r="L228" s="34">
        <v>11.9526</v>
      </c>
      <c r="M228" s="34">
        <v>0.66369999999999996</v>
      </c>
      <c r="N228" s="34">
        <v>391.32229999999998</v>
      </c>
      <c r="O228" s="34">
        <v>3.5712999999999999</v>
      </c>
      <c r="P228" s="34">
        <v>394.9</v>
      </c>
      <c r="Q228" s="34">
        <v>325.17939999999999</v>
      </c>
      <c r="R228" s="34">
        <v>2.9676999999999998</v>
      </c>
      <c r="S228" s="34">
        <v>328.1</v>
      </c>
      <c r="T228" s="34">
        <v>145.24770000000001</v>
      </c>
      <c r="U228" s="34"/>
      <c r="V228" s="34"/>
      <c r="W228" s="34">
        <v>0</v>
      </c>
      <c r="X228" s="34">
        <v>0.44450000000000001</v>
      </c>
      <c r="Y228" s="34">
        <v>12.2</v>
      </c>
      <c r="Z228" s="34">
        <v>850</v>
      </c>
      <c r="AA228" s="34">
        <v>861</v>
      </c>
      <c r="AB228" s="34">
        <v>873</v>
      </c>
      <c r="AC228" s="34">
        <v>87.1</v>
      </c>
      <c r="AD228" s="34">
        <v>31.72</v>
      </c>
      <c r="AE228" s="34">
        <v>0.73</v>
      </c>
      <c r="AF228" s="34">
        <v>978</v>
      </c>
      <c r="AG228" s="34">
        <v>4</v>
      </c>
      <c r="AH228" s="34">
        <v>75</v>
      </c>
      <c r="AI228" s="34">
        <v>41</v>
      </c>
      <c r="AJ228" s="34">
        <v>192</v>
      </c>
      <c r="AK228" s="34">
        <v>170</v>
      </c>
      <c r="AL228" s="34">
        <v>4</v>
      </c>
      <c r="AM228" s="34">
        <v>175</v>
      </c>
      <c r="AN228" s="34" t="s">
        <v>155</v>
      </c>
      <c r="AO228" s="34">
        <v>2</v>
      </c>
      <c r="AP228" s="37">
        <v>0.89085648148148155</v>
      </c>
      <c r="AQ228" s="34">
        <v>47.164414999999998</v>
      </c>
      <c r="AR228" s="34">
        <v>-88.487047000000004</v>
      </c>
      <c r="AS228" s="34">
        <v>318.89999999999998</v>
      </c>
      <c r="AT228" s="34">
        <v>37.5</v>
      </c>
      <c r="AU228" s="34">
        <v>12</v>
      </c>
      <c r="AV228" s="34">
        <v>10</v>
      </c>
      <c r="AW228" s="34" t="s">
        <v>214</v>
      </c>
      <c r="AX228" s="34">
        <v>1.477077</v>
      </c>
      <c r="AY228" s="34">
        <v>1.297998</v>
      </c>
      <c r="AZ228" s="34">
        <v>2.5458460000000001</v>
      </c>
      <c r="BA228" s="34">
        <v>13.404</v>
      </c>
      <c r="BB228" s="34">
        <v>13.96</v>
      </c>
      <c r="BC228" s="34">
        <v>1.04</v>
      </c>
      <c r="BD228" s="34">
        <v>14.804</v>
      </c>
      <c r="BE228" s="34">
        <v>2750.384</v>
      </c>
      <c r="BF228" s="34">
        <v>97.204999999999998</v>
      </c>
      <c r="BG228" s="34">
        <v>9.43</v>
      </c>
      <c r="BH228" s="34">
        <v>8.5999999999999993E-2</v>
      </c>
      <c r="BI228" s="34">
        <v>9.516</v>
      </c>
      <c r="BJ228" s="34">
        <v>7.8360000000000003</v>
      </c>
      <c r="BK228" s="34">
        <v>7.1999999999999995E-2</v>
      </c>
      <c r="BL228" s="34">
        <v>7.907</v>
      </c>
      <c r="BM228" s="34">
        <v>1.1534</v>
      </c>
      <c r="BN228" s="34"/>
      <c r="BO228" s="34"/>
      <c r="BP228" s="34"/>
      <c r="BQ228" s="34">
        <v>74.363</v>
      </c>
      <c r="BR228" s="34">
        <v>0.25078699999999998</v>
      </c>
      <c r="BS228" s="34">
        <v>-5</v>
      </c>
      <c r="BT228" s="34">
        <v>7.0000000000000001E-3</v>
      </c>
      <c r="BU228" s="34">
        <v>6.1286079999999998</v>
      </c>
      <c r="BV228" s="34">
        <v>0</v>
      </c>
      <c r="BW228" s="34" t="s">
        <v>155</v>
      </c>
      <c r="BX228" s="34">
        <v>0.83099999999999996</v>
      </c>
    </row>
    <row r="229" spans="1:76" x14ac:dyDescent="0.25">
      <c r="A229" s="35">
        <v>43167</v>
      </c>
      <c r="B229" s="36">
        <v>1.5056712962962961E-2</v>
      </c>
      <c r="C229" s="34">
        <v>13.106</v>
      </c>
      <c r="D229" s="34">
        <v>0.34489999999999998</v>
      </c>
      <c r="E229" s="34">
        <v>3449.3238729999998</v>
      </c>
      <c r="F229" s="34">
        <v>353.5</v>
      </c>
      <c r="G229" s="34">
        <v>4.2</v>
      </c>
      <c r="H229" s="34">
        <v>174.9</v>
      </c>
      <c r="I229" s="34"/>
      <c r="J229" s="34">
        <v>0.5</v>
      </c>
      <c r="K229" s="34">
        <v>0.87960000000000005</v>
      </c>
      <c r="L229" s="34">
        <v>11.5283</v>
      </c>
      <c r="M229" s="34">
        <v>0.3034</v>
      </c>
      <c r="N229" s="34">
        <v>310.98410000000001</v>
      </c>
      <c r="O229" s="34">
        <v>3.6757</v>
      </c>
      <c r="P229" s="34">
        <v>314.7</v>
      </c>
      <c r="Q229" s="34">
        <v>258.39389999999997</v>
      </c>
      <c r="R229" s="34">
        <v>3.0541</v>
      </c>
      <c r="S229" s="34">
        <v>261.39999999999998</v>
      </c>
      <c r="T229" s="34">
        <v>174.86349999999999</v>
      </c>
      <c r="U229" s="34"/>
      <c r="V229" s="34"/>
      <c r="W229" s="34">
        <v>0</v>
      </c>
      <c r="X229" s="34">
        <v>0.43980000000000002</v>
      </c>
      <c r="Y229" s="34">
        <v>12.2</v>
      </c>
      <c r="Z229" s="34">
        <v>849</v>
      </c>
      <c r="AA229" s="34">
        <v>862</v>
      </c>
      <c r="AB229" s="34">
        <v>873</v>
      </c>
      <c r="AC229" s="34">
        <v>87</v>
      </c>
      <c r="AD229" s="34">
        <v>31.7</v>
      </c>
      <c r="AE229" s="34">
        <v>0.73</v>
      </c>
      <c r="AF229" s="34">
        <v>978</v>
      </c>
      <c r="AG229" s="34">
        <v>4</v>
      </c>
      <c r="AH229" s="34">
        <v>75</v>
      </c>
      <c r="AI229" s="34">
        <v>41</v>
      </c>
      <c r="AJ229" s="34">
        <v>192</v>
      </c>
      <c r="AK229" s="34">
        <v>170</v>
      </c>
      <c r="AL229" s="34">
        <v>4</v>
      </c>
      <c r="AM229" s="34">
        <v>175.3</v>
      </c>
      <c r="AN229" s="34" t="s">
        <v>155</v>
      </c>
      <c r="AO229" s="34">
        <v>2</v>
      </c>
      <c r="AP229" s="37">
        <v>0.89086805555555559</v>
      </c>
      <c r="AQ229" s="34">
        <v>47.164352999999998</v>
      </c>
      <c r="AR229" s="34">
        <v>-88.487399999999994</v>
      </c>
      <c r="AS229" s="34">
        <v>318.8</v>
      </c>
      <c r="AT229" s="34">
        <v>35.6</v>
      </c>
      <c r="AU229" s="34">
        <v>12</v>
      </c>
      <c r="AV229" s="34">
        <v>10</v>
      </c>
      <c r="AW229" s="34" t="s">
        <v>214</v>
      </c>
      <c r="AX229" s="34">
        <v>1.5</v>
      </c>
      <c r="AY229" s="34">
        <v>1</v>
      </c>
      <c r="AZ229" s="34">
        <v>2.5</v>
      </c>
      <c r="BA229" s="34">
        <v>13.404</v>
      </c>
      <c r="BB229" s="34">
        <v>15.02</v>
      </c>
      <c r="BC229" s="34">
        <v>1.1200000000000001</v>
      </c>
      <c r="BD229" s="34">
        <v>13.682</v>
      </c>
      <c r="BE229" s="34">
        <v>2828.3420000000001</v>
      </c>
      <c r="BF229" s="34">
        <v>47.378999999999998</v>
      </c>
      <c r="BG229" s="34">
        <v>7.99</v>
      </c>
      <c r="BH229" s="34">
        <v>9.4E-2</v>
      </c>
      <c r="BI229" s="34">
        <v>8.0839999999999996</v>
      </c>
      <c r="BJ229" s="34">
        <v>6.6390000000000002</v>
      </c>
      <c r="BK229" s="34">
        <v>7.8E-2</v>
      </c>
      <c r="BL229" s="34">
        <v>6.7169999999999996</v>
      </c>
      <c r="BM229" s="34">
        <v>1.4803999999999999</v>
      </c>
      <c r="BN229" s="34"/>
      <c r="BO229" s="34"/>
      <c r="BP229" s="34"/>
      <c r="BQ229" s="34">
        <v>78.459000000000003</v>
      </c>
      <c r="BR229" s="34">
        <v>0.21476899999999999</v>
      </c>
      <c r="BS229" s="34">
        <v>-5</v>
      </c>
      <c r="BT229" s="34">
        <v>7.0000000000000001E-3</v>
      </c>
      <c r="BU229" s="34">
        <v>5.2484169999999999</v>
      </c>
      <c r="BV229" s="34">
        <v>0</v>
      </c>
      <c r="BW229" s="34" t="s">
        <v>155</v>
      </c>
      <c r="BX229" s="34">
        <v>0.83099999999999996</v>
      </c>
    </row>
    <row r="230" spans="1:76" x14ac:dyDescent="0.25">
      <c r="A230" s="35">
        <v>43167</v>
      </c>
      <c r="B230" s="36">
        <v>1.5068287037037038E-2</v>
      </c>
      <c r="C230" s="34">
        <v>13.449</v>
      </c>
      <c r="D230" s="34">
        <v>0.12039999999999999</v>
      </c>
      <c r="E230" s="34">
        <v>1203.9148580000001</v>
      </c>
      <c r="F230" s="34">
        <v>276.2</v>
      </c>
      <c r="G230" s="34">
        <v>4.3</v>
      </c>
      <c r="H230" s="34">
        <v>170.2</v>
      </c>
      <c r="I230" s="34"/>
      <c r="J230" s="34">
        <v>0.42</v>
      </c>
      <c r="K230" s="34">
        <v>0.87890000000000001</v>
      </c>
      <c r="L230" s="34">
        <v>11.8201</v>
      </c>
      <c r="M230" s="34">
        <v>0.10580000000000001</v>
      </c>
      <c r="N230" s="34">
        <v>242.7602</v>
      </c>
      <c r="O230" s="34">
        <v>3.7793000000000001</v>
      </c>
      <c r="P230" s="34">
        <v>246.5</v>
      </c>
      <c r="Q230" s="34">
        <v>201.70740000000001</v>
      </c>
      <c r="R230" s="34">
        <v>3.1402000000000001</v>
      </c>
      <c r="S230" s="34">
        <v>204.8</v>
      </c>
      <c r="T230" s="34">
        <v>170.178</v>
      </c>
      <c r="U230" s="34"/>
      <c r="V230" s="34"/>
      <c r="W230" s="34">
        <v>0</v>
      </c>
      <c r="X230" s="34">
        <v>0.36630000000000001</v>
      </c>
      <c r="Y230" s="34">
        <v>12.1</v>
      </c>
      <c r="Z230" s="34">
        <v>850</v>
      </c>
      <c r="AA230" s="34">
        <v>863</v>
      </c>
      <c r="AB230" s="34">
        <v>874</v>
      </c>
      <c r="AC230" s="34">
        <v>87</v>
      </c>
      <c r="AD230" s="34">
        <v>31.7</v>
      </c>
      <c r="AE230" s="34">
        <v>0.73</v>
      </c>
      <c r="AF230" s="34">
        <v>978</v>
      </c>
      <c r="AG230" s="34">
        <v>4</v>
      </c>
      <c r="AH230" s="34">
        <v>75</v>
      </c>
      <c r="AI230" s="34">
        <v>41</v>
      </c>
      <c r="AJ230" s="34">
        <v>192</v>
      </c>
      <c r="AK230" s="34">
        <v>169.1</v>
      </c>
      <c r="AL230" s="34">
        <v>3.9</v>
      </c>
      <c r="AM230" s="34">
        <v>175.7</v>
      </c>
      <c r="AN230" s="34" t="s">
        <v>155</v>
      </c>
      <c r="AO230" s="34">
        <v>2</v>
      </c>
      <c r="AP230" s="37">
        <v>0.89089120370370367</v>
      </c>
      <c r="AQ230" s="34">
        <v>47.164279000000001</v>
      </c>
      <c r="AR230" s="34">
        <v>-88.487623999999997</v>
      </c>
      <c r="AS230" s="34">
        <v>319</v>
      </c>
      <c r="AT230" s="34">
        <v>34.700000000000003</v>
      </c>
      <c r="AU230" s="34">
        <v>12</v>
      </c>
      <c r="AV230" s="34">
        <v>10</v>
      </c>
      <c r="AW230" s="34" t="s">
        <v>214</v>
      </c>
      <c r="AX230" s="34">
        <v>1.6541999999999999</v>
      </c>
      <c r="AY230" s="34">
        <v>1.3084</v>
      </c>
      <c r="AZ230" s="34">
        <v>2.7313000000000001</v>
      </c>
      <c r="BA230" s="34">
        <v>13.404</v>
      </c>
      <c r="BB230" s="34">
        <v>14.93</v>
      </c>
      <c r="BC230" s="34">
        <v>1.1100000000000001</v>
      </c>
      <c r="BD230" s="34">
        <v>13.779</v>
      </c>
      <c r="BE230" s="34">
        <v>2877.1080000000002</v>
      </c>
      <c r="BF230" s="34">
        <v>16.393000000000001</v>
      </c>
      <c r="BG230" s="34">
        <v>6.1879999999999997</v>
      </c>
      <c r="BH230" s="34">
        <v>9.6000000000000002E-2</v>
      </c>
      <c r="BI230" s="34">
        <v>6.2839999999999998</v>
      </c>
      <c r="BJ230" s="34">
        <v>5.1420000000000003</v>
      </c>
      <c r="BK230" s="34">
        <v>0.08</v>
      </c>
      <c r="BL230" s="34">
        <v>5.2220000000000004</v>
      </c>
      <c r="BM230" s="34">
        <v>1.4294</v>
      </c>
      <c r="BN230" s="34"/>
      <c r="BO230" s="34"/>
      <c r="BP230" s="34"/>
      <c r="BQ230" s="34">
        <v>64.831000000000003</v>
      </c>
      <c r="BR230" s="34">
        <v>0.17576900000000001</v>
      </c>
      <c r="BS230" s="34">
        <v>-5</v>
      </c>
      <c r="BT230" s="34">
        <v>7.0000000000000001E-3</v>
      </c>
      <c r="BU230" s="34">
        <v>4.2953549999999998</v>
      </c>
      <c r="BV230" s="34">
        <v>0</v>
      </c>
      <c r="BW230" s="34" t="s">
        <v>155</v>
      </c>
      <c r="BX230" s="34">
        <v>0.83099999999999996</v>
      </c>
    </row>
    <row r="231" spans="1:76" x14ac:dyDescent="0.25">
      <c r="A231" s="35">
        <v>43167</v>
      </c>
      <c r="B231" s="36">
        <v>1.5079861111111112E-2</v>
      </c>
      <c r="C231" s="34">
        <v>13.73</v>
      </c>
      <c r="D231" s="34">
        <v>5.1200000000000002E-2</v>
      </c>
      <c r="E231" s="34">
        <v>512.11389099999997</v>
      </c>
      <c r="F231" s="34">
        <v>240.9</v>
      </c>
      <c r="G231" s="34">
        <v>4.3</v>
      </c>
      <c r="H231" s="34">
        <v>131.9</v>
      </c>
      <c r="I231" s="34"/>
      <c r="J231" s="34">
        <v>0.4</v>
      </c>
      <c r="K231" s="34">
        <v>0.87739999999999996</v>
      </c>
      <c r="L231" s="34">
        <v>12.046200000000001</v>
      </c>
      <c r="M231" s="34">
        <v>4.4900000000000002E-2</v>
      </c>
      <c r="N231" s="34">
        <v>211.34700000000001</v>
      </c>
      <c r="O231" s="34">
        <v>3.7726999999999999</v>
      </c>
      <c r="P231" s="34">
        <v>215.1</v>
      </c>
      <c r="Q231" s="34">
        <v>175.60640000000001</v>
      </c>
      <c r="R231" s="34">
        <v>3.1347</v>
      </c>
      <c r="S231" s="34">
        <v>178.7</v>
      </c>
      <c r="T231" s="34">
        <v>131.9265</v>
      </c>
      <c r="U231" s="34"/>
      <c r="V231" s="34"/>
      <c r="W231" s="34">
        <v>0</v>
      </c>
      <c r="X231" s="34">
        <v>0.35089999999999999</v>
      </c>
      <c r="Y231" s="34">
        <v>12.2</v>
      </c>
      <c r="Z231" s="34">
        <v>850</v>
      </c>
      <c r="AA231" s="34">
        <v>862</v>
      </c>
      <c r="AB231" s="34">
        <v>875</v>
      </c>
      <c r="AC231" s="34">
        <v>87</v>
      </c>
      <c r="AD231" s="34">
        <v>31.7</v>
      </c>
      <c r="AE231" s="34">
        <v>0.73</v>
      </c>
      <c r="AF231" s="34">
        <v>978</v>
      </c>
      <c r="AG231" s="34">
        <v>4</v>
      </c>
      <c r="AH231" s="34">
        <v>75</v>
      </c>
      <c r="AI231" s="34">
        <v>41</v>
      </c>
      <c r="AJ231" s="34">
        <v>192</v>
      </c>
      <c r="AK231" s="34">
        <v>169.9</v>
      </c>
      <c r="AL231" s="34">
        <v>4</v>
      </c>
      <c r="AM231" s="34">
        <v>176</v>
      </c>
      <c r="AN231" s="34" t="s">
        <v>155</v>
      </c>
      <c r="AO231" s="34">
        <v>2</v>
      </c>
      <c r="AP231" s="37">
        <v>0.89090277777777782</v>
      </c>
      <c r="AQ231" s="34">
        <v>47.164262000000001</v>
      </c>
      <c r="AR231" s="34">
        <v>-88.487662999999998</v>
      </c>
      <c r="AS231" s="34">
        <v>319.10000000000002</v>
      </c>
      <c r="AT231" s="34">
        <v>31.8</v>
      </c>
      <c r="AU231" s="34">
        <v>12</v>
      </c>
      <c r="AV231" s="34">
        <v>11</v>
      </c>
      <c r="AW231" s="34" t="s">
        <v>214</v>
      </c>
      <c r="AX231" s="34">
        <v>1.3915999999999999</v>
      </c>
      <c r="AY231" s="34">
        <v>1.4</v>
      </c>
      <c r="AZ231" s="34">
        <v>2.3374000000000001</v>
      </c>
      <c r="BA231" s="34">
        <v>13.404</v>
      </c>
      <c r="BB231" s="34">
        <v>14.72</v>
      </c>
      <c r="BC231" s="34">
        <v>1.1000000000000001</v>
      </c>
      <c r="BD231" s="34">
        <v>13.978</v>
      </c>
      <c r="BE231" s="34">
        <v>2892.9209999999998</v>
      </c>
      <c r="BF231" s="34">
        <v>6.8680000000000003</v>
      </c>
      <c r="BG231" s="34">
        <v>5.3150000000000004</v>
      </c>
      <c r="BH231" s="34">
        <v>9.5000000000000001E-2</v>
      </c>
      <c r="BI231" s="34">
        <v>5.41</v>
      </c>
      <c r="BJ231" s="34">
        <v>4.4160000000000004</v>
      </c>
      <c r="BK231" s="34">
        <v>7.9000000000000001E-2</v>
      </c>
      <c r="BL231" s="34">
        <v>4.4950000000000001</v>
      </c>
      <c r="BM231" s="34">
        <v>1.0932999999999999</v>
      </c>
      <c r="BN231" s="34"/>
      <c r="BO231" s="34"/>
      <c r="BP231" s="34"/>
      <c r="BQ231" s="34">
        <v>61.280999999999999</v>
      </c>
      <c r="BR231" s="34">
        <v>0.177645</v>
      </c>
      <c r="BS231" s="34">
        <v>-5</v>
      </c>
      <c r="BT231" s="34">
        <v>6.071E-3</v>
      </c>
      <c r="BU231" s="34">
        <v>4.3411999999999997</v>
      </c>
      <c r="BV231" s="34">
        <v>0</v>
      </c>
      <c r="BW231" s="34" t="s">
        <v>155</v>
      </c>
      <c r="BX231" s="34">
        <v>0.83099999999999996</v>
      </c>
    </row>
    <row r="232" spans="1:76" x14ac:dyDescent="0.25">
      <c r="A232" s="35">
        <v>43167</v>
      </c>
      <c r="B232" s="36">
        <v>1.5091435185185185E-2</v>
      </c>
      <c r="C232" s="34">
        <v>13.837999999999999</v>
      </c>
      <c r="D232" s="34">
        <v>2.7799999999999998E-2</v>
      </c>
      <c r="E232" s="34">
        <v>277.68526200000002</v>
      </c>
      <c r="F232" s="34">
        <v>222.1</v>
      </c>
      <c r="G232" s="34">
        <v>4.2</v>
      </c>
      <c r="H232" s="34">
        <v>105.9</v>
      </c>
      <c r="I232" s="34"/>
      <c r="J232" s="34">
        <v>0.4</v>
      </c>
      <c r="K232" s="34">
        <v>0.87670000000000003</v>
      </c>
      <c r="L232" s="34">
        <v>12.131600000000001</v>
      </c>
      <c r="M232" s="34">
        <v>2.4299999999999999E-2</v>
      </c>
      <c r="N232" s="34">
        <v>194.74119999999999</v>
      </c>
      <c r="O232" s="34">
        <v>3.7113999999999998</v>
      </c>
      <c r="P232" s="34">
        <v>198.5</v>
      </c>
      <c r="Q232" s="34">
        <v>161.80869999999999</v>
      </c>
      <c r="R232" s="34">
        <v>3.0838000000000001</v>
      </c>
      <c r="S232" s="34">
        <v>164.9</v>
      </c>
      <c r="T232" s="34">
        <v>105.9195</v>
      </c>
      <c r="U232" s="34"/>
      <c r="V232" s="34"/>
      <c r="W232" s="34">
        <v>0</v>
      </c>
      <c r="X232" s="34">
        <v>0.35070000000000001</v>
      </c>
      <c r="Y232" s="34">
        <v>12.1</v>
      </c>
      <c r="Z232" s="34">
        <v>851</v>
      </c>
      <c r="AA232" s="34">
        <v>863</v>
      </c>
      <c r="AB232" s="34">
        <v>875</v>
      </c>
      <c r="AC232" s="34">
        <v>87</v>
      </c>
      <c r="AD232" s="34">
        <v>31.7</v>
      </c>
      <c r="AE232" s="34">
        <v>0.73</v>
      </c>
      <c r="AF232" s="34">
        <v>978</v>
      </c>
      <c r="AG232" s="34">
        <v>4</v>
      </c>
      <c r="AH232" s="34">
        <v>74.070999999999998</v>
      </c>
      <c r="AI232" s="34">
        <v>41</v>
      </c>
      <c r="AJ232" s="34">
        <v>192</v>
      </c>
      <c r="AK232" s="34">
        <v>170</v>
      </c>
      <c r="AL232" s="34">
        <v>3.9</v>
      </c>
      <c r="AM232" s="34">
        <v>175.6</v>
      </c>
      <c r="AN232" s="34" t="s">
        <v>155</v>
      </c>
      <c r="AO232" s="34">
        <v>2</v>
      </c>
      <c r="AP232" s="37">
        <v>0.89090277777777782</v>
      </c>
      <c r="AQ232" s="34">
        <v>47.164237</v>
      </c>
      <c r="AR232" s="34">
        <v>-88.487784000000005</v>
      </c>
      <c r="AS232" s="34">
        <v>319.10000000000002</v>
      </c>
      <c r="AT232" s="34">
        <v>29.7</v>
      </c>
      <c r="AU232" s="34">
        <v>12</v>
      </c>
      <c r="AV232" s="34">
        <v>11</v>
      </c>
      <c r="AW232" s="34" t="s">
        <v>212</v>
      </c>
      <c r="AX232" s="34">
        <v>1.3</v>
      </c>
      <c r="AY232" s="34">
        <v>1.4771000000000001</v>
      </c>
      <c r="AZ232" s="34">
        <v>2.2770999999999999</v>
      </c>
      <c r="BA232" s="34">
        <v>13.404</v>
      </c>
      <c r="BB232" s="34">
        <v>14.65</v>
      </c>
      <c r="BC232" s="34">
        <v>1.0900000000000001</v>
      </c>
      <c r="BD232" s="34">
        <v>14.063000000000001</v>
      </c>
      <c r="BE232" s="34">
        <v>2898.4839999999999</v>
      </c>
      <c r="BF232" s="34">
        <v>3.702</v>
      </c>
      <c r="BG232" s="34">
        <v>4.8719999999999999</v>
      </c>
      <c r="BH232" s="34">
        <v>9.2999999999999999E-2</v>
      </c>
      <c r="BI232" s="34">
        <v>4.9649999999999999</v>
      </c>
      <c r="BJ232" s="34">
        <v>4.048</v>
      </c>
      <c r="BK232" s="34">
        <v>7.6999999999999999E-2</v>
      </c>
      <c r="BL232" s="34">
        <v>4.1260000000000003</v>
      </c>
      <c r="BM232" s="34">
        <v>0.87329999999999997</v>
      </c>
      <c r="BN232" s="34"/>
      <c r="BO232" s="34"/>
      <c r="BP232" s="34"/>
      <c r="BQ232" s="34">
        <v>60.920999999999999</v>
      </c>
      <c r="BR232" s="34">
        <v>0.143627</v>
      </c>
      <c r="BS232" s="34">
        <v>-5</v>
      </c>
      <c r="BT232" s="34">
        <v>6.0000000000000001E-3</v>
      </c>
      <c r="BU232" s="34">
        <v>3.509884</v>
      </c>
      <c r="BV232" s="34">
        <v>0</v>
      </c>
      <c r="BW232" s="34" t="s">
        <v>155</v>
      </c>
      <c r="BX232" s="34">
        <v>0.83099999999999996</v>
      </c>
    </row>
    <row r="233" spans="1:76" x14ac:dyDescent="0.25">
      <c r="A233" s="35">
        <v>43167</v>
      </c>
      <c r="B233" s="36">
        <v>1.510300925925926E-2</v>
      </c>
      <c r="C233" s="34">
        <v>14.09</v>
      </c>
      <c r="D233" s="34">
        <v>2.06E-2</v>
      </c>
      <c r="E233" s="34">
        <v>205.98846800000001</v>
      </c>
      <c r="F233" s="34">
        <v>202.8</v>
      </c>
      <c r="G233" s="34">
        <v>4.0999999999999996</v>
      </c>
      <c r="H233" s="34">
        <v>93</v>
      </c>
      <c r="I233" s="34"/>
      <c r="J233" s="34">
        <v>0.4</v>
      </c>
      <c r="K233" s="34">
        <v>0.87480000000000002</v>
      </c>
      <c r="L233" s="34">
        <v>12.325900000000001</v>
      </c>
      <c r="M233" s="34">
        <v>1.7999999999999999E-2</v>
      </c>
      <c r="N233" s="34">
        <v>177.38210000000001</v>
      </c>
      <c r="O233" s="34">
        <v>3.6194999999999999</v>
      </c>
      <c r="P233" s="34">
        <v>181</v>
      </c>
      <c r="Q233" s="34">
        <v>147.3852</v>
      </c>
      <c r="R233" s="34">
        <v>3.0074000000000001</v>
      </c>
      <c r="S233" s="34">
        <v>150.4</v>
      </c>
      <c r="T233" s="34">
        <v>92.965199999999996</v>
      </c>
      <c r="U233" s="34"/>
      <c r="V233" s="34"/>
      <c r="W233" s="34">
        <v>0</v>
      </c>
      <c r="X233" s="34">
        <v>0.34989999999999999</v>
      </c>
      <c r="Y233" s="34">
        <v>12.1</v>
      </c>
      <c r="Z233" s="34">
        <v>851</v>
      </c>
      <c r="AA233" s="34">
        <v>862</v>
      </c>
      <c r="AB233" s="34">
        <v>875</v>
      </c>
      <c r="AC233" s="34">
        <v>87</v>
      </c>
      <c r="AD233" s="34">
        <v>31.7</v>
      </c>
      <c r="AE233" s="34">
        <v>0.73</v>
      </c>
      <c r="AF233" s="34">
        <v>978</v>
      </c>
      <c r="AG233" s="34">
        <v>4</v>
      </c>
      <c r="AH233" s="34">
        <v>74</v>
      </c>
      <c r="AI233" s="34">
        <v>41</v>
      </c>
      <c r="AJ233" s="34">
        <v>192</v>
      </c>
      <c r="AK233" s="34">
        <v>170</v>
      </c>
      <c r="AL233" s="34">
        <v>3.9</v>
      </c>
      <c r="AM233" s="34">
        <v>175.2</v>
      </c>
      <c r="AN233" s="34" t="s">
        <v>155</v>
      </c>
      <c r="AO233" s="34">
        <v>2</v>
      </c>
      <c r="AP233" s="37">
        <v>0.89091435185185175</v>
      </c>
      <c r="AQ233" s="34">
        <v>47.164211000000002</v>
      </c>
      <c r="AR233" s="34">
        <v>-88.487944999999996</v>
      </c>
      <c r="AS233" s="34">
        <v>319.39999999999998</v>
      </c>
      <c r="AT233" s="34">
        <v>28</v>
      </c>
      <c r="AU233" s="34">
        <v>12</v>
      </c>
      <c r="AV233" s="34">
        <v>11</v>
      </c>
      <c r="AW233" s="34" t="s">
        <v>212</v>
      </c>
      <c r="AX233" s="34">
        <v>1.4541999999999999</v>
      </c>
      <c r="AY233" s="34">
        <v>1.9625999999999999</v>
      </c>
      <c r="AZ233" s="34">
        <v>2.7625999999999999</v>
      </c>
      <c r="BA233" s="34">
        <v>13.404</v>
      </c>
      <c r="BB233" s="34">
        <v>14.41</v>
      </c>
      <c r="BC233" s="34">
        <v>1.07</v>
      </c>
      <c r="BD233" s="34">
        <v>14.311999999999999</v>
      </c>
      <c r="BE233" s="34">
        <v>2900.261</v>
      </c>
      <c r="BF233" s="34">
        <v>2.6989999999999998</v>
      </c>
      <c r="BG233" s="34">
        <v>4.3710000000000004</v>
      </c>
      <c r="BH233" s="34">
        <v>8.8999999999999996E-2</v>
      </c>
      <c r="BI233" s="34">
        <v>4.46</v>
      </c>
      <c r="BJ233" s="34">
        <v>3.6320000000000001</v>
      </c>
      <c r="BK233" s="34">
        <v>7.3999999999999996E-2</v>
      </c>
      <c r="BL233" s="34">
        <v>3.706</v>
      </c>
      <c r="BM233" s="34">
        <v>0.75480000000000003</v>
      </c>
      <c r="BN233" s="34"/>
      <c r="BO233" s="34"/>
      <c r="BP233" s="34"/>
      <c r="BQ233" s="34">
        <v>59.866999999999997</v>
      </c>
      <c r="BR233" s="34">
        <v>0.20225299999999999</v>
      </c>
      <c r="BS233" s="34">
        <v>-5</v>
      </c>
      <c r="BT233" s="34">
        <v>5.0720000000000001E-3</v>
      </c>
      <c r="BU233" s="34">
        <v>4.9425509999999999</v>
      </c>
      <c r="BV233" s="34">
        <v>0</v>
      </c>
      <c r="BW233" s="34" t="s">
        <v>155</v>
      </c>
      <c r="BX233" s="34">
        <v>0.83099999999999996</v>
      </c>
    </row>
    <row r="234" spans="1:76" x14ac:dyDescent="0.25">
      <c r="A234" s="35">
        <v>43167</v>
      </c>
      <c r="B234" s="36">
        <v>1.5114583333333334E-2</v>
      </c>
      <c r="C234" s="34">
        <v>14.09</v>
      </c>
      <c r="D234" s="34">
        <v>1.7299999999999999E-2</v>
      </c>
      <c r="E234" s="34">
        <v>172.76647700000001</v>
      </c>
      <c r="F234" s="34">
        <v>185.4</v>
      </c>
      <c r="G234" s="34">
        <v>4.0999999999999996</v>
      </c>
      <c r="H234" s="34">
        <v>76</v>
      </c>
      <c r="I234" s="34"/>
      <c r="J234" s="34">
        <v>0.5</v>
      </c>
      <c r="K234" s="34">
        <v>0.87480000000000002</v>
      </c>
      <c r="L234" s="34">
        <v>12.326599999999999</v>
      </c>
      <c r="M234" s="34">
        <v>1.5100000000000001E-2</v>
      </c>
      <c r="N234" s="34">
        <v>162.19649999999999</v>
      </c>
      <c r="O234" s="34">
        <v>3.5869</v>
      </c>
      <c r="P234" s="34">
        <v>165.8</v>
      </c>
      <c r="Q234" s="34">
        <v>134.76769999999999</v>
      </c>
      <c r="R234" s="34">
        <v>2.9803000000000002</v>
      </c>
      <c r="S234" s="34">
        <v>137.69999999999999</v>
      </c>
      <c r="T234" s="34">
        <v>76.046499999999995</v>
      </c>
      <c r="U234" s="34"/>
      <c r="V234" s="34"/>
      <c r="W234" s="34">
        <v>0</v>
      </c>
      <c r="X234" s="34">
        <v>0.43740000000000001</v>
      </c>
      <c r="Y234" s="34">
        <v>12.2</v>
      </c>
      <c r="Z234" s="34">
        <v>850</v>
      </c>
      <c r="AA234" s="34">
        <v>861</v>
      </c>
      <c r="AB234" s="34">
        <v>873</v>
      </c>
      <c r="AC234" s="34">
        <v>87</v>
      </c>
      <c r="AD234" s="34">
        <v>31.7</v>
      </c>
      <c r="AE234" s="34">
        <v>0.73</v>
      </c>
      <c r="AF234" s="34">
        <v>978</v>
      </c>
      <c r="AG234" s="34">
        <v>4</v>
      </c>
      <c r="AH234" s="34">
        <v>74</v>
      </c>
      <c r="AI234" s="34">
        <v>41</v>
      </c>
      <c r="AJ234" s="34">
        <v>192</v>
      </c>
      <c r="AK234" s="34">
        <v>170</v>
      </c>
      <c r="AL234" s="34">
        <v>3.9</v>
      </c>
      <c r="AM234" s="34">
        <v>174.8</v>
      </c>
      <c r="AN234" s="34" t="s">
        <v>155</v>
      </c>
      <c r="AO234" s="34">
        <v>2</v>
      </c>
      <c r="AP234" s="37">
        <v>0.8909259259259259</v>
      </c>
      <c r="AQ234" s="34">
        <v>47.164203000000001</v>
      </c>
      <c r="AR234" s="34">
        <v>-88.488101999999998</v>
      </c>
      <c r="AS234" s="34">
        <v>319.60000000000002</v>
      </c>
      <c r="AT234" s="34">
        <v>27.6</v>
      </c>
      <c r="AU234" s="34">
        <v>12</v>
      </c>
      <c r="AV234" s="34">
        <v>10</v>
      </c>
      <c r="AW234" s="34" t="s">
        <v>213</v>
      </c>
      <c r="AX234" s="34">
        <v>1.6541999999999999</v>
      </c>
      <c r="AY234" s="34">
        <v>2.1770999999999998</v>
      </c>
      <c r="AZ234" s="34">
        <v>2.9771000000000001</v>
      </c>
      <c r="BA234" s="34">
        <v>13.404</v>
      </c>
      <c r="BB234" s="34">
        <v>14.41</v>
      </c>
      <c r="BC234" s="34">
        <v>1.08</v>
      </c>
      <c r="BD234" s="34">
        <v>14.305999999999999</v>
      </c>
      <c r="BE234" s="34">
        <v>2901.3440000000001</v>
      </c>
      <c r="BF234" s="34">
        <v>2.2639999999999998</v>
      </c>
      <c r="BG234" s="34">
        <v>3.9980000000000002</v>
      </c>
      <c r="BH234" s="34">
        <v>8.7999999999999995E-2</v>
      </c>
      <c r="BI234" s="34">
        <v>4.0860000000000003</v>
      </c>
      <c r="BJ234" s="34">
        <v>3.3220000000000001</v>
      </c>
      <c r="BK234" s="34">
        <v>7.2999999999999995E-2</v>
      </c>
      <c r="BL234" s="34">
        <v>3.395</v>
      </c>
      <c r="BM234" s="34">
        <v>0.61770000000000003</v>
      </c>
      <c r="BN234" s="34"/>
      <c r="BO234" s="34"/>
      <c r="BP234" s="34"/>
      <c r="BQ234" s="34">
        <v>74.861000000000004</v>
      </c>
      <c r="BR234" s="34">
        <v>0.21443100000000001</v>
      </c>
      <c r="BS234" s="34">
        <v>-5</v>
      </c>
      <c r="BT234" s="34">
        <v>5.9290000000000002E-3</v>
      </c>
      <c r="BU234" s="34">
        <v>5.2401679999999997</v>
      </c>
      <c r="BV234" s="34">
        <v>0</v>
      </c>
      <c r="BW234" s="34" t="s">
        <v>155</v>
      </c>
      <c r="BX234" s="34">
        <v>0.83099999999999996</v>
      </c>
    </row>
    <row r="235" spans="1:76" x14ac:dyDescent="0.25">
      <c r="A235" s="35">
        <v>43167</v>
      </c>
      <c r="B235" s="36">
        <v>1.5126157407407408E-2</v>
      </c>
      <c r="C235" s="34">
        <v>13.842000000000001</v>
      </c>
      <c r="D235" s="34">
        <v>1.2699999999999999E-2</v>
      </c>
      <c r="E235" s="34">
        <v>126.78478800000001</v>
      </c>
      <c r="F235" s="34">
        <v>171.7</v>
      </c>
      <c r="G235" s="34">
        <v>4.0999999999999996</v>
      </c>
      <c r="H235" s="34">
        <v>85.2</v>
      </c>
      <c r="I235" s="34"/>
      <c r="J235" s="34">
        <v>0.5</v>
      </c>
      <c r="K235" s="34">
        <v>0.87680000000000002</v>
      </c>
      <c r="L235" s="34">
        <v>12.136699999999999</v>
      </c>
      <c r="M235" s="34">
        <v>1.11E-2</v>
      </c>
      <c r="N235" s="34">
        <v>150.56110000000001</v>
      </c>
      <c r="O235" s="34">
        <v>3.5948000000000002</v>
      </c>
      <c r="P235" s="34">
        <v>154.19999999999999</v>
      </c>
      <c r="Q235" s="34">
        <v>125.09990000000001</v>
      </c>
      <c r="R235" s="34">
        <v>2.9868999999999999</v>
      </c>
      <c r="S235" s="34">
        <v>128.1</v>
      </c>
      <c r="T235" s="34">
        <v>85.186000000000007</v>
      </c>
      <c r="U235" s="34"/>
      <c r="V235" s="34"/>
      <c r="W235" s="34">
        <v>0</v>
      </c>
      <c r="X235" s="34">
        <v>0.43840000000000001</v>
      </c>
      <c r="Y235" s="34">
        <v>12.1</v>
      </c>
      <c r="Z235" s="34">
        <v>850</v>
      </c>
      <c r="AA235" s="34">
        <v>862</v>
      </c>
      <c r="AB235" s="34">
        <v>873</v>
      </c>
      <c r="AC235" s="34">
        <v>87</v>
      </c>
      <c r="AD235" s="34">
        <v>31.7</v>
      </c>
      <c r="AE235" s="34">
        <v>0.73</v>
      </c>
      <c r="AF235" s="34">
        <v>978</v>
      </c>
      <c r="AG235" s="34">
        <v>4</v>
      </c>
      <c r="AH235" s="34">
        <v>74</v>
      </c>
      <c r="AI235" s="34">
        <v>41</v>
      </c>
      <c r="AJ235" s="34">
        <v>191.1</v>
      </c>
      <c r="AK235" s="34">
        <v>169.1</v>
      </c>
      <c r="AL235" s="34">
        <v>3.8</v>
      </c>
      <c r="AM235" s="34">
        <v>174.5</v>
      </c>
      <c r="AN235" s="34" t="s">
        <v>155</v>
      </c>
      <c r="AO235" s="34">
        <v>2</v>
      </c>
      <c r="AP235" s="37">
        <v>0.89093750000000005</v>
      </c>
      <c r="AQ235" s="34">
        <v>47.164217999999998</v>
      </c>
      <c r="AR235" s="34">
        <v>-88.488248999999996</v>
      </c>
      <c r="AS235" s="34">
        <v>319.8</v>
      </c>
      <c r="AT235" s="34">
        <v>26.3</v>
      </c>
      <c r="AU235" s="34">
        <v>12</v>
      </c>
      <c r="AV235" s="34">
        <v>10</v>
      </c>
      <c r="AW235" s="34" t="s">
        <v>213</v>
      </c>
      <c r="AX235" s="34">
        <v>1.3915999999999999</v>
      </c>
      <c r="AY235" s="34">
        <v>2.2000000000000002</v>
      </c>
      <c r="AZ235" s="34">
        <v>2.9228999999999998</v>
      </c>
      <c r="BA235" s="34">
        <v>13.404</v>
      </c>
      <c r="BB235" s="34">
        <v>14.66</v>
      </c>
      <c r="BC235" s="34">
        <v>1.0900000000000001</v>
      </c>
      <c r="BD235" s="34">
        <v>14.052</v>
      </c>
      <c r="BE235" s="34">
        <v>2902.145</v>
      </c>
      <c r="BF235" s="34">
        <v>1.6919999999999999</v>
      </c>
      <c r="BG235" s="34">
        <v>3.77</v>
      </c>
      <c r="BH235" s="34">
        <v>0.09</v>
      </c>
      <c r="BI235" s="34">
        <v>3.86</v>
      </c>
      <c r="BJ235" s="34">
        <v>3.133</v>
      </c>
      <c r="BK235" s="34">
        <v>7.4999999999999997E-2</v>
      </c>
      <c r="BL235" s="34">
        <v>3.2069999999999999</v>
      </c>
      <c r="BM235" s="34">
        <v>0.70289999999999997</v>
      </c>
      <c r="BN235" s="34"/>
      <c r="BO235" s="34"/>
      <c r="BP235" s="34"/>
      <c r="BQ235" s="34">
        <v>76.222999999999999</v>
      </c>
      <c r="BR235" s="34">
        <v>0.16855000000000001</v>
      </c>
      <c r="BS235" s="34">
        <v>-5</v>
      </c>
      <c r="BT235" s="34">
        <v>7.8580000000000004E-3</v>
      </c>
      <c r="BU235" s="34">
        <v>4.1189410000000004</v>
      </c>
      <c r="BV235" s="34">
        <v>0</v>
      </c>
      <c r="BW235" s="34" t="s">
        <v>155</v>
      </c>
      <c r="BX235" s="34">
        <v>0.83099999999999996</v>
      </c>
    </row>
    <row r="236" spans="1:76" x14ac:dyDescent="0.25">
      <c r="A236" s="35">
        <v>43167</v>
      </c>
      <c r="B236" s="36">
        <v>1.5137731481481481E-2</v>
      </c>
      <c r="C236" s="34">
        <v>13.596</v>
      </c>
      <c r="D236" s="34">
        <v>1.01E-2</v>
      </c>
      <c r="E236" s="34">
        <v>100.855661</v>
      </c>
      <c r="F236" s="34">
        <v>164.4</v>
      </c>
      <c r="G236" s="34">
        <v>4.0999999999999996</v>
      </c>
      <c r="H236" s="34">
        <v>113.6</v>
      </c>
      <c r="I236" s="34"/>
      <c r="J236" s="34">
        <v>0.5</v>
      </c>
      <c r="K236" s="34">
        <v>0.87880000000000003</v>
      </c>
      <c r="L236" s="34">
        <v>11.947699999999999</v>
      </c>
      <c r="M236" s="34">
        <v>8.8999999999999999E-3</v>
      </c>
      <c r="N236" s="34">
        <v>144.47280000000001</v>
      </c>
      <c r="O236" s="34">
        <v>3.6029</v>
      </c>
      <c r="P236" s="34">
        <v>148.1</v>
      </c>
      <c r="Q236" s="34">
        <v>120.05549999999999</v>
      </c>
      <c r="R236" s="34">
        <v>2.9940000000000002</v>
      </c>
      <c r="S236" s="34">
        <v>123</v>
      </c>
      <c r="T236" s="34">
        <v>113.6228</v>
      </c>
      <c r="U236" s="34"/>
      <c r="V236" s="34"/>
      <c r="W236" s="34">
        <v>0</v>
      </c>
      <c r="X236" s="34">
        <v>0.43940000000000001</v>
      </c>
      <c r="Y236" s="34">
        <v>12.2</v>
      </c>
      <c r="Z236" s="34">
        <v>850</v>
      </c>
      <c r="AA236" s="34">
        <v>861</v>
      </c>
      <c r="AB236" s="34">
        <v>873</v>
      </c>
      <c r="AC236" s="34">
        <v>87</v>
      </c>
      <c r="AD236" s="34">
        <v>31.73</v>
      </c>
      <c r="AE236" s="34">
        <v>0.73</v>
      </c>
      <c r="AF236" s="34">
        <v>977</v>
      </c>
      <c r="AG236" s="34">
        <v>4</v>
      </c>
      <c r="AH236" s="34">
        <v>74</v>
      </c>
      <c r="AI236" s="34">
        <v>41</v>
      </c>
      <c r="AJ236" s="34">
        <v>191.9</v>
      </c>
      <c r="AK236" s="34">
        <v>169.9</v>
      </c>
      <c r="AL236" s="34">
        <v>3.9</v>
      </c>
      <c r="AM236" s="34">
        <v>174.1</v>
      </c>
      <c r="AN236" s="34" t="s">
        <v>155</v>
      </c>
      <c r="AO236" s="34">
        <v>2</v>
      </c>
      <c r="AP236" s="37">
        <v>0.89094907407407409</v>
      </c>
      <c r="AQ236" s="34">
        <v>47.164223999999997</v>
      </c>
      <c r="AR236" s="34">
        <v>-88.488341000000005</v>
      </c>
      <c r="AS236" s="34">
        <v>320</v>
      </c>
      <c r="AT236" s="34">
        <v>25.9</v>
      </c>
      <c r="AU236" s="34">
        <v>12</v>
      </c>
      <c r="AV236" s="34">
        <v>10</v>
      </c>
      <c r="AW236" s="34" t="s">
        <v>213</v>
      </c>
      <c r="AX236" s="34">
        <v>1.3</v>
      </c>
      <c r="AY236" s="34">
        <v>2.2000000000000002</v>
      </c>
      <c r="AZ236" s="34">
        <v>2.9</v>
      </c>
      <c r="BA236" s="34">
        <v>13.404</v>
      </c>
      <c r="BB236" s="34">
        <v>14.91</v>
      </c>
      <c r="BC236" s="34">
        <v>1.1100000000000001</v>
      </c>
      <c r="BD236" s="34">
        <v>13.795999999999999</v>
      </c>
      <c r="BE236" s="34">
        <v>2902.078</v>
      </c>
      <c r="BF236" s="34">
        <v>1.37</v>
      </c>
      <c r="BG236" s="34">
        <v>3.6749999999999998</v>
      </c>
      <c r="BH236" s="34">
        <v>9.1999999999999998E-2</v>
      </c>
      <c r="BI236" s="34">
        <v>3.7669999999999999</v>
      </c>
      <c r="BJ236" s="34">
        <v>3.0539999999999998</v>
      </c>
      <c r="BK236" s="34">
        <v>7.5999999999999998E-2</v>
      </c>
      <c r="BL236" s="34">
        <v>3.13</v>
      </c>
      <c r="BM236" s="34">
        <v>0.95240000000000002</v>
      </c>
      <c r="BN236" s="34"/>
      <c r="BO236" s="34"/>
      <c r="BP236" s="34"/>
      <c r="BQ236" s="34">
        <v>77.600999999999999</v>
      </c>
      <c r="BR236" s="34">
        <v>0.14641999999999999</v>
      </c>
      <c r="BS236" s="34">
        <v>-5</v>
      </c>
      <c r="BT236" s="34">
        <v>7.071E-3</v>
      </c>
      <c r="BU236" s="34">
        <v>3.578138</v>
      </c>
      <c r="BV236" s="34">
        <v>0</v>
      </c>
      <c r="BW236" s="34" t="s">
        <v>155</v>
      </c>
      <c r="BX236" s="34">
        <v>0.83099999999999996</v>
      </c>
    </row>
    <row r="237" spans="1:76" x14ac:dyDescent="0.25">
      <c r="A237" s="35">
        <v>43167</v>
      </c>
      <c r="B237" s="36">
        <v>1.5149305555555556E-2</v>
      </c>
      <c r="C237" s="34">
        <v>13.798</v>
      </c>
      <c r="D237" s="34">
        <v>1.0800000000000001E-2</v>
      </c>
      <c r="E237" s="34">
        <v>108.065054</v>
      </c>
      <c r="F237" s="34">
        <v>157.1</v>
      </c>
      <c r="G237" s="34">
        <v>4</v>
      </c>
      <c r="H237" s="34">
        <v>124.3</v>
      </c>
      <c r="I237" s="34"/>
      <c r="J237" s="34">
        <v>0.6</v>
      </c>
      <c r="K237" s="34">
        <v>0.87719999999999998</v>
      </c>
      <c r="L237" s="34">
        <v>12.103400000000001</v>
      </c>
      <c r="M237" s="34">
        <v>9.4999999999999998E-3</v>
      </c>
      <c r="N237" s="34">
        <v>137.83070000000001</v>
      </c>
      <c r="O237" s="34">
        <v>3.5087999999999999</v>
      </c>
      <c r="P237" s="34">
        <v>141.30000000000001</v>
      </c>
      <c r="Q237" s="34">
        <v>114.52330000000001</v>
      </c>
      <c r="R237" s="34">
        <v>2.9154</v>
      </c>
      <c r="S237" s="34">
        <v>117.4</v>
      </c>
      <c r="T237" s="34">
        <v>124.29770000000001</v>
      </c>
      <c r="U237" s="34"/>
      <c r="V237" s="34"/>
      <c r="W237" s="34">
        <v>0</v>
      </c>
      <c r="X237" s="34">
        <v>0.52629999999999999</v>
      </c>
      <c r="Y237" s="34">
        <v>12.2</v>
      </c>
      <c r="Z237" s="34">
        <v>850</v>
      </c>
      <c r="AA237" s="34">
        <v>861</v>
      </c>
      <c r="AB237" s="34">
        <v>873</v>
      </c>
      <c r="AC237" s="34">
        <v>87</v>
      </c>
      <c r="AD237" s="34">
        <v>31.7</v>
      </c>
      <c r="AE237" s="34">
        <v>0.73</v>
      </c>
      <c r="AF237" s="34">
        <v>978</v>
      </c>
      <c r="AG237" s="34">
        <v>4</v>
      </c>
      <c r="AH237" s="34">
        <v>74</v>
      </c>
      <c r="AI237" s="34">
        <v>41</v>
      </c>
      <c r="AJ237" s="34">
        <v>192</v>
      </c>
      <c r="AK237" s="34">
        <v>170</v>
      </c>
      <c r="AL237" s="34">
        <v>4</v>
      </c>
      <c r="AM237" s="34">
        <v>174</v>
      </c>
      <c r="AN237" s="34" t="s">
        <v>155</v>
      </c>
      <c r="AO237" s="34">
        <v>2</v>
      </c>
      <c r="AP237" s="37">
        <v>0.89094907407407409</v>
      </c>
      <c r="AQ237" s="34">
        <v>47.164225000000002</v>
      </c>
      <c r="AR237" s="34">
        <v>-88.488416999999998</v>
      </c>
      <c r="AS237" s="34">
        <v>320.10000000000002</v>
      </c>
      <c r="AT237" s="34">
        <v>25.9</v>
      </c>
      <c r="AU237" s="34">
        <v>12</v>
      </c>
      <c r="AV237" s="34">
        <v>10</v>
      </c>
      <c r="AW237" s="34" t="s">
        <v>213</v>
      </c>
      <c r="AX237" s="34">
        <v>1.3</v>
      </c>
      <c r="AY237" s="34">
        <v>2.2000000000000002</v>
      </c>
      <c r="AZ237" s="34">
        <v>2.9</v>
      </c>
      <c r="BA237" s="34">
        <v>13.404</v>
      </c>
      <c r="BB237" s="34">
        <v>14.7</v>
      </c>
      <c r="BC237" s="34">
        <v>1.1000000000000001</v>
      </c>
      <c r="BD237" s="34">
        <v>14</v>
      </c>
      <c r="BE237" s="34">
        <v>2901.6120000000001</v>
      </c>
      <c r="BF237" s="34">
        <v>1.446</v>
      </c>
      <c r="BG237" s="34">
        <v>3.46</v>
      </c>
      <c r="BH237" s="34">
        <v>8.7999999999999995E-2</v>
      </c>
      <c r="BI237" s="34">
        <v>3.548</v>
      </c>
      <c r="BJ237" s="34">
        <v>2.875</v>
      </c>
      <c r="BK237" s="34">
        <v>7.2999999999999995E-2</v>
      </c>
      <c r="BL237" s="34">
        <v>2.948</v>
      </c>
      <c r="BM237" s="34">
        <v>1.0283</v>
      </c>
      <c r="BN237" s="34"/>
      <c r="BO237" s="34"/>
      <c r="BP237" s="34"/>
      <c r="BQ237" s="34">
        <v>91.744</v>
      </c>
      <c r="BR237" s="34">
        <v>0.16079299999999999</v>
      </c>
      <c r="BS237" s="34">
        <v>-5</v>
      </c>
      <c r="BT237" s="34">
        <v>6.071E-3</v>
      </c>
      <c r="BU237" s="34">
        <v>3.929379</v>
      </c>
      <c r="BV237" s="34">
        <v>0</v>
      </c>
      <c r="BW237" s="34" t="s">
        <v>155</v>
      </c>
      <c r="BX237" s="34">
        <v>0.83099999999999996</v>
      </c>
    </row>
    <row r="238" spans="1:76" x14ac:dyDescent="0.25">
      <c r="A238" s="35">
        <v>43167</v>
      </c>
      <c r="B238" s="36">
        <v>1.516087962962963E-2</v>
      </c>
      <c r="C238" s="34">
        <v>14.156000000000001</v>
      </c>
      <c r="D238" s="34">
        <v>9.1000000000000004E-3</v>
      </c>
      <c r="E238" s="34">
        <v>90.958678000000006</v>
      </c>
      <c r="F238" s="34">
        <v>149.4</v>
      </c>
      <c r="G238" s="34">
        <v>4</v>
      </c>
      <c r="H238" s="34">
        <v>92.3</v>
      </c>
      <c r="I238" s="34"/>
      <c r="J238" s="34">
        <v>0.6</v>
      </c>
      <c r="K238" s="34">
        <v>0.87450000000000006</v>
      </c>
      <c r="L238" s="34">
        <v>12.3787</v>
      </c>
      <c r="M238" s="34">
        <v>8.0000000000000002E-3</v>
      </c>
      <c r="N238" s="34">
        <v>130.65039999999999</v>
      </c>
      <c r="O238" s="34">
        <v>3.4977999999999998</v>
      </c>
      <c r="P238" s="34">
        <v>134.1</v>
      </c>
      <c r="Q238" s="34">
        <v>108.55629999999999</v>
      </c>
      <c r="R238" s="34">
        <v>2.9062999999999999</v>
      </c>
      <c r="S238" s="34">
        <v>111.5</v>
      </c>
      <c r="T238" s="34">
        <v>92.307900000000004</v>
      </c>
      <c r="U238" s="34"/>
      <c r="V238" s="34"/>
      <c r="W238" s="34">
        <v>0</v>
      </c>
      <c r="X238" s="34">
        <v>0.52470000000000006</v>
      </c>
      <c r="Y238" s="34">
        <v>12.4</v>
      </c>
      <c r="Z238" s="34">
        <v>849</v>
      </c>
      <c r="AA238" s="34">
        <v>860</v>
      </c>
      <c r="AB238" s="34">
        <v>872</v>
      </c>
      <c r="AC238" s="34">
        <v>87</v>
      </c>
      <c r="AD238" s="34">
        <v>31.7</v>
      </c>
      <c r="AE238" s="34">
        <v>0.73</v>
      </c>
      <c r="AF238" s="34">
        <v>978</v>
      </c>
      <c r="AG238" s="34">
        <v>4</v>
      </c>
      <c r="AH238" s="34">
        <v>74</v>
      </c>
      <c r="AI238" s="34">
        <v>41</v>
      </c>
      <c r="AJ238" s="34">
        <v>192</v>
      </c>
      <c r="AK238" s="34">
        <v>170</v>
      </c>
      <c r="AL238" s="34">
        <v>4.0999999999999996</v>
      </c>
      <c r="AM238" s="34">
        <v>174</v>
      </c>
      <c r="AN238" s="34" t="s">
        <v>155</v>
      </c>
      <c r="AO238" s="34">
        <v>2</v>
      </c>
      <c r="AP238" s="37">
        <v>0.89096064814814813</v>
      </c>
      <c r="AQ238" s="34">
        <v>47.164226999999997</v>
      </c>
      <c r="AR238" s="34">
        <v>-88.488669999999999</v>
      </c>
      <c r="AS238" s="34">
        <v>320.39999999999998</v>
      </c>
      <c r="AT238" s="34">
        <v>25.9</v>
      </c>
      <c r="AU238" s="34">
        <v>12</v>
      </c>
      <c r="AV238" s="34">
        <v>10</v>
      </c>
      <c r="AW238" s="34" t="s">
        <v>213</v>
      </c>
      <c r="AX238" s="34">
        <v>1.3</v>
      </c>
      <c r="AY238" s="34">
        <v>2.2000000000000002</v>
      </c>
      <c r="AZ238" s="34">
        <v>2.9</v>
      </c>
      <c r="BA238" s="34">
        <v>13.404</v>
      </c>
      <c r="BB238" s="34">
        <v>14.36</v>
      </c>
      <c r="BC238" s="34">
        <v>1.07</v>
      </c>
      <c r="BD238" s="34">
        <v>14.356</v>
      </c>
      <c r="BE238" s="34">
        <v>2902.627</v>
      </c>
      <c r="BF238" s="34">
        <v>1.1870000000000001</v>
      </c>
      <c r="BG238" s="34">
        <v>3.2080000000000002</v>
      </c>
      <c r="BH238" s="34">
        <v>8.5999999999999993E-2</v>
      </c>
      <c r="BI238" s="34">
        <v>3.294</v>
      </c>
      <c r="BJ238" s="34">
        <v>2.6659999999999999</v>
      </c>
      <c r="BK238" s="34">
        <v>7.0999999999999994E-2</v>
      </c>
      <c r="BL238" s="34">
        <v>2.7370000000000001</v>
      </c>
      <c r="BM238" s="34">
        <v>0.74690000000000001</v>
      </c>
      <c r="BN238" s="34"/>
      <c r="BO238" s="34"/>
      <c r="BP238" s="34"/>
      <c r="BQ238" s="34">
        <v>89.454999999999998</v>
      </c>
      <c r="BR238" s="34">
        <v>0.183367</v>
      </c>
      <c r="BS238" s="34">
        <v>-5</v>
      </c>
      <c r="BT238" s="34">
        <v>5.071E-3</v>
      </c>
      <c r="BU238" s="34">
        <v>4.4810309999999998</v>
      </c>
      <c r="BV238" s="34">
        <v>0</v>
      </c>
      <c r="BW238" s="34" t="s">
        <v>155</v>
      </c>
      <c r="BX238" s="34">
        <v>0.83099999999999996</v>
      </c>
    </row>
    <row r="239" spans="1:76" x14ac:dyDescent="0.25">
      <c r="A239" s="35">
        <v>43167</v>
      </c>
      <c r="B239" s="36">
        <v>1.5172453703703704E-2</v>
      </c>
      <c r="C239" s="34">
        <v>14.215999999999999</v>
      </c>
      <c r="D239" s="34">
        <v>8.0000000000000002E-3</v>
      </c>
      <c r="E239" s="34">
        <v>80</v>
      </c>
      <c r="F239" s="34">
        <v>138.30000000000001</v>
      </c>
      <c r="G239" s="34">
        <v>4</v>
      </c>
      <c r="H239" s="34">
        <v>68.3</v>
      </c>
      <c r="I239" s="34"/>
      <c r="J239" s="34">
        <v>0.7</v>
      </c>
      <c r="K239" s="34">
        <v>0.87409999999999999</v>
      </c>
      <c r="L239" s="34">
        <v>12.426399999999999</v>
      </c>
      <c r="M239" s="34">
        <v>7.0000000000000001E-3</v>
      </c>
      <c r="N239" s="34">
        <v>120.89919999999999</v>
      </c>
      <c r="O239" s="34">
        <v>3.4965000000000002</v>
      </c>
      <c r="P239" s="34">
        <v>124.4</v>
      </c>
      <c r="Q239" s="34">
        <v>100.4541</v>
      </c>
      <c r="R239" s="34">
        <v>2.9051999999999998</v>
      </c>
      <c r="S239" s="34">
        <v>103.4</v>
      </c>
      <c r="T239" s="34">
        <v>68.291899999999998</v>
      </c>
      <c r="U239" s="34"/>
      <c r="V239" s="34"/>
      <c r="W239" s="34">
        <v>0</v>
      </c>
      <c r="X239" s="34">
        <v>0.6119</v>
      </c>
      <c r="Y239" s="34">
        <v>12.6</v>
      </c>
      <c r="Z239" s="34">
        <v>848</v>
      </c>
      <c r="AA239" s="34">
        <v>858</v>
      </c>
      <c r="AB239" s="34">
        <v>873</v>
      </c>
      <c r="AC239" s="34">
        <v>87</v>
      </c>
      <c r="AD239" s="34">
        <v>31.7</v>
      </c>
      <c r="AE239" s="34">
        <v>0.73</v>
      </c>
      <c r="AF239" s="34">
        <v>978</v>
      </c>
      <c r="AG239" s="34">
        <v>4</v>
      </c>
      <c r="AH239" s="34">
        <v>74</v>
      </c>
      <c r="AI239" s="34">
        <v>41</v>
      </c>
      <c r="AJ239" s="34">
        <v>192</v>
      </c>
      <c r="AK239" s="34">
        <v>170.9</v>
      </c>
      <c r="AL239" s="34">
        <v>4.4000000000000004</v>
      </c>
      <c r="AM239" s="34">
        <v>174</v>
      </c>
      <c r="AN239" s="34" t="s">
        <v>155</v>
      </c>
      <c r="AO239" s="34">
        <v>2</v>
      </c>
      <c r="AP239" s="37">
        <v>0.89098379629629632</v>
      </c>
      <c r="AQ239" s="34">
        <v>47.164302999999997</v>
      </c>
      <c r="AR239" s="34">
        <v>-88.488819000000007</v>
      </c>
      <c r="AS239" s="34">
        <v>320.2</v>
      </c>
      <c r="AT239" s="34">
        <v>24.1</v>
      </c>
      <c r="AU239" s="34">
        <v>12</v>
      </c>
      <c r="AV239" s="34">
        <v>10</v>
      </c>
      <c r="AW239" s="34" t="s">
        <v>213</v>
      </c>
      <c r="AX239" s="34">
        <v>1.3770770000000001</v>
      </c>
      <c r="AY239" s="34">
        <v>2.2770769999999998</v>
      </c>
      <c r="AZ239" s="34">
        <v>2.9</v>
      </c>
      <c r="BA239" s="34">
        <v>13.404</v>
      </c>
      <c r="BB239" s="34">
        <v>14.31</v>
      </c>
      <c r="BC239" s="34">
        <v>1.07</v>
      </c>
      <c r="BD239" s="34">
        <v>14.398999999999999</v>
      </c>
      <c r="BE239" s="34">
        <v>2903.3939999999998</v>
      </c>
      <c r="BF239" s="34">
        <v>1.04</v>
      </c>
      <c r="BG239" s="34">
        <v>2.9580000000000002</v>
      </c>
      <c r="BH239" s="34">
        <v>8.5999999999999993E-2</v>
      </c>
      <c r="BI239" s="34">
        <v>3.044</v>
      </c>
      <c r="BJ239" s="34">
        <v>2.4580000000000002</v>
      </c>
      <c r="BK239" s="34">
        <v>7.0999999999999994E-2</v>
      </c>
      <c r="BL239" s="34">
        <v>2.5289999999999999</v>
      </c>
      <c r="BM239" s="34">
        <v>0.55059999999999998</v>
      </c>
      <c r="BN239" s="34"/>
      <c r="BO239" s="34"/>
      <c r="BP239" s="34"/>
      <c r="BQ239" s="34">
        <v>103.953</v>
      </c>
      <c r="BR239" s="34">
        <v>0.183142</v>
      </c>
      <c r="BS239" s="34">
        <v>-5</v>
      </c>
      <c r="BT239" s="34">
        <v>5.0000000000000001E-3</v>
      </c>
      <c r="BU239" s="34">
        <v>4.4755320000000003</v>
      </c>
      <c r="BV239" s="34">
        <v>0</v>
      </c>
      <c r="BW239" s="34" t="s">
        <v>155</v>
      </c>
      <c r="BX239" s="34">
        <v>0.83099999999999996</v>
      </c>
    </row>
    <row r="240" spans="1:76" x14ac:dyDescent="0.25">
      <c r="A240" s="35">
        <v>43167</v>
      </c>
      <c r="B240" s="36">
        <v>1.5184027777777777E-2</v>
      </c>
      <c r="C240" s="34">
        <v>14.586</v>
      </c>
      <c r="D240" s="34">
        <v>7.4999999999999997E-3</v>
      </c>
      <c r="E240" s="34">
        <v>74.596840999999998</v>
      </c>
      <c r="F240" s="34">
        <v>122.6</v>
      </c>
      <c r="G240" s="34">
        <v>4</v>
      </c>
      <c r="H240" s="34">
        <v>49.6</v>
      </c>
      <c r="I240" s="34"/>
      <c r="J240" s="34">
        <v>0.7</v>
      </c>
      <c r="K240" s="34">
        <v>0.87129999999999996</v>
      </c>
      <c r="L240" s="34">
        <v>12.708600000000001</v>
      </c>
      <c r="M240" s="34">
        <v>6.4999999999999997E-3</v>
      </c>
      <c r="N240" s="34">
        <v>106.7944</v>
      </c>
      <c r="O240" s="34">
        <v>3.4851000000000001</v>
      </c>
      <c r="P240" s="34">
        <v>110.3</v>
      </c>
      <c r="Q240" s="34">
        <v>88.734499999999997</v>
      </c>
      <c r="R240" s="34">
        <v>2.8957000000000002</v>
      </c>
      <c r="S240" s="34">
        <v>91.6</v>
      </c>
      <c r="T240" s="34">
        <v>49.612200000000001</v>
      </c>
      <c r="U240" s="34"/>
      <c r="V240" s="34"/>
      <c r="W240" s="34">
        <v>0</v>
      </c>
      <c r="X240" s="34">
        <v>0.6099</v>
      </c>
      <c r="Y240" s="34">
        <v>12.6</v>
      </c>
      <c r="Z240" s="34">
        <v>848</v>
      </c>
      <c r="AA240" s="34">
        <v>858</v>
      </c>
      <c r="AB240" s="34">
        <v>872</v>
      </c>
      <c r="AC240" s="34">
        <v>87</v>
      </c>
      <c r="AD240" s="34">
        <v>31.7</v>
      </c>
      <c r="AE240" s="34">
        <v>0.73</v>
      </c>
      <c r="AF240" s="34">
        <v>978</v>
      </c>
      <c r="AG240" s="34">
        <v>4</v>
      </c>
      <c r="AH240" s="34">
        <v>74</v>
      </c>
      <c r="AI240" s="34">
        <v>41</v>
      </c>
      <c r="AJ240" s="34">
        <v>192</v>
      </c>
      <c r="AK240" s="34">
        <v>171</v>
      </c>
      <c r="AL240" s="34">
        <v>4.4000000000000004</v>
      </c>
      <c r="AM240" s="34">
        <v>174</v>
      </c>
      <c r="AN240" s="34" t="s">
        <v>155</v>
      </c>
      <c r="AO240" s="34">
        <v>2</v>
      </c>
      <c r="AP240" s="37">
        <v>0.89099537037037047</v>
      </c>
      <c r="AQ240" s="34">
        <v>47.164327</v>
      </c>
      <c r="AR240" s="34">
        <v>-88.488950000000003</v>
      </c>
      <c r="AS240" s="34">
        <v>320.10000000000002</v>
      </c>
      <c r="AT240" s="34">
        <v>22.4</v>
      </c>
      <c r="AU240" s="34">
        <v>12</v>
      </c>
      <c r="AV240" s="34">
        <v>10</v>
      </c>
      <c r="AW240" s="34" t="s">
        <v>213</v>
      </c>
      <c r="AX240" s="34">
        <v>1.3229</v>
      </c>
      <c r="AY240" s="34">
        <v>2.2229000000000001</v>
      </c>
      <c r="AZ240" s="34">
        <v>2.5916000000000001</v>
      </c>
      <c r="BA240" s="34">
        <v>13.404</v>
      </c>
      <c r="BB240" s="34">
        <v>13.97</v>
      </c>
      <c r="BC240" s="34">
        <v>1.04</v>
      </c>
      <c r="BD240" s="34">
        <v>14.775</v>
      </c>
      <c r="BE240" s="34">
        <v>2903.8</v>
      </c>
      <c r="BF240" s="34">
        <v>0.94499999999999995</v>
      </c>
      <c r="BG240" s="34">
        <v>2.5550000000000002</v>
      </c>
      <c r="BH240" s="34">
        <v>8.3000000000000004E-2</v>
      </c>
      <c r="BI240" s="34">
        <v>2.6389999999999998</v>
      </c>
      <c r="BJ240" s="34">
        <v>2.1230000000000002</v>
      </c>
      <c r="BK240" s="34">
        <v>6.9000000000000006E-2</v>
      </c>
      <c r="BL240" s="34">
        <v>2.1930000000000001</v>
      </c>
      <c r="BM240" s="34">
        <v>0.39119999999999999</v>
      </c>
      <c r="BN240" s="34"/>
      <c r="BO240" s="34"/>
      <c r="BP240" s="34"/>
      <c r="BQ240" s="34">
        <v>101.325</v>
      </c>
      <c r="BR240" s="34">
        <v>0.20994099999999999</v>
      </c>
      <c r="BS240" s="34">
        <v>-5</v>
      </c>
      <c r="BT240" s="34">
        <v>6.8580000000000004E-3</v>
      </c>
      <c r="BU240" s="34">
        <v>5.130433</v>
      </c>
      <c r="BV240" s="34">
        <v>0</v>
      </c>
      <c r="BW240" s="34" t="s">
        <v>155</v>
      </c>
      <c r="BX240" s="34">
        <v>0.83099999999999996</v>
      </c>
    </row>
    <row r="241" spans="1:76" x14ac:dyDescent="0.25">
      <c r="A241" s="35">
        <v>43167</v>
      </c>
      <c r="B241" s="36">
        <v>1.5195601851851854E-2</v>
      </c>
      <c r="C241" s="34">
        <v>14.478999999999999</v>
      </c>
      <c r="D241" s="34">
        <v>6.1000000000000004E-3</v>
      </c>
      <c r="E241" s="34">
        <v>61.017515000000003</v>
      </c>
      <c r="F241" s="34">
        <v>111.9</v>
      </c>
      <c r="G241" s="34">
        <v>3.9</v>
      </c>
      <c r="H241" s="34">
        <v>45.1</v>
      </c>
      <c r="I241" s="34"/>
      <c r="J241" s="34">
        <v>0.7</v>
      </c>
      <c r="K241" s="34">
        <v>0.87219999999999998</v>
      </c>
      <c r="L241" s="34">
        <v>12.6281</v>
      </c>
      <c r="M241" s="34">
        <v>5.3E-3</v>
      </c>
      <c r="N241" s="34">
        <v>97.595699999999994</v>
      </c>
      <c r="O241" s="34">
        <v>3.4014000000000002</v>
      </c>
      <c r="P241" s="34">
        <v>101</v>
      </c>
      <c r="Q241" s="34">
        <v>81.091399999999993</v>
      </c>
      <c r="R241" s="34">
        <v>2.8262</v>
      </c>
      <c r="S241" s="34">
        <v>83.9</v>
      </c>
      <c r="T241" s="34">
        <v>45.1</v>
      </c>
      <c r="U241" s="34"/>
      <c r="V241" s="34"/>
      <c r="W241" s="34">
        <v>0</v>
      </c>
      <c r="X241" s="34">
        <v>0.61050000000000004</v>
      </c>
      <c r="Y241" s="34">
        <v>12.6</v>
      </c>
      <c r="Z241" s="34">
        <v>848</v>
      </c>
      <c r="AA241" s="34">
        <v>858</v>
      </c>
      <c r="AB241" s="34">
        <v>872</v>
      </c>
      <c r="AC241" s="34">
        <v>87</v>
      </c>
      <c r="AD241" s="34">
        <v>31.7</v>
      </c>
      <c r="AE241" s="34">
        <v>0.73</v>
      </c>
      <c r="AF241" s="34">
        <v>978</v>
      </c>
      <c r="AG241" s="34">
        <v>4</v>
      </c>
      <c r="AH241" s="34">
        <v>74</v>
      </c>
      <c r="AI241" s="34">
        <v>41</v>
      </c>
      <c r="AJ241" s="34">
        <v>192</v>
      </c>
      <c r="AK241" s="34">
        <v>171</v>
      </c>
      <c r="AL241" s="34">
        <v>4.5</v>
      </c>
      <c r="AM241" s="34">
        <v>174</v>
      </c>
      <c r="AN241" s="34" t="s">
        <v>155</v>
      </c>
      <c r="AO241" s="34">
        <v>2</v>
      </c>
      <c r="AP241" s="37">
        <v>0.89100694444444439</v>
      </c>
      <c r="AQ241" s="34">
        <v>47.164313</v>
      </c>
      <c r="AR241" s="34">
        <v>-88.489075</v>
      </c>
      <c r="AS241" s="34">
        <v>320.3</v>
      </c>
      <c r="AT241" s="34">
        <v>22</v>
      </c>
      <c r="AU241" s="34">
        <v>12</v>
      </c>
      <c r="AV241" s="34">
        <v>9</v>
      </c>
      <c r="AW241" s="34" t="s">
        <v>215</v>
      </c>
      <c r="AX241" s="34">
        <v>1.6084000000000001</v>
      </c>
      <c r="AY241" s="34">
        <v>1.2747999999999999</v>
      </c>
      <c r="AZ241" s="34">
        <v>2.7313000000000001</v>
      </c>
      <c r="BA241" s="34">
        <v>13.404</v>
      </c>
      <c r="BB241" s="34">
        <v>14.07</v>
      </c>
      <c r="BC241" s="34">
        <v>1.05</v>
      </c>
      <c r="BD241" s="34">
        <v>14.657999999999999</v>
      </c>
      <c r="BE241" s="34">
        <v>2904.2159999999999</v>
      </c>
      <c r="BF241" s="34">
        <v>0.77900000000000003</v>
      </c>
      <c r="BG241" s="34">
        <v>2.35</v>
      </c>
      <c r="BH241" s="34">
        <v>8.2000000000000003E-2</v>
      </c>
      <c r="BI241" s="34">
        <v>2.4319999999999999</v>
      </c>
      <c r="BJ241" s="34">
        <v>1.9530000000000001</v>
      </c>
      <c r="BK241" s="34">
        <v>6.8000000000000005E-2</v>
      </c>
      <c r="BL241" s="34">
        <v>2.0209999999999999</v>
      </c>
      <c r="BM241" s="34">
        <v>0.3579</v>
      </c>
      <c r="BN241" s="34"/>
      <c r="BO241" s="34"/>
      <c r="BP241" s="34"/>
      <c r="BQ241" s="34">
        <v>102.09</v>
      </c>
      <c r="BR241" s="34">
        <v>0.19156200000000001</v>
      </c>
      <c r="BS241" s="34">
        <v>-5</v>
      </c>
      <c r="BT241" s="34">
        <v>6.071E-3</v>
      </c>
      <c r="BU241" s="34">
        <v>4.6812959999999997</v>
      </c>
      <c r="BV241" s="34">
        <v>0</v>
      </c>
      <c r="BW241" s="34" t="s">
        <v>155</v>
      </c>
      <c r="BX241" s="34">
        <v>0.83099999999999996</v>
      </c>
    </row>
    <row r="242" spans="1:76" x14ac:dyDescent="0.25">
      <c r="A242" s="35">
        <v>43167</v>
      </c>
      <c r="B242" s="36">
        <v>1.5207175925925924E-2</v>
      </c>
      <c r="C242" s="34">
        <v>14.45</v>
      </c>
      <c r="D242" s="34">
        <v>6.8999999999999999E-3</v>
      </c>
      <c r="E242" s="34">
        <v>69.357798000000003</v>
      </c>
      <c r="F242" s="34">
        <v>102</v>
      </c>
      <c r="G242" s="34">
        <v>3.9</v>
      </c>
      <c r="H242" s="34">
        <v>39.799999999999997</v>
      </c>
      <c r="I242" s="34"/>
      <c r="J242" s="34">
        <v>0.7</v>
      </c>
      <c r="K242" s="34">
        <v>0.87239999999999995</v>
      </c>
      <c r="L242" s="34">
        <v>12.606</v>
      </c>
      <c r="M242" s="34">
        <v>6.1000000000000004E-3</v>
      </c>
      <c r="N242" s="34">
        <v>88.994500000000002</v>
      </c>
      <c r="O242" s="34">
        <v>3.4022999999999999</v>
      </c>
      <c r="P242" s="34">
        <v>92.4</v>
      </c>
      <c r="Q242" s="34">
        <v>73.944800000000001</v>
      </c>
      <c r="R242" s="34">
        <v>2.8269000000000002</v>
      </c>
      <c r="S242" s="34">
        <v>76.8</v>
      </c>
      <c r="T242" s="34">
        <v>39.760599999999997</v>
      </c>
      <c r="U242" s="34"/>
      <c r="V242" s="34"/>
      <c r="W242" s="34">
        <v>0</v>
      </c>
      <c r="X242" s="34">
        <v>0.61070000000000002</v>
      </c>
      <c r="Y242" s="34">
        <v>12.6</v>
      </c>
      <c r="Z242" s="34">
        <v>848</v>
      </c>
      <c r="AA242" s="34">
        <v>857</v>
      </c>
      <c r="AB242" s="34">
        <v>872</v>
      </c>
      <c r="AC242" s="34">
        <v>87</v>
      </c>
      <c r="AD242" s="34">
        <v>31.7</v>
      </c>
      <c r="AE242" s="34">
        <v>0.73</v>
      </c>
      <c r="AF242" s="34">
        <v>978</v>
      </c>
      <c r="AG242" s="34">
        <v>4</v>
      </c>
      <c r="AH242" s="34">
        <v>74</v>
      </c>
      <c r="AI242" s="34">
        <v>41</v>
      </c>
      <c r="AJ242" s="34">
        <v>192</v>
      </c>
      <c r="AK242" s="34">
        <v>171</v>
      </c>
      <c r="AL242" s="34">
        <v>4.5</v>
      </c>
      <c r="AM242" s="34">
        <v>174.1</v>
      </c>
      <c r="AN242" s="34" t="s">
        <v>155</v>
      </c>
      <c r="AO242" s="34">
        <v>2</v>
      </c>
      <c r="AP242" s="37">
        <v>0.89101851851851854</v>
      </c>
      <c r="AQ242" s="34">
        <v>47.164250000000003</v>
      </c>
      <c r="AR242" s="34">
        <v>-88.489306999999997</v>
      </c>
      <c r="AS242" s="34">
        <v>319.8</v>
      </c>
      <c r="AT242" s="34">
        <v>23.6</v>
      </c>
      <c r="AU242" s="34">
        <v>12</v>
      </c>
      <c r="AV242" s="34">
        <v>9</v>
      </c>
      <c r="AW242" s="34" t="s">
        <v>215</v>
      </c>
      <c r="AX242" s="34">
        <v>1.7770999999999999</v>
      </c>
      <c r="AY242" s="34">
        <v>1.3084</v>
      </c>
      <c r="AZ242" s="34">
        <v>3.0312999999999999</v>
      </c>
      <c r="BA242" s="34">
        <v>13.404</v>
      </c>
      <c r="BB242" s="34">
        <v>14.09</v>
      </c>
      <c r="BC242" s="34">
        <v>1.05</v>
      </c>
      <c r="BD242" s="34">
        <v>14.628</v>
      </c>
      <c r="BE242" s="34">
        <v>2904.183</v>
      </c>
      <c r="BF242" s="34">
        <v>0.88700000000000001</v>
      </c>
      <c r="BG242" s="34">
        <v>2.1469999999999998</v>
      </c>
      <c r="BH242" s="34">
        <v>8.2000000000000003E-2</v>
      </c>
      <c r="BI242" s="34">
        <v>2.2290000000000001</v>
      </c>
      <c r="BJ242" s="34">
        <v>1.784</v>
      </c>
      <c r="BK242" s="34">
        <v>6.8000000000000005E-2</v>
      </c>
      <c r="BL242" s="34">
        <v>1.8520000000000001</v>
      </c>
      <c r="BM242" s="34">
        <v>0.31609999999999999</v>
      </c>
      <c r="BN242" s="34"/>
      <c r="BO242" s="34"/>
      <c r="BP242" s="34"/>
      <c r="BQ242" s="34">
        <v>102.295</v>
      </c>
      <c r="BR242" s="34">
        <v>0.174207</v>
      </c>
      <c r="BS242" s="34">
        <v>-5</v>
      </c>
      <c r="BT242" s="34">
        <v>5.071E-3</v>
      </c>
      <c r="BU242" s="34">
        <v>4.2571839999999996</v>
      </c>
      <c r="BV242" s="34">
        <v>0</v>
      </c>
      <c r="BW242" s="34" t="s">
        <v>155</v>
      </c>
      <c r="BX242" s="34">
        <v>0.83099999999999996</v>
      </c>
    </row>
    <row r="243" spans="1:76" x14ac:dyDescent="0.25">
      <c r="A243" s="35">
        <v>43167</v>
      </c>
      <c r="B243" s="36">
        <v>1.5218749999999998E-2</v>
      </c>
      <c r="C243" s="34">
        <v>14.265000000000001</v>
      </c>
      <c r="D243" s="34">
        <v>4.5999999999999999E-3</v>
      </c>
      <c r="E243" s="34">
        <v>46.025973999999998</v>
      </c>
      <c r="F243" s="34">
        <v>89</v>
      </c>
      <c r="G243" s="34">
        <v>3.9</v>
      </c>
      <c r="H243" s="34">
        <v>34.200000000000003</v>
      </c>
      <c r="I243" s="34"/>
      <c r="J243" s="34">
        <v>0.7</v>
      </c>
      <c r="K243" s="34">
        <v>0.87390000000000001</v>
      </c>
      <c r="L243" s="34">
        <v>12.465400000000001</v>
      </c>
      <c r="M243" s="34">
        <v>4.0000000000000001E-3</v>
      </c>
      <c r="N243" s="34">
        <v>77.737499999999997</v>
      </c>
      <c r="O243" s="34">
        <v>3.4081000000000001</v>
      </c>
      <c r="P243" s="34">
        <v>81.099999999999994</v>
      </c>
      <c r="Q243" s="34">
        <v>64.591399999999993</v>
      </c>
      <c r="R243" s="34">
        <v>2.8317000000000001</v>
      </c>
      <c r="S243" s="34">
        <v>67.400000000000006</v>
      </c>
      <c r="T243" s="34">
        <v>34.184199999999997</v>
      </c>
      <c r="U243" s="34"/>
      <c r="V243" s="34"/>
      <c r="W243" s="34">
        <v>0</v>
      </c>
      <c r="X243" s="34">
        <v>0.61170000000000002</v>
      </c>
      <c r="Y243" s="34">
        <v>12.6</v>
      </c>
      <c r="Z243" s="34">
        <v>847</v>
      </c>
      <c r="AA243" s="34">
        <v>857</v>
      </c>
      <c r="AB243" s="34">
        <v>871</v>
      </c>
      <c r="AC243" s="34">
        <v>87</v>
      </c>
      <c r="AD243" s="34">
        <v>31.7</v>
      </c>
      <c r="AE243" s="34">
        <v>0.73</v>
      </c>
      <c r="AF243" s="34">
        <v>978</v>
      </c>
      <c r="AG243" s="34">
        <v>4</v>
      </c>
      <c r="AH243" s="34">
        <v>74</v>
      </c>
      <c r="AI243" s="34">
        <v>41</v>
      </c>
      <c r="AJ243" s="34">
        <v>192</v>
      </c>
      <c r="AK243" s="34">
        <v>171</v>
      </c>
      <c r="AL243" s="34">
        <v>4.5</v>
      </c>
      <c r="AM243" s="34">
        <v>174.4</v>
      </c>
      <c r="AN243" s="34" t="s">
        <v>155</v>
      </c>
      <c r="AO243" s="34">
        <v>2</v>
      </c>
      <c r="AP243" s="37">
        <v>0.89104166666666673</v>
      </c>
      <c r="AQ243" s="34">
        <v>47.164194000000002</v>
      </c>
      <c r="AR243" s="34">
        <v>-88.489470999999995</v>
      </c>
      <c r="AS243" s="34">
        <v>319.8</v>
      </c>
      <c r="AT243" s="34">
        <v>24.7</v>
      </c>
      <c r="AU243" s="34">
        <v>12</v>
      </c>
      <c r="AV243" s="34">
        <v>10</v>
      </c>
      <c r="AW243" s="34" t="s">
        <v>213</v>
      </c>
      <c r="AX243" s="34">
        <v>1.8771</v>
      </c>
      <c r="AY243" s="34">
        <v>1.0915999999999999</v>
      </c>
      <c r="AZ243" s="34">
        <v>2.7915999999999999</v>
      </c>
      <c r="BA243" s="34">
        <v>13.404</v>
      </c>
      <c r="BB243" s="34">
        <v>14.27</v>
      </c>
      <c r="BC243" s="34">
        <v>1.06</v>
      </c>
      <c r="BD243" s="34">
        <v>14.435</v>
      </c>
      <c r="BE243" s="34">
        <v>2904.8649999999998</v>
      </c>
      <c r="BF243" s="34">
        <v>0.59699999999999998</v>
      </c>
      <c r="BG243" s="34">
        <v>1.897</v>
      </c>
      <c r="BH243" s="34">
        <v>8.3000000000000004E-2</v>
      </c>
      <c r="BI243" s="34">
        <v>1.98</v>
      </c>
      <c r="BJ243" s="34">
        <v>1.5760000000000001</v>
      </c>
      <c r="BK243" s="34">
        <v>6.9000000000000006E-2</v>
      </c>
      <c r="BL243" s="34">
        <v>1.645</v>
      </c>
      <c r="BM243" s="34">
        <v>0.27489999999999998</v>
      </c>
      <c r="BN243" s="34"/>
      <c r="BO243" s="34"/>
      <c r="BP243" s="34"/>
      <c r="BQ243" s="34">
        <v>103.64700000000001</v>
      </c>
      <c r="BR243" s="34">
        <v>0.18507699999999999</v>
      </c>
      <c r="BS243" s="34">
        <v>-5</v>
      </c>
      <c r="BT243" s="34">
        <v>5.0000000000000001E-3</v>
      </c>
      <c r="BU243" s="34">
        <v>4.5228190000000001</v>
      </c>
      <c r="BV243" s="34">
        <v>0</v>
      </c>
      <c r="BW243" s="34" t="s">
        <v>155</v>
      </c>
      <c r="BX243" s="34">
        <v>0.83099999999999996</v>
      </c>
    </row>
    <row r="244" spans="1:76" x14ac:dyDescent="0.25">
      <c r="A244" s="35">
        <v>43167</v>
      </c>
      <c r="B244" s="36">
        <v>1.5230324074074071E-2</v>
      </c>
      <c r="C244" s="34">
        <v>14.01</v>
      </c>
      <c r="D244" s="34">
        <v>4.5999999999999999E-3</v>
      </c>
      <c r="E244" s="34">
        <v>46.347107000000001</v>
      </c>
      <c r="F244" s="34">
        <v>76.400000000000006</v>
      </c>
      <c r="G244" s="34">
        <v>3.9</v>
      </c>
      <c r="H244" s="34">
        <v>41.7</v>
      </c>
      <c r="I244" s="34"/>
      <c r="J244" s="34">
        <v>0.61</v>
      </c>
      <c r="K244" s="34">
        <v>0.87590000000000001</v>
      </c>
      <c r="L244" s="34">
        <v>12.2715</v>
      </c>
      <c r="M244" s="34">
        <v>4.1000000000000003E-3</v>
      </c>
      <c r="N244" s="34">
        <v>66.930800000000005</v>
      </c>
      <c r="O244" s="34">
        <v>3.3815</v>
      </c>
      <c r="P244" s="34">
        <v>70.3</v>
      </c>
      <c r="Q244" s="34">
        <v>55.612200000000001</v>
      </c>
      <c r="R244" s="34">
        <v>2.8096000000000001</v>
      </c>
      <c r="S244" s="34">
        <v>58.4</v>
      </c>
      <c r="T244" s="34">
        <v>41.677599999999998</v>
      </c>
      <c r="U244" s="34"/>
      <c r="V244" s="34"/>
      <c r="W244" s="34">
        <v>0</v>
      </c>
      <c r="X244" s="34">
        <v>0.53649999999999998</v>
      </c>
      <c r="Y244" s="34">
        <v>12.6</v>
      </c>
      <c r="Z244" s="34">
        <v>847</v>
      </c>
      <c r="AA244" s="34">
        <v>857</v>
      </c>
      <c r="AB244" s="34">
        <v>871</v>
      </c>
      <c r="AC244" s="34">
        <v>87</v>
      </c>
      <c r="AD244" s="34">
        <v>31.7</v>
      </c>
      <c r="AE244" s="34">
        <v>0.73</v>
      </c>
      <c r="AF244" s="34">
        <v>978</v>
      </c>
      <c r="AG244" s="34">
        <v>4</v>
      </c>
      <c r="AH244" s="34">
        <v>74</v>
      </c>
      <c r="AI244" s="34">
        <v>41</v>
      </c>
      <c r="AJ244" s="34">
        <v>192</v>
      </c>
      <c r="AK244" s="34">
        <v>171</v>
      </c>
      <c r="AL244" s="34">
        <v>4.5999999999999996</v>
      </c>
      <c r="AM244" s="34">
        <v>174.8</v>
      </c>
      <c r="AN244" s="34" t="s">
        <v>155</v>
      </c>
      <c r="AO244" s="34">
        <v>2</v>
      </c>
      <c r="AP244" s="37">
        <v>0.89105324074074066</v>
      </c>
      <c r="AQ244" s="34">
        <v>47.164183000000001</v>
      </c>
      <c r="AR244" s="34">
        <v>-88.489502000000002</v>
      </c>
      <c r="AS244" s="34">
        <v>319.8</v>
      </c>
      <c r="AT244" s="34">
        <v>24.9</v>
      </c>
      <c r="AU244" s="34">
        <v>12</v>
      </c>
      <c r="AV244" s="34">
        <v>11</v>
      </c>
      <c r="AW244" s="34" t="s">
        <v>213</v>
      </c>
      <c r="AX244" s="34">
        <v>1.6687000000000001</v>
      </c>
      <c r="AY244" s="34">
        <v>1.2313000000000001</v>
      </c>
      <c r="AZ244" s="34">
        <v>2.8542000000000001</v>
      </c>
      <c r="BA244" s="34">
        <v>13.404</v>
      </c>
      <c r="BB244" s="34">
        <v>14.51</v>
      </c>
      <c r="BC244" s="34">
        <v>1.08</v>
      </c>
      <c r="BD244" s="34">
        <v>14.17</v>
      </c>
      <c r="BE244" s="34">
        <v>2904.797</v>
      </c>
      <c r="BF244" s="34">
        <v>0.61199999999999999</v>
      </c>
      <c r="BG244" s="34">
        <v>1.659</v>
      </c>
      <c r="BH244" s="34">
        <v>8.4000000000000005E-2</v>
      </c>
      <c r="BI244" s="34">
        <v>1.7430000000000001</v>
      </c>
      <c r="BJ244" s="34">
        <v>1.379</v>
      </c>
      <c r="BK244" s="34">
        <v>7.0000000000000007E-2</v>
      </c>
      <c r="BL244" s="34">
        <v>1.448</v>
      </c>
      <c r="BM244" s="34">
        <v>0.34039999999999998</v>
      </c>
      <c r="BN244" s="34"/>
      <c r="BO244" s="34"/>
      <c r="BP244" s="34"/>
      <c r="BQ244" s="34">
        <v>92.331000000000003</v>
      </c>
      <c r="BR244" s="34">
        <v>0.20922499999999999</v>
      </c>
      <c r="BS244" s="34">
        <v>-5</v>
      </c>
      <c r="BT244" s="34">
        <v>5.0000000000000001E-3</v>
      </c>
      <c r="BU244" s="34">
        <v>5.1129350000000002</v>
      </c>
      <c r="BV244" s="34">
        <v>0</v>
      </c>
      <c r="BW244" s="34" t="s">
        <v>155</v>
      </c>
      <c r="BX244" s="34">
        <v>0.83099999999999996</v>
      </c>
    </row>
    <row r="245" spans="1:76" x14ac:dyDescent="0.25">
      <c r="A245" s="35">
        <v>43167</v>
      </c>
      <c r="B245" s="36">
        <v>1.5241898148148149E-2</v>
      </c>
      <c r="C245" s="34">
        <v>13.930999999999999</v>
      </c>
      <c r="D245" s="34">
        <v>5.0000000000000001E-3</v>
      </c>
      <c r="E245" s="34">
        <v>50</v>
      </c>
      <c r="F245" s="34">
        <v>69.7</v>
      </c>
      <c r="G245" s="34">
        <v>3.8</v>
      </c>
      <c r="H245" s="34">
        <v>55</v>
      </c>
      <c r="I245" s="34"/>
      <c r="J245" s="34">
        <v>0.56000000000000005</v>
      </c>
      <c r="K245" s="34">
        <v>0.87649999999999995</v>
      </c>
      <c r="L245" s="34">
        <v>12.210100000000001</v>
      </c>
      <c r="M245" s="34">
        <v>4.4000000000000003E-3</v>
      </c>
      <c r="N245" s="34">
        <v>61.1145</v>
      </c>
      <c r="O245" s="34">
        <v>3.3306</v>
      </c>
      <c r="P245" s="34">
        <v>64.400000000000006</v>
      </c>
      <c r="Q245" s="34">
        <v>50.779499999999999</v>
      </c>
      <c r="R245" s="34">
        <v>2.7673000000000001</v>
      </c>
      <c r="S245" s="34">
        <v>53.5</v>
      </c>
      <c r="T245" s="34">
        <v>55.049500000000002</v>
      </c>
      <c r="U245" s="34"/>
      <c r="V245" s="34"/>
      <c r="W245" s="34">
        <v>0</v>
      </c>
      <c r="X245" s="34">
        <v>0.49519999999999997</v>
      </c>
      <c r="Y245" s="34">
        <v>12.6</v>
      </c>
      <c r="Z245" s="34">
        <v>847</v>
      </c>
      <c r="AA245" s="34">
        <v>858</v>
      </c>
      <c r="AB245" s="34">
        <v>871</v>
      </c>
      <c r="AC245" s="34">
        <v>87</v>
      </c>
      <c r="AD245" s="34">
        <v>31.7</v>
      </c>
      <c r="AE245" s="34">
        <v>0.73</v>
      </c>
      <c r="AF245" s="34">
        <v>978</v>
      </c>
      <c r="AG245" s="34">
        <v>4</v>
      </c>
      <c r="AH245" s="34">
        <v>74</v>
      </c>
      <c r="AI245" s="34">
        <v>41</v>
      </c>
      <c r="AJ245" s="34">
        <v>192</v>
      </c>
      <c r="AK245" s="34">
        <v>171</v>
      </c>
      <c r="AL245" s="34">
        <v>4.5</v>
      </c>
      <c r="AM245" s="34">
        <v>175</v>
      </c>
      <c r="AN245" s="34" t="s">
        <v>155</v>
      </c>
      <c r="AO245" s="34">
        <v>2</v>
      </c>
      <c r="AP245" s="37">
        <v>0.89105324074074066</v>
      </c>
      <c r="AQ245" s="34">
        <v>47.164132000000002</v>
      </c>
      <c r="AR245" s="34">
        <v>-88.489602000000005</v>
      </c>
      <c r="AS245" s="34">
        <v>319.7</v>
      </c>
      <c r="AT245" s="34">
        <v>25.7</v>
      </c>
      <c r="AU245" s="34">
        <v>12</v>
      </c>
      <c r="AV245" s="34">
        <v>11</v>
      </c>
      <c r="AW245" s="34" t="s">
        <v>212</v>
      </c>
      <c r="AX245" s="34">
        <v>1.6771</v>
      </c>
      <c r="AY245" s="34">
        <v>1.0687</v>
      </c>
      <c r="AZ245" s="34">
        <v>2.7458</v>
      </c>
      <c r="BA245" s="34">
        <v>13.404</v>
      </c>
      <c r="BB245" s="34">
        <v>14.58</v>
      </c>
      <c r="BC245" s="34">
        <v>1.0900000000000001</v>
      </c>
      <c r="BD245" s="34">
        <v>14.095000000000001</v>
      </c>
      <c r="BE245" s="34">
        <v>2904.4389999999999</v>
      </c>
      <c r="BF245" s="34">
        <v>0.66300000000000003</v>
      </c>
      <c r="BG245" s="34">
        <v>1.522</v>
      </c>
      <c r="BH245" s="34">
        <v>8.3000000000000004E-2</v>
      </c>
      <c r="BI245" s="34">
        <v>1.605</v>
      </c>
      <c r="BJ245" s="34">
        <v>1.2649999999999999</v>
      </c>
      <c r="BK245" s="34">
        <v>6.9000000000000006E-2</v>
      </c>
      <c r="BL245" s="34">
        <v>1.3340000000000001</v>
      </c>
      <c r="BM245" s="34">
        <v>0.45190000000000002</v>
      </c>
      <c r="BN245" s="34"/>
      <c r="BO245" s="34"/>
      <c r="BP245" s="34"/>
      <c r="BQ245" s="34">
        <v>85.647000000000006</v>
      </c>
      <c r="BR245" s="34">
        <v>0.205426</v>
      </c>
      <c r="BS245" s="34">
        <v>-5</v>
      </c>
      <c r="BT245" s="34">
        <v>5.9290000000000002E-3</v>
      </c>
      <c r="BU245" s="34">
        <v>5.0200979999999999</v>
      </c>
      <c r="BV245" s="34">
        <v>0</v>
      </c>
      <c r="BW245" s="34" t="s">
        <v>155</v>
      </c>
      <c r="BX245" s="34">
        <v>0.83099999999999996</v>
      </c>
    </row>
    <row r="246" spans="1:76" x14ac:dyDescent="0.25">
      <c r="A246" s="35">
        <v>43167</v>
      </c>
      <c r="B246" s="36">
        <v>1.5253472222222222E-2</v>
      </c>
      <c r="C246" s="34">
        <v>13.94</v>
      </c>
      <c r="D246" s="34">
        <v>5.0000000000000001E-3</v>
      </c>
      <c r="E246" s="34">
        <v>50</v>
      </c>
      <c r="F246" s="34">
        <v>73.8</v>
      </c>
      <c r="G246" s="34">
        <v>3.7</v>
      </c>
      <c r="H246" s="34">
        <v>76.099999999999994</v>
      </c>
      <c r="I246" s="34"/>
      <c r="J246" s="34">
        <v>0.5</v>
      </c>
      <c r="K246" s="34">
        <v>0.87639999999999996</v>
      </c>
      <c r="L246" s="34">
        <v>12.216799999999999</v>
      </c>
      <c r="M246" s="34">
        <v>4.4000000000000003E-3</v>
      </c>
      <c r="N246" s="34">
        <v>64.715100000000007</v>
      </c>
      <c r="O246" s="34">
        <v>3.2427000000000001</v>
      </c>
      <c r="P246" s="34">
        <v>68</v>
      </c>
      <c r="Q246" s="34">
        <v>53.7712</v>
      </c>
      <c r="R246" s="34">
        <v>2.6943000000000001</v>
      </c>
      <c r="S246" s="34">
        <v>56.5</v>
      </c>
      <c r="T246" s="34">
        <v>76.0822</v>
      </c>
      <c r="U246" s="34"/>
      <c r="V246" s="34"/>
      <c r="W246" s="34">
        <v>0</v>
      </c>
      <c r="X246" s="34">
        <v>0.43819999999999998</v>
      </c>
      <c r="Y246" s="34">
        <v>12.6</v>
      </c>
      <c r="Z246" s="34">
        <v>847</v>
      </c>
      <c r="AA246" s="34">
        <v>858</v>
      </c>
      <c r="AB246" s="34">
        <v>872</v>
      </c>
      <c r="AC246" s="34">
        <v>87</v>
      </c>
      <c r="AD246" s="34">
        <v>31.7</v>
      </c>
      <c r="AE246" s="34">
        <v>0.73</v>
      </c>
      <c r="AF246" s="34">
        <v>978</v>
      </c>
      <c r="AG246" s="34">
        <v>4</v>
      </c>
      <c r="AH246" s="34">
        <v>74</v>
      </c>
      <c r="AI246" s="34">
        <v>41</v>
      </c>
      <c r="AJ246" s="34">
        <v>192</v>
      </c>
      <c r="AK246" s="34">
        <v>171</v>
      </c>
      <c r="AL246" s="34">
        <v>4.5999999999999996</v>
      </c>
      <c r="AM246" s="34">
        <v>175</v>
      </c>
      <c r="AN246" s="34" t="s">
        <v>155</v>
      </c>
      <c r="AO246" s="34">
        <v>2</v>
      </c>
      <c r="AP246" s="37">
        <v>0.89106481481481481</v>
      </c>
      <c r="AQ246" s="34">
        <v>47.164074999999997</v>
      </c>
      <c r="AR246" s="34">
        <v>-88.489733000000001</v>
      </c>
      <c r="AS246" s="34">
        <v>319.60000000000002</v>
      </c>
      <c r="AT246" s="34">
        <v>26.5</v>
      </c>
      <c r="AU246" s="34">
        <v>12</v>
      </c>
      <c r="AV246" s="34">
        <v>11</v>
      </c>
      <c r="AW246" s="34" t="s">
        <v>212</v>
      </c>
      <c r="AX246" s="34">
        <v>1.7</v>
      </c>
      <c r="AY246" s="34">
        <v>1</v>
      </c>
      <c r="AZ246" s="34">
        <v>2.7</v>
      </c>
      <c r="BA246" s="34">
        <v>13.404</v>
      </c>
      <c r="BB246" s="34">
        <v>14.57</v>
      </c>
      <c r="BC246" s="34">
        <v>1.0900000000000001</v>
      </c>
      <c r="BD246" s="34">
        <v>14.102</v>
      </c>
      <c r="BE246" s="34">
        <v>2903.9340000000002</v>
      </c>
      <c r="BF246" s="34">
        <v>0.66300000000000003</v>
      </c>
      <c r="BG246" s="34">
        <v>1.611</v>
      </c>
      <c r="BH246" s="34">
        <v>8.1000000000000003E-2</v>
      </c>
      <c r="BI246" s="34">
        <v>1.6919999999999999</v>
      </c>
      <c r="BJ246" s="34">
        <v>1.3380000000000001</v>
      </c>
      <c r="BK246" s="34">
        <v>6.7000000000000004E-2</v>
      </c>
      <c r="BL246" s="34">
        <v>1.4059999999999999</v>
      </c>
      <c r="BM246" s="34">
        <v>0.62409999999999999</v>
      </c>
      <c r="BN246" s="34"/>
      <c r="BO246" s="34"/>
      <c r="BP246" s="34"/>
      <c r="BQ246" s="34">
        <v>75.736000000000004</v>
      </c>
      <c r="BR246" s="34">
        <v>0.209645</v>
      </c>
      <c r="BS246" s="34">
        <v>-5</v>
      </c>
      <c r="BT246" s="34">
        <v>6.0000000000000001E-3</v>
      </c>
      <c r="BU246" s="34">
        <v>5.1231999999999998</v>
      </c>
      <c r="BV246" s="34">
        <v>0</v>
      </c>
      <c r="BW246" s="34" t="s">
        <v>155</v>
      </c>
      <c r="BX246" s="34">
        <v>0.83099999999999996</v>
      </c>
    </row>
    <row r="247" spans="1:76" x14ac:dyDescent="0.25">
      <c r="A247" s="35">
        <v>43167</v>
      </c>
      <c r="B247" s="36">
        <v>1.5265046296296296E-2</v>
      </c>
      <c r="C247" s="34">
        <v>13.851000000000001</v>
      </c>
      <c r="D247" s="34">
        <v>4.8999999999999998E-3</v>
      </c>
      <c r="E247" s="34">
        <v>48.949652999999998</v>
      </c>
      <c r="F247" s="34">
        <v>89.2</v>
      </c>
      <c r="G247" s="34">
        <v>3.6</v>
      </c>
      <c r="H247" s="34">
        <v>95.6</v>
      </c>
      <c r="I247" s="34"/>
      <c r="J247" s="34">
        <v>0.5</v>
      </c>
      <c r="K247" s="34">
        <v>0.87719999999999998</v>
      </c>
      <c r="L247" s="34">
        <v>12.149800000000001</v>
      </c>
      <c r="M247" s="34">
        <v>4.3E-3</v>
      </c>
      <c r="N247" s="34">
        <v>78.255700000000004</v>
      </c>
      <c r="O247" s="34">
        <v>3.1232000000000002</v>
      </c>
      <c r="P247" s="34">
        <v>81.400000000000006</v>
      </c>
      <c r="Q247" s="34">
        <v>64.935599999999994</v>
      </c>
      <c r="R247" s="34">
        <v>2.5916000000000001</v>
      </c>
      <c r="S247" s="34">
        <v>67.5</v>
      </c>
      <c r="T247" s="34">
        <v>95.591899999999995</v>
      </c>
      <c r="U247" s="34"/>
      <c r="V247" s="34"/>
      <c r="W247" s="34">
        <v>0</v>
      </c>
      <c r="X247" s="34">
        <v>0.43859999999999999</v>
      </c>
      <c r="Y247" s="34">
        <v>12.6</v>
      </c>
      <c r="Z247" s="34">
        <v>846</v>
      </c>
      <c r="AA247" s="34">
        <v>858</v>
      </c>
      <c r="AB247" s="34">
        <v>871</v>
      </c>
      <c r="AC247" s="34">
        <v>86.1</v>
      </c>
      <c r="AD247" s="34">
        <v>31.36</v>
      </c>
      <c r="AE247" s="34">
        <v>0.72</v>
      </c>
      <c r="AF247" s="34">
        <v>978</v>
      </c>
      <c r="AG247" s="34">
        <v>4</v>
      </c>
      <c r="AH247" s="34">
        <v>74</v>
      </c>
      <c r="AI247" s="34">
        <v>41</v>
      </c>
      <c r="AJ247" s="34">
        <v>192</v>
      </c>
      <c r="AK247" s="34">
        <v>171</v>
      </c>
      <c r="AL247" s="34">
        <v>4.5999999999999996</v>
      </c>
      <c r="AM247" s="34">
        <v>175</v>
      </c>
      <c r="AN247" s="34" t="s">
        <v>155</v>
      </c>
      <c r="AO247" s="34">
        <v>2</v>
      </c>
      <c r="AP247" s="37">
        <v>0.89107638888888896</v>
      </c>
      <c r="AQ247" s="34">
        <v>47.164009</v>
      </c>
      <c r="AR247" s="34">
        <v>-88.489861000000005</v>
      </c>
      <c r="AS247" s="34">
        <v>319.5</v>
      </c>
      <c r="AT247" s="34">
        <v>26.7</v>
      </c>
      <c r="AU247" s="34">
        <v>12</v>
      </c>
      <c r="AV247" s="34">
        <v>11</v>
      </c>
      <c r="AW247" s="34" t="s">
        <v>212</v>
      </c>
      <c r="AX247" s="34">
        <v>1.0831999999999999</v>
      </c>
      <c r="AY247" s="34">
        <v>1</v>
      </c>
      <c r="AZ247" s="34">
        <v>1.929</v>
      </c>
      <c r="BA247" s="34">
        <v>13.404</v>
      </c>
      <c r="BB247" s="34">
        <v>14.66</v>
      </c>
      <c r="BC247" s="34">
        <v>1.0900000000000001</v>
      </c>
      <c r="BD247" s="34">
        <v>14.005000000000001</v>
      </c>
      <c r="BE247" s="34">
        <v>2903.5250000000001</v>
      </c>
      <c r="BF247" s="34">
        <v>0.65300000000000002</v>
      </c>
      <c r="BG247" s="34">
        <v>1.958</v>
      </c>
      <c r="BH247" s="34">
        <v>7.8E-2</v>
      </c>
      <c r="BI247" s="34">
        <v>2.0369999999999999</v>
      </c>
      <c r="BJ247" s="34">
        <v>1.625</v>
      </c>
      <c r="BK247" s="34">
        <v>6.5000000000000002E-2</v>
      </c>
      <c r="BL247" s="34">
        <v>1.69</v>
      </c>
      <c r="BM247" s="34">
        <v>0.7883</v>
      </c>
      <c r="BN247" s="34"/>
      <c r="BO247" s="34"/>
      <c r="BP247" s="34"/>
      <c r="BQ247" s="34">
        <v>76.207999999999998</v>
      </c>
      <c r="BR247" s="34">
        <v>0.18212999999999999</v>
      </c>
      <c r="BS247" s="34">
        <v>-5</v>
      </c>
      <c r="BT247" s="34">
        <v>5.071E-3</v>
      </c>
      <c r="BU247" s="34">
        <v>4.4508020000000004</v>
      </c>
      <c r="BV247" s="34">
        <v>0</v>
      </c>
      <c r="BW247" s="34" t="s">
        <v>155</v>
      </c>
      <c r="BX247" s="34">
        <v>0.83</v>
      </c>
    </row>
    <row r="248" spans="1:76" x14ac:dyDescent="0.25">
      <c r="A248" s="35">
        <v>43167</v>
      </c>
      <c r="B248" s="36">
        <v>1.5276620370370371E-2</v>
      </c>
      <c r="C248" s="34">
        <v>13.989000000000001</v>
      </c>
      <c r="D248" s="34">
        <v>4.0000000000000001E-3</v>
      </c>
      <c r="E248" s="34">
        <v>40.269097000000002</v>
      </c>
      <c r="F248" s="34">
        <v>99.6</v>
      </c>
      <c r="G248" s="34">
        <v>3.5</v>
      </c>
      <c r="H248" s="34">
        <v>104.7</v>
      </c>
      <c r="I248" s="34"/>
      <c r="J248" s="34">
        <v>0.5</v>
      </c>
      <c r="K248" s="34">
        <v>0.876</v>
      </c>
      <c r="L248" s="34">
        <v>12.2546</v>
      </c>
      <c r="M248" s="34">
        <v>3.5000000000000001E-3</v>
      </c>
      <c r="N248" s="34">
        <v>87.275000000000006</v>
      </c>
      <c r="O248" s="34">
        <v>3.0661</v>
      </c>
      <c r="P248" s="34">
        <v>90.3</v>
      </c>
      <c r="Q248" s="34">
        <v>72.412300000000002</v>
      </c>
      <c r="R248" s="34">
        <v>2.544</v>
      </c>
      <c r="S248" s="34">
        <v>75</v>
      </c>
      <c r="T248" s="34">
        <v>104.7313</v>
      </c>
      <c r="U248" s="34"/>
      <c r="V248" s="34"/>
      <c r="W248" s="34">
        <v>0</v>
      </c>
      <c r="X248" s="34">
        <v>0.438</v>
      </c>
      <c r="Y248" s="34">
        <v>12.5</v>
      </c>
      <c r="Z248" s="34">
        <v>847</v>
      </c>
      <c r="AA248" s="34">
        <v>858</v>
      </c>
      <c r="AB248" s="34">
        <v>871</v>
      </c>
      <c r="AC248" s="34">
        <v>86</v>
      </c>
      <c r="AD248" s="34">
        <v>31.33</v>
      </c>
      <c r="AE248" s="34">
        <v>0.72</v>
      </c>
      <c r="AF248" s="34">
        <v>978</v>
      </c>
      <c r="AG248" s="34">
        <v>4</v>
      </c>
      <c r="AH248" s="34">
        <v>73.070999999999998</v>
      </c>
      <c r="AI248" s="34">
        <v>41</v>
      </c>
      <c r="AJ248" s="34">
        <v>192</v>
      </c>
      <c r="AK248" s="34">
        <v>171</v>
      </c>
      <c r="AL248" s="34">
        <v>4.5</v>
      </c>
      <c r="AM248" s="34">
        <v>174.8</v>
      </c>
      <c r="AN248" s="34" t="s">
        <v>155</v>
      </c>
      <c r="AO248" s="34">
        <v>2</v>
      </c>
      <c r="AP248" s="37">
        <v>0.891087962962963</v>
      </c>
      <c r="AQ248" s="34">
        <v>47.163885000000001</v>
      </c>
      <c r="AR248" s="34">
        <v>-88.490075000000004</v>
      </c>
      <c r="AS248" s="34">
        <v>319.2</v>
      </c>
      <c r="AT248" s="34">
        <v>26.5</v>
      </c>
      <c r="AU248" s="34">
        <v>12</v>
      </c>
      <c r="AV248" s="34">
        <v>11</v>
      </c>
      <c r="AW248" s="34" t="s">
        <v>212</v>
      </c>
      <c r="AX248" s="34">
        <v>0.97709999999999997</v>
      </c>
      <c r="AY248" s="34">
        <v>1.0770999999999999</v>
      </c>
      <c r="AZ248" s="34">
        <v>1.7770999999999999</v>
      </c>
      <c r="BA248" s="34">
        <v>13.404</v>
      </c>
      <c r="BB248" s="34">
        <v>14.52</v>
      </c>
      <c r="BC248" s="34">
        <v>1.08</v>
      </c>
      <c r="BD248" s="34">
        <v>14.15</v>
      </c>
      <c r="BE248" s="34">
        <v>2903.4369999999999</v>
      </c>
      <c r="BF248" s="34">
        <v>0.53200000000000003</v>
      </c>
      <c r="BG248" s="34">
        <v>2.165</v>
      </c>
      <c r="BH248" s="34">
        <v>7.5999999999999998E-2</v>
      </c>
      <c r="BI248" s="34">
        <v>2.2410000000000001</v>
      </c>
      <c r="BJ248" s="34">
        <v>1.7969999999999999</v>
      </c>
      <c r="BK248" s="34">
        <v>6.3E-2</v>
      </c>
      <c r="BL248" s="34">
        <v>1.86</v>
      </c>
      <c r="BM248" s="34">
        <v>0.85629999999999995</v>
      </c>
      <c r="BN248" s="34"/>
      <c r="BO248" s="34"/>
      <c r="BP248" s="34"/>
      <c r="BQ248" s="34">
        <v>75.457999999999998</v>
      </c>
      <c r="BR248" s="34">
        <v>0.21251500000000001</v>
      </c>
      <c r="BS248" s="34">
        <v>-5</v>
      </c>
      <c r="BT248" s="34">
        <v>5.9290000000000002E-3</v>
      </c>
      <c r="BU248" s="34">
        <v>5.1933350000000003</v>
      </c>
      <c r="BV248" s="34">
        <v>0</v>
      </c>
      <c r="BW248" s="34" t="s">
        <v>155</v>
      </c>
      <c r="BX248" s="34">
        <v>0.83</v>
      </c>
    </row>
    <row r="249" spans="1:76" x14ac:dyDescent="0.25">
      <c r="A249" s="35">
        <v>43167</v>
      </c>
      <c r="B249" s="36">
        <v>1.5288194444444445E-2</v>
      </c>
      <c r="C249" s="34">
        <v>14.378</v>
      </c>
      <c r="D249" s="34">
        <v>1.61E-2</v>
      </c>
      <c r="E249" s="34">
        <v>161.024147</v>
      </c>
      <c r="F249" s="34">
        <v>109.8</v>
      </c>
      <c r="G249" s="34">
        <v>3.4</v>
      </c>
      <c r="H249" s="34">
        <v>106.2</v>
      </c>
      <c r="I249" s="34"/>
      <c r="J249" s="34">
        <v>0.5</v>
      </c>
      <c r="K249" s="34">
        <v>0.87290000000000001</v>
      </c>
      <c r="L249" s="34">
        <v>12.5501</v>
      </c>
      <c r="M249" s="34">
        <v>1.41E-2</v>
      </c>
      <c r="N249" s="34">
        <v>95.8245</v>
      </c>
      <c r="O249" s="34">
        <v>2.9333999999999998</v>
      </c>
      <c r="P249" s="34">
        <v>98.8</v>
      </c>
      <c r="Q249" s="34">
        <v>79.505799999999994</v>
      </c>
      <c r="R249" s="34">
        <v>2.4339</v>
      </c>
      <c r="S249" s="34">
        <v>81.900000000000006</v>
      </c>
      <c r="T249" s="34">
        <v>106.2</v>
      </c>
      <c r="U249" s="34"/>
      <c r="V249" s="34"/>
      <c r="W249" s="34">
        <v>0</v>
      </c>
      <c r="X249" s="34">
        <v>0.43640000000000001</v>
      </c>
      <c r="Y249" s="34">
        <v>12.6</v>
      </c>
      <c r="Z249" s="34">
        <v>847</v>
      </c>
      <c r="AA249" s="34">
        <v>857</v>
      </c>
      <c r="AB249" s="34">
        <v>871</v>
      </c>
      <c r="AC249" s="34">
        <v>86</v>
      </c>
      <c r="AD249" s="34">
        <v>31.33</v>
      </c>
      <c r="AE249" s="34">
        <v>0.72</v>
      </c>
      <c r="AF249" s="34">
        <v>978</v>
      </c>
      <c r="AG249" s="34">
        <v>4</v>
      </c>
      <c r="AH249" s="34">
        <v>73</v>
      </c>
      <c r="AI249" s="34">
        <v>41</v>
      </c>
      <c r="AJ249" s="34">
        <v>192</v>
      </c>
      <c r="AK249" s="34">
        <v>171</v>
      </c>
      <c r="AL249" s="34">
        <v>4.5</v>
      </c>
      <c r="AM249" s="34">
        <v>174.4</v>
      </c>
      <c r="AN249" s="34" t="s">
        <v>155</v>
      </c>
      <c r="AO249" s="34">
        <v>2</v>
      </c>
      <c r="AP249" s="37">
        <v>0.89111111111111108</v>
      </c>
      <c r="AQ249" s="34">
        <v>47.163811000000003</v>
      </c>
      <c r="AR249" s="34">
        <v>-88.490229999999997</v>
      </c>
      <c r="AS249" s="34">
        <v>318.89999999999998</v>
      </c>
      <c r="AT249" s="34">
        <v>26.1</v>
      </c>
      <c r="AU249" s="34">
        <v>12</v>
      </c>
      <c r="AV249" s="34">
        <v>11</v>
      </c>
      <c r="AW249" s="34" t="s">
        <v>212</v>
      </c>
      <c r="AX249" s="34">
        <v>1</v>
      </c>
      <c r="AY249" s="34">
        <v>1.1771</v>
      </c>
      <c r="AZ249" s="34">
        <v>1.8</v>
      </c>
      <c r="BA249" s="34">
        <v>13.404</v>
      </c>
      <c r="BB249" s="34">
        <v>14.14</v>
      </c>
      <c r="BC249" s="34">
        <v>1.06</v>
      </c>
      <c r="BD249" s="34">
        <v>14.564</v>
      </c>
      <c r="BE249" s="34">
        <v>2900.82</v>
      </c>
      <c r="BF249" s="34">
        <v>2.0680000000000001</v>
      </c>
      <c r="BG249" s="34">
        <v>2.319</v>
      </c>
      <c r="BH249" s="34">
        <v>7.0999999999999994E-2</v>
      </c>
      <c r="BI249" s="34">
        <v>2.39</v>
      </c>
      <c r="BJ249" s="34">
        <v>1.9239999999999999</v>
      </c>
      <c r="BK249" s="34">
        <v>5.8999999999999997E-2</v>
      </c>
      <c r="BL249" s="34">
        <v>1.9830000000000001</v>
      </c>
      <c r="BM249" s="34">
        <v>0.84709999999999996</v>
      </c>
      <c r="BN249" s="34"/>
      <c r="BO249" s="34"/>
      <c r="BP249" s="34"/>
      <c r="BQ249" s="34">
        <v>73.349000000000004</v>
      </c>
      <c r="BR249" s="34">
        <v>0.215</v>
      </c>
      <c r="BS249" s="34">
        <v>-5</v>
      </c>
      <c r="BT249" s="34">
        <v>6.0000000000000001E-3</v>
      </c>
      <c r="BU249" s="34">
        <v>5.2540620000000002</v>
      </c>
      <c r="BV249" s="34">
        <v>0</v>
      </c>
      <c r="BW249" s="34" t="s">
        <v>155</v>
      </c>
      <c r="BX249" s="34">
        <v>0.83</v>
      </c>
    </row>
    <row r="250" spans="1:76" x14ac:dyDescent="0.25">
      <c r="A250" s="35">
        <v>43167</v>
      </c>
      <c r="B250" s="36">
        <v>1.5299768518518518E-2</v>
      </c>
      <c r="C250" s="34">
        <v>14.664999999999999</v>
      </c>
      <c r="D250" s="34">
        <v>0.2475</v>
      </c>
      <c r="E250" s="34">
        <v>2474.958678</v>
      </c>
      <c r="F250" s="34">
        <v>135.30000000000001</v>
      </c>
      <c r="G250" s="34">
        <v>3.3</v>
      </c>
      <c r="H250" s="34">
        <v>87.1</v>
      </c>
      <c r="I250" s="34"/>
      <c r="J250" s="34">
        <v>0.5</v>
      </c>
      <c r="K250" s="34">
        <v>0.86860000000000004</v>
      </c>
      <c r="L250" s="34">
        <v>12.738099999999999</v>
      </c>
      <c r="M250" s="34">
        <v>0.215</v>
      </c>
      <c r="N250" s="34">
        <v>117.48350000000001</v>
      </c>
      <c r="O250" s="34">
        <v>2.8321999999999998</v>
      </c>
      <c r="P250" s="34">
        <v>120.3</v>
      </c>
      <c r="Q250" s="34">
        <v>97.476299999999995</v>
      </c>
      <c r="R250" s="34">
        <v>2.3498999999999999</v>
      </c>
      <c r="S250" s="34">
        <v>99.8</v>
      </c>
      <c r="T250" s="34">
        <v>87.059600000000003</v>
      </c>
      <c r="U250" s="34"/>
      <c r="V250" s="34"/>
      <c r="W250" s="34">
        <v>0</v>
      </c>
      <c r="X250" s="34">
        <v>0.43430000000000002</v>
      </c>
      <c r="Y250" s="34">
        <v>12.6</v>
      </c>
      <c r="Z250" s="34">
        <v>847</v>
      </c>
      <c r="AA250" s="34">
        <v>857</v>
      </c>
      <c r="AB250" s="34">
        <v>870</v>
      </c>
      <c r="AC250" s="34">
        <v>86</v>
      </c>
      <c r="AD250" s="34">
        <v>31.33</v>
      </c>
      <c r="AE250" s="34">
        <v>0.72</v>
      </c>
      <c r="AF250" s="34">
        <v>978</v>
      </c>
      <c r="AG250" s="34">
        <v>4</v>
      </c>
      <c r="AH250" s="34">
        <v>73</v>
      </c>
      <c r="AI250" s="34">
        <v>41</v>
      </c>
      <c r="AJ250" s="34">
        <v>192</v>
      </c>
      <c r="AK250" s="34">
        <v>170.1</v>
      </c>
      <c r="AL250" s="34">
        <v>4.5</v>
      </c>
      <c r="AM250" s="34">
        <v>174</v>
      </c>
      <c r="AN250" s="34" t="s">
        <v>155</v>
      </c>
      <c r="AO250" s="34">
        <v>2</v>
      </c>
      <c r="AP250" s="37">
        <v>0.89112268518518523</v>
      </c>
      <c r="AQ250" s="34">
        <v>47.163798</v>
      </c>
      <c r="AR250" s="34">
        <v>-88.490260000000006</v>
      </c>
      <c r="AS250" s="34">
        <v>318.8</v>
      </c>
      <c r="AT250" s="34">
        <v>25.8</v>
      </c>
      <c r="AU250" s="34">
        <v>12</v>
      </c>
      <c r="AV250" s="34">
        <v>11</v>
      </c>
      <c r="AW250" s="34" t="s">
        <v>212</v>
      </c>
      <c r="AX250" s="34">
        <v>1.0770999999999999</v>
      </c>
      <c r="AY250" s="34">
        <v>1.2770999999999999</v>
      </c>
      <c r="AZ250" s="34">
        <v>1.9541999999999999</v>
      </c>
      <c r="BA250" s="34">
        <v>13.404</v>
      </c>
      <c r="BB250" s="34">
        <v>13.66</v>
      </c>
      <c r="BC250" s="34">
        <v>1.02</v>
      </c>
      <c r="BD250" s="34">
        <v>15.127000000000001</v>
      </c>
      <c r="BE250" s="34">
        <v>2856.087</v>
      </c>
      <c r="BF250" s="34">
        <v>30.678999999999998</v>
      </c>
      <c r="BG250" s="34">
        <v>2.7589999999999999</v>
      </c>
      <c r="BH250" s="34">
        <v>6.7000000000000004E-2</v>
      </c>
      <c r="BI250" s="34">
        <v>2.8250000000000002</v>
      </c>
      <c r="BJ250" s="34">
        <v>2.2890000000000001</v>
      </c>
      <c r="BK250" s="34">
        <v>5.5E-2</v>
      </c>
      <c r="BL250" s="34">
        <v>2.3439999999999999</v>
      </c>
      <c r="BM250" s="34">
        <v>0.67359999999999998</v>
      </c>
      <c r="BN250" s="34"/>
      <c r="BO250" s="34"/>
      <c r="BP250" s="34"/>
      <c r="BQ250" s="34">
        <v>70.804000000000002</v>
      </c>
      <c r="BR250" s="34">
        <v>0.25958900000000001</v>
      </c>
      <c r="BS250" s="34">
        <v>-5</v>
      </c>
      <c r="BT250" s="34">
        <v>5.071E-3</v>
      </c>
      <c r="BU250" s="34">
        <v>6.3436959999999996</v>
      </c>
      <c r="BV250" s="34">
        <v>0</v>
      </c>
      <c r="BW250" s="34" t="s">
        <v>155</v>
      </c>
      <c r="BX250" s="34">
        <v>0.83</v>
      </c>
    </row>
    <row r="251" spans="1:76" x14ac:dyDescent="0.25">
      <c r="A251" s="35">
        <v>43167</v>
      </c>
      <c r="B251" s="36">
        <v>1.5311342592592592E-2</v>
      </c>
      <c r="C251" s="34">
        <v>14.43</v>
      </c>
      <c r="D251" s="34">
        <v>0.47599999999999998</v>
      </c>
      <c r="E251" s="34">
        <v>4760.4347829999997</v>
      </c>
      <c r="F251" s="34">
        <v>154.30000000000001</v>
      </c>
      <c r="G251" s="34">
        <v>3.1</v>
      </c>
      <c r="H251" s="34">
        <v>74.599999999999994</v>
      </c>
      <c r="I251" s="34"/>
      <c r="J251" s="34">
        <v>0.5</v>
      </c>
      <c r="K251" s="34">
        <v>0.86839999999999995</v>
      </c>
      <c r="L251" s="34">
        <v>12.5306</v>
      </c>
      <c r="M251" s="34">
        <v>0.41339999999999999</v>
      </c>
      <c r="N251" s="34">
        <v>134.02440000000001</v>
      </c>
      <c r="O251" s="34">
        <v>2.6920000000000002</v>
      </c>
      <c r="P251" s="34">
        <v>136.69999999999999</v>
      </c>
      <c r="Q251" s="34">
        <v>111.2004</v>
      </c>
      <c r="R251" s="34">
        <v>2.2334999999999998</v>
      </c>
      <c r="S251" s="34">
        <v>113.4</v>
      </c>
      <c r="T251" s="34">
        <v>74.562399999999997</v>
      </c>
      <c r="U251" s="34"/>
      <c r="V251" s="34"/>
      <c r="W251" s="34">
        <v>0</v>
      </c>
      <c r="X251" s="34">
        <v>0.43419999999999997</v>
      </c>
      <c r="Y251" s="34">
        <v>12.5</v>
      </c>
      <c r="Z251" s="34">
        <v>847</v>
      </c>
      <c r="AA251" s="34">
        <v>857</v>
      </c>
      <c r="AB251" s="34">
        <v>870</v>
      </c>
      <c r="AC251" s="34">
        <v>86</v>
      </c>
      <c r="AD251" s="34">
        <v>31.33</v>
      </c>
      <c r="AE251" s="34">
        <v>0.72</v>
      </c>
      <c r="AF251" s="34">
        <v>978</v>
      </c>
      <c r="AG251" s="34">
        <v>4</v>
      </c>
      <c r="AH251" s="34">
        <v>73</v>
      </c>
      <c r="AI251" s="34">
        <v>41</v>
      </c>
      <c r="AJ251" s="34">
        <v>192</v>
      </c>
      <c r="AK251" s="34">
        <v>170.9</v>
      </c>
      <c r="AL251" s="34">
        <v>4.4000000000000004</v>
      </c>
      <c r="AM251" s="34">
        <v>174</v>
      </c>
      <c r="AN251" s="34" t="s">
        <v>155</v>
      </c>
      <c r="AO251" s="34">
        <v>2</v>
      </c>
      <c r="AP251" s="37">
        <v>0.89112268518518523</v>
      </c>
      <c r="AQ251" s="34">
        <v>47.163733999999998</v>
      </c>
      <c r="AR251" s="34">
        <v>-88.490482</v>
      </c>
      <c r="AS251" s="34">
        <v>318.7</v>
      </c>
      <c r="AT251" s="34">
        <v>26.3</v>
      </c>
      <c r="AU251" s="34">
        <v>12</v>
      </c>
      <c r="AV251" s="34">
        <v>11</v>
      </c>
      <c r="AW251" s="34" t="s">
        <v>212</v>
      </c>
      <c r="AX251" s="34">
        <v>1.1000000000000001</v>
      </c>
      <c r="AY251" s="34">
        <v>1.3771</v>
      </c>
      <c r="AZ251" s="34">
        <v>2</v>
      </c>
      <c r="BA251" s="34">
        <v>13.404</v>
      </c>
      <c r="BB251" s="34">
        <v>13.64</v>
      </c>
      <c r="BC251" s="34">
        <v>1.02</v>
      </c>
      <c r="BD251" s="34">
        <v>15.157</v>
      </c>
      <c r="BE251" s="34">
        <v>2811.8029999999999</v>
      </c>
      <c r="BF251" s="34">
        <v>59.04</v>
      </c>
      <c r="BG251" s="34">
        <v>3.149</v>
      </c>
      <c r="BH251" s="34">
        <v>6.3E-2</v>
      </c>
      <c r="BI251" s="34">
        <v>3.2130000000000001</v>
      </c>
      <c r="BJ251" s="34">
        <v>2.613</v>
      </c>
      <c r="BK251" s="34">
        <v>5.1999999999999998E-2</v>
      </c>
      <c r="BL251" s="34">
        <v>2.6659999999999999</v>
      </c>
      <c r="BM251" s="34">
        <v>0.57740000000000002</v>
      </c>
      <c r="BN251" s="34"/>
      <c r="BO251" s="34"/>
      <c r="BP251" s="34"/>
      <c r="BQ251" s="34">
        <v>70.841999999999999</v>
      </c>
      <c r="BR251" s="34">
        <v>0.31502400000000003</v>
      </c>
      <c r="BS251" s="34">
        <v>-5</v>
      </c>
      <c r="BT251" s="34">
        <v>5.9290000000000002E-3</v>
      </c>
      <c r="BU251" s="34">
        <v>7.6983990000000002</v>
      </c>
      <c r="BV251" s="34">
        <v>0</v>
      </c>
      <c r="BW251" s="34" t="s">
        <v>155</v>
      </c>
      <c r="BX251" s="34">
        <v>0.83</v>
      </c>
    </row>
    <row r="252" spans="1:76" x14ac:dyDescent="0.25">
      <c r="A252" s="35">
        <v>43167</v>
      </c>
      <c r="B252" s="36">
        <v>1.5322916666666667E-2</v>
      </c>
      <c r="C252" s="34">
        <v>14.179</v>
      </c>
      <c r="D252" s="34">
        <v>0.47949999999999998</v>
      </c>
      <c r="E252" s="34">
        <v>4795.358005</v>
      </c>
      <c r="F252" s="34">
        <v>149.69999999999999</v>
      </c>
      <c r="G252" s="34">
        <v>3.1</v>
      </c>
      <c r="H252" s="34">
        <v>77.900000000000006</v>
      </c>
      <c r="I252" s="34"/>
      <c r="J252" s="34">
        <v>0.5</v>
      </c>
      <c r="K252" s="34">
        <v>0.87029999999999996</v>
      </c>
      <c r="L252" s="34">
        <v>12.340299999999999</v>
      </c>
      <c r="M252" s="34">
        <v>0.41739999999999999</v>
      </c>
      <c r="N252" s="34">
        <v>130.2764</v>
      </c>
      <c r="O252" s="34">
        <v>2.698</v>
      </c>
      <c r="P252" s="34">
        <v>133</v>
      </c>
      <c r="Q252" s="34">
        <v>108.09059999999999</v>
      </c>
      <c r="R252" s="34">
        <v>2.2385999999999999</v>
      </c>
      <c r="S252" s="34">
        <v>110.3</v>
      </c>
      <c r="T252" s="34">
        <v>77.875299999999996</v>
      </c>
      <c r="U252" s="34"/>
      <c r="V252" s="34"/>
      <c r="W252" s="34">
        <v>0</v>
      </c>
      <c r="X252" s="34">
        <v>0.43519999999999998</v>
      </c>
      <c r="Y252" s="34">
        <v>12.6</v>
      </c>
      <c r="Z252" s="34">
        <v>846</v>
      </c>
      <c r="AA252" s="34">
        <v>856</v>
      </c>
      <c r="AB252" s="34">
        <v>870</v>
      </c>
      <c r="AC252" s="34">
        <v>86</v>
      </c>
      <c r="AD252" s="34">
        <v>31.33</v>
      </c>
      <c r="AE252" s="34">
        <v>0.72</v>
      </c>
      <c r="AF252" s="34">
        <v>978</v>
      </c>
      <c r="AG252" s="34">
        <v>4</v>
      </c>
      <c r="AH252" s="34">
        <v>73</v>
      </c>
      <c r="AI252" s="34">
        <v>41</v>
      </c>
      <c r="AJ252" s="34">
        <v>192</v>
      </c>
      <c r="AK252" s="34">
        <v>171</v>
      </c>
      <c r="AL252" s="34">
        <v>4.5</v>
      </c>
      <c r="AM252" s="34">
        <v>174</v>
      </c>
      <c r="AN252" s="34" t="s">
        <v>155</v>
      </c>
      <c r="AO252" s="34">
        <v>2</v>
      </c>
      <c r="AP252" s="37">
        <v>0.8911458333333333</v>
      </c>
      <c r="AQ252" s="34">
        <v>47.163715000000003</v>
      </c>
      <c r="AR252" s="34">
        <v>-88.490548000000004</v>
      </c>
      <c r="AS252" s="34">
        <v>318.7</v>
      </c>
      <c r="AT252" s="34">
        <v>27.9</v>
      </c>
      <c r="AU252" s="34">
        <v>12</v>
      </c>
      <c r="AV252" s="34">
        <v>11</v>
      </c>
      <c r="AW252" s="34" t="s">
        <v>212</v>
      </c>
      <c r="AX252" s="34">
        <v>1.1771</v>
      </c>
      <c r="AY252" s="34">
        <v>1.4771000000000001</v>
      </c>
      <c r="AZ252" s="34">
        <v>2.0771000000000002</v>
      </c>
      <c r="BA252" s="34">
        <v>13.404</v>
      </c>
      <c r="BB252" s="34">
        <v>13.85</v>
      </c>
      <c r="BC252" s="34">
        <v>1.03</v>
      </c>
      <c r="BD252" s="34">
        <v>14.898999999999999</v>
      </c>
      <c r="BE252" s="34">
        <v>2809.5729999999999</v>
      </c>
      <c r="BF252" s="34">
        <v>60.478000000000002</v>
      </c>
      <c r="BG252" s="34">
        <v>3.1059999999999999</v>
      </c>
      <c r="BH252" s="34">
        <v>6.4000000000000001E-2</v>
      </c>
      <c r="BI252" s="34">
        <v>3.17</v>
      </c>
      <c r="BJ252" s="34">
        <v>2.577</v>
      </c>
      <c r="BK252" s="34">
        <v>5.2999999999999999E-2</v>
      </c>
      <c r="BL252" s="34">
        <v>2.6309999999999998</v>
      </c>
      <c r="BM252" s="34">
        <v>0.61180000000000001</v>
      </c>
      <c r="BN252" s="34"/>
      <c r="BO252" s="34"/>
      <c r="BP252" s="34"/>
      <c r="BQ252" s="34">
        <v>72.039000000000001</v>
      </c>
      <c r="BR252" s="34">
        <v>0.326432</v>
      </c>
      <c r="BS252" s="34">
        <v>-5</v>
      </c>
      <c r="BT252" s="34">
        <v>5.071E-3</v>
      </c>
      <c r="BU252" s="34">
        <v>7.977182</v>
      </c>
      <c r="BV252" s="34">
        <v>0</v>
      </c>
      <c r="BW252" s="34" t="s">
        <v>155</v>
      </c>
      <c r="BX252" s="34">
        <v>0.83</v>
      </c>
    </row>
    <row r="253" spans="1:76" x14ac:dyDescent="0.25">
      <c r="A253" s="35">
        <v>43167</v>
      </c>
      <c r="B253" s="36">
        <v>1.5334490740740741E-2</v>
      </c>
      <c r="C253" s="34">
        <v>14.009</v>
      </c>
      <c r="D253" s="34">
        <v>0.20019999999999999</v>
      </c>
      <c r="E253" s="34">
        <v>2002.3263890000001</v>
      </c>
      <c r="F253" s="34">
        <v>135.1</v>
      </c>
      <c r="G253" s="34">
        <v>3.1</v>
      </c>
      <c r="H253" s="34">
        <v>68.5</v>
      </c>
      <c r="I253" s="34"/>
      <c r="J253" s="34">
        <v>0.5</v>
      </c>
      <c r="K253" s="34">
        <v>0.87409999999999999</v>
      </c>
      <c r="L253" s="34">
        <v>12.2454</v>
      </c>
      <c r="M253" s="34">
        <v>0.17499999999999999</v>
      </c>
      <c r="N253" s="34">
        <v>118.0942</v>
      </c>
      <c r="O253" s="34">
        <v>2.7098</v>
      </c>
      <c r="P253" s="34">
        <v>120.8</v>
      </c>
      <c r="Q253" s="34">
        <v>97.983099999999993</v>
      </c>
      <c r="R253" s="34">
        <v>2.2483</v>
      </c>
      <c r="S253" s="34">
        <v>100.2</v>
      </c>
      <c r="T253" s="34">
        <v>68.531400000000005</v>
      </c>
      <c r="U253" s="34"/>
      <c r="V253" s="34"/>
      <c r="W253" s="34">
        <v>0</v>
      </c>
      <c r="X253" s="34">
        <v>0.43709999999999999</v>
      </c>
      <c r="Y253" s="34">
        <v>12.5</v>
      </c>
      <c r="Z253" s="34">
        <v>846</v>
      </c>
      <c r="AA253" s="34">
        <v>857</v>
      </c>
      <c r="AB253" s="34">
        <v>869</v>
      </c>
      <c r="AC253" s="34">
        <v>86</v>
      </c>
      <c r="AD253" s="34">
        <v>31.33</v>
      </c>
      <c r="AE253" s="34">
        <v>0.72</v>
      </c>
      <c r="AF253" s="34">
        <v>978</v>
      </c>
      <c r="AG253" s="34">
        <v>4</v>
      </c>
      <c r="AH253" s="34">
        <v>73</v>
      </c>
      <c r="AI253" s="34">
        <v>41</v>
      </c>
      <c r="AJ253" s="34">
        <v>192</v>
      </c>
      <c r="AK253" s="34">
        <v>171</v>
      </c>
      <c r="AL253" s="34">
        <v>4.4000000000000004</v>
      </c>
      <c r="AM253" s="34">
        <v>174.1</v>
      </c>
      <c r="AN253" s="34" t="s">
        <v>155</v>
      </c>
      <c r="AO253" s="34">
        <v>2</v>
      </c>
      <c r="AP253" s="37">
        <v>0.8911458333333333</v>
      </c>
      <c r="AQ253" s="34">
        <v>47.163688</v>
      </c>
      <c r="AR253" s="34">
        <v>-88.490679</v>
      </c>
      <c r="AS253" s="34">
        <v>318.8</v>
      </c>
      <c r="AT253" s="34">
        <v>29.8</v>
      </c>
      <c r="AU253" s="34">
        <v>12</v>
      </c>
      <c r="AV253" s="34">
        <v>11</v>
      </c>
      <c r="AW253" s="34" t="s">
        <v>212</v>
      </c>
      <c r="AX253" s="34">
        <v>1.2</v>
      </c>
      <c r="AY253" s="34">
        <v>1.5</v>
      </c>
      <c r="AZ253" s="34">
        <v>2.1</v>
      </c>
      <c r="BA253" s="34">
        <v>13.404</v>
      </c>
      <c r="BB253" s="34">
        <v>14.3</v>
      </c>
      <c r="BC253" s="34">
        <v>1.07</v>
      </c>
      <c r="BD253" s="34">
        <v>14.4</v>
      </c>
      <c r="BE253" s="34">
        <v>2864.085</v>
      </c>
      <c r="BF253" s="34">
        <v>26.055</v>
      </c>
      <c r="BG253" s="34">
        <v>2.8929999999999998</v>
      </c>
      <c r="BH253" s="34">
        <v>6.6000000000000003E-2</v>
      </c>
      <c r="BI253" s="34">
        <v>2.9590000000000001</v>
      </c>
      <c r="BJ253" s="34">
        <v>2.4</v>
      </c>
      <c r="BK253" s="34">
        <v>5.5E-2</v>
      </c>
      <c r="BL253" s="34">
        <v>2.4550000000000001</v>
      </c>
      <c r="BM253" s="34">
        <v>0.55310000000000004</v>
      </c>
      <c r="BN253" s="34"/>
      <c r="BO253" s="34"/>
      <c r="BP253" s="34"/>
      <c r="BQ253" s="34">
        <v>74.328000000000003</v>
      </c>
      <c r="BR253" s="34">
        <v>0.24524799999999999</v>
      </c>
      <c r="BS253" s="34">
        <v>-5</v>
      </c>
      <c r="BT253" s="34">
        <v>5.0000000000000001E-3</v>
      </c>
      <c r="BU253" s="34">
        <v>5.9932480000000004</v>
      </c>
      <c r="BV253" s="34">
        <v>0</v>
      </c>
      <c r="BW253" s="34" t="s">
        <v>155</v>
      </c>
      <c r="BX253" s="34">
        <v>0.83</v>
      </c>
    </row>
    <row r="254" spans="1:76" x14ac:dyDescent="0.25">
      <c r="A254" s="35">
        <v>43167</v>
      </c>
      <c r="B254" s="36">
        <v>1.5346064814814814E-2</v>
      </c>
      <c r="C254" s="34">
        <v>13.862</v>
      </c>
      <c r="D254" s="34">
        <v>5.0900000000000001E-2</v>
      </c>
      <c r="E254" s="34">
        <v>509.27083299999998</v>
      </c>
      <c r="F254" s="34">
        <v>126.6</v>
      </c>
      <c r="G254" s="34">
        <v>3.1</v>
      </c>
      <c r="H254" s="34">
        <v>64.099999999999994</v>
      </c>
      <c r="I254" s="34"/>
      <c r="J254" s="34">
        <v>0.5</v>
      </c>
      <c r="K254" s="34">
        <v>0.87670000000000003</v>
      </c>
      <c r="L254" s="34">
        <v>12.151999999999999</v>
      </c>
      <c r="M254" s="34">
        <v>4.4600000000000001E-2</v>
      </c>
      <c r="N254" s="34">
        <v>111.02589999999999</v>
      </c>
      <c r="O254" s="34">
        <v>2.7176</v>
      </c>
      <c r="P254" s="34">
        <v>113.7</v>
      </c>
      <c r="Q254" s="34">
        <v>92.118499999999997</v>
      </c>
      <c r="R254" s="34">
        <v>2.2547999999999999</v>
      </c>
      <c r="S254" s="34">
        <v>94.4</v>
      </c>
      <c r="T254" s="34">
        <v>64.099999999999994</v>
      </c>
      <c r="U254" s="34"/>
      <c r="V254" s="34"/>
      <c r="W254" s="34">
        <v>0</v>
      </c>
      <c r="X254" s="34">
        <v>0.43830000000000002</v>
      </c>
      <c r="Y254" s="34">
        <v>12.6</v>
      </c>
      <c r="Z254" s="34">
        <v>846</v>
      </c>
      <c r="AA254" s="34">
        <v>857</v>
      </c>
      <c r="AB254" s="34">
        <v>870</v>
      </c>
      <c r="AC254" s="34">
        <v>86</v>
      </c>
      <c r="AD254" s="34">
        <v>31.33</v>
      </c>
      <c r="AE254" s="34">
        <v>0.72</v>
      </c>
      <c r="AF254" s="34">
        <v>978</v>
      </c>
      <c r="AG254" s="34">
        <v>4</v>
      </c>
      <c r="AH254" s="34">
        <v>73</v>
      </c>
      <c r="AI254" s="34">
        <v>41</v>
      </c>
      <c r="AJ254" s="34">
        <v>191.1</v>
      </c>
      <c r="AK254" s="34">
        <v>171</v>
      </c>
      <c r="AL254" s="34">
        <v>4.5</v>
      </c>
      <c r="AM254" s="34">
        <v>174.5</v>
      </c>
      <c r="AN254" s="34" t="s">
        <v>155</v>
      </c>
      <c r="AO254" s="34">
        <v>2</v>
      </c>
      <c r="AP254" s="37">
        <v>0.89115740740740745</v>
      </c>
      <c r="AQ254" s="34">
        <v>47.163628000000003</v>
      </c>
      <c r="AR254" s="34">
        <v>-88.490999000000002</v>
      </c>
      <c r="AS254" s="34">
        <v>318.3</v>
      </c>
      <c r="AT254" s="34">
        <v>31.1</v>
      </c>
      <c r="AU254" s="34">
        <v>12</v>
      </c>
      <c r="AV254" s="34">
        <v>11</v>
      </c>
      <c r="AW254" s="34" t="s">
        <v>212</v>
      </c>
      <c r="AX254" s="34">
        <v>1.2</v>
      </c>
      <c r="AY254" s="34">
        <v>1.5</v>
      </c>
      <c r="AZ254" s="34">
        <v>2.1</v>
      </c>
      <c r="BA254" s="34">
        <v>13.404</v>
      </c>
      <c r="BB254" s="34">
        <v>14.6</v>
      </c>
      <c r="BC254" s="34">
        <v>1.0900000000000001</v>
      </c>
      <c r="BD254" s="34">
        <v>14.07</v>
      </c>
      <c r="BE254" s="34">
        <v>2894.6410000000001</v>
      </c>
      <c r="BF254" s="34">
        <v>6.7690000000000001</v>
      </c>
      <c r="BG254" s="34">
        <v>2.77</v>
      </c>
      <c r="BH254" s="34">
        <v>6.8000000000000005E-2</v>
      </c>
      <c r="BI254" s="34">
        <v>2.8370000000000002</v>
      </c>
      <c r="BJ254" s="34">
        <v>2.298</v>
      </c>
      <c r="BK254" s="34">
        <v>5.6000000000000001E-2</v>
      </c>
      <c r="BL254" s="34">
        <v>2.3540000000000001</v>
      </c>
      <c r="BM254" s="34">
        <v>0.52690000000000003</v>
      </c>
      <c r="BN254" s="34"/>
      <c r="BO254" s="34"/>
      <c r="BP254" s="34"/>
      <c r="BQ254" s="34">
        <v>75.918000000000006</v>
      </c>
      <c r="BR254" s="34">
        <v>0.24643200000000001</v>
      </c>
      <c r="BS254" s="34">
        <v>-5</v>
      </c>
      <c r="BT254" s="34">
        <v>5.0000000000000001E-3</v>
      </c>
      <c r="BU254" s="34">
        <v>6.0221819999999999</v>
      </c>
      <c r="BV254" s="34">
        <v>0</v>
      </c>
      <c r="BW254" s="34" t="s">
        <v>155</v>
      </c>
      <c r="BX254" s="34">
        <v>0.83</v>
      </c>
    </row>
    <row r="255" spans="1:76" x14ac:dyDescent="0.25">
      <c r="A255" s="35">
        <v>43167</v>
      </c>
      <c r="B255" s="36">
        <v>1.5357638888888888E-2</v>
      </c>
      <c r="C255" s="34">
        <v>13.714</v>
      </c>
      <c r="D255" s="34">
        <v>2.0199999999999999E-2</v>
      </c>
      <c r="E255" s="34">
        <v>201.91826499999999</v>
      </c>
      <c r="F255" s="34">
        <v>133.1</v>
      </c>
      <c r="G255" s="34">
        <v>3.1</v>
      </c>
      <c r="H255" s="34">
        <v>66.099999999999994</v>
      </c>
      <c r="I255" s="34"/>
      <c r="J255" s="34">
        <v>0.46</v>
      </c>
      <c r="K255" s="34">
        <v>0.87809999999999999</v>
      </c>
      <c r="L255" s="34">
        <v>12.0428</v>
      </c>
      <c r="M255" s="34">
        <v>1.77E-2</v>
      </c>
      <c r="N255" s="34">
        <v>116.8694</v>
      </c>
      <c r="O255" s="34">
        <v>2.7222</v>
      </c>
      <c r="P255" s="34">
        <v>119.6</v>
      </c>
      <c r="Q255" s="34">
        <v>96.966800000000006</v>
      </c>
      <c r="R255" s="34">
        <v>2.2585999999999999</v>
      </c>
      <c r="S255" s="34">
        <v>99.2</v>
      </c>
      <c r="T255" s="34">
        <v>66.099999999999994</v>
      </c>
      <c r="U255" s="34"/>
      <c r="V255" s="34"/>
      <c r="W255" s="34">
        <v>0</v>
      </c>
      <c r="X255" s="34">
        <v>0.4083</v>
      </c>
      <c r="Y255" s="34">
        <v>12.6</v>
      </c>
      <c r="Z255" s="34">
        <v>845</v>
      </c>
      <c r="AA255" s="34">
        <v>856</v>
      </c>
      <c r="AB255" s="34">
        <v>869</v>
      </c>
      <c r="AC255" s="34">
        <v>86</v>
      </c>
      <c r="AD255" s="34">
        <v>31.33</v>
      </c>
      <c r="AE255" s="34">
        <v>0.72</v>
      </c>
      <c r="AF255" s="34">
        <v>978</v>
      </c>
      <c r="AG255" s="34">
        <v>4</v>
      </c>
      <c r="AH255" s="34">
        <v>73</v>
      </c>
      <c r="AI255" s="34">
        <v>41</v>
      </c>
      <c r="AJ255" s="34">
        <v>191</v>
      </c>
      <c r="AK255" s="34">
        <v>171</v>
      </c>
      <c r="AL255" s="34">
        <v>4.5999999999999996</v>
      </c>
      <c r="AM255" s="34">
        <v>174.8</v>
      </c>
      <c r="AN255" s="34" t="s">
        <v>155</v>
      </c>
      <c r="AO255" s="34">
        <v>2</v>
      </c>
      <c r="AP255" s="37">
        <v>0.89118055555555553</v>
      </c>
      <c r="AQ255" s="34">
        <v>47.163612999999998</v>
      </c>
      <c r="AR255" s="34">
        <v>-88.491083000000003</v>
      </c>
      <c r="AS255" s="34">
        <v>318.2</v>
      </c>
      <c r="AT255" s="34">
        <v>31.1</v>
      </c>
      <c r="AU255" s="34">
        <v>12</v>
      </c>
      <c r="AV255" s="34">
        <v>11</v>
      </c>
      <c r="AW255" s="34" t="s">
        <v>212</v>
      </c>
      <c r="AX255" s="34">
        <v>1.2</v>
      </c>
      <c r="AY255" s="34">
        <v>1.1145</v>
      </c>
      <c r="AZ255" s="34">
        <v>1.7144999999999999</v>
      </c>
      <c r="BA255" s="34">
        <v>13.404</v>
      </c>
      <c r="BB255" s="34">
        <v>14.78</v>
      </c>
      <c r="BC255" s="34">
        <v>1.1000000000000001</v>
      </c>
      <c r="BD255" s="34">
        <v>13.878</v>
      </c>
      <c r="BE255" s="34">
        <v>2901.047</v>
      </c>
      <c r="BF255" s="34">
        <v>2.7189999999999999</v>
      </c>
      <c r="BG255" s="34">
        <v>2.948</v>
      </c>
      <c r="BH255" s="34">
        <v>6.9000000000000006E-2</v>
      </c>
      <c r="BI255" s="34">
        <v>3.0169999999999999</v>
      </c>
      <c r="BJ255" s="34">
        <v>2.4460000000000002</v>
      </c>
      <c r="BK255" s="34">
        <v>5.7000000000000002E-2</v>
      </c>
      <c r="BL255" s="34">
        <v>2.5030000000000001</v>
      </c>
      <c r="BM255" s="34">
        <v>0.54949999999999999</v>
      </c>
      <c r="BN255" s="34"/>
      <c r="BO255" s="34"/>
      <c r="BP255" s="34"/>
      <c r="BQ255" s="34">
        <v>71.52</v>
      </c>
      <c r="BR255" s="34">
        <v>0.23306499999999999</v>
      </c>
      <c r="BS255" s="34">
        <v>-5</v>
      </c>
      <c r="BT255" s="34">
        <v>5.0000000000000001E-3</v>
      </c>
      <c r="BU255" s="34">
        <v>5.6955260000000001</v>
      </c>
      <c r="BV255" s="34">
        <v>0</v>
      </c>
      <c r="BW255" s="34" t="s">
        <v>155</v>
      </c>
      <c r="BX255" s="34">
        <v>0.83</v>
      </c>
    </row>
    <row r="256" spans="1:76" x14ac:dyDescent="0.25">
      <c r="A256" s="35">
        <v>43167</v>
      </c>
      <c r="B256" s="36">
        <v>1.5369212962962965E-2</v>
      </c>
      <c r="C256" s="34">
        <v>13.666</v>
      </c>
      <c r="D256" s="34">
        <v>9.5999999999999992E-3</v>
      </c>
      <c r="E256" s="34">
        <v>95.570248000000007</v>
      </c>
      <c r="F256" s="34">
        <v>148.69999999999999</v>
      </c>
      <c r="G256" s="34">
        <v>3.1</v>
      </c>
      <c r="H256" s="34">
        <v>75.599999999999994</v>
      </c>
      <c r="I256" s="34"/>
      <c r="J256" s="34">
        <v>0.4</v>
      </c>
      <c r="K256" s="34">
        <v>0.87860000000000005</v>
      </c>
      <c r="L256" s="34">
        <v>12.006500000000001</v>
      </c>
      <c r="M256" s="34">
        <v>8.3999999999999995E-3</v>
      </c>
      <c r="N256" s="34">
        <v>130.61609999999999</v>
      </c>
      <c r="O256" s="34">
        <v>2.6888999999999998</v>
      </c>
      <c r="P256" s="34">
        <v>133.30000000000001</v>
      </c>
      <c r="Q256" s="34">
        <v>108.3725</v>
      </c>
      <c r="R256" s="34">
        <v>2.2309999999999999</v>
      </c>
      <c r="S256" s="34">
        <v>110.6</v>
      </c>
      <c r="T256" s="34">
        <v>75.609800000000007</v>
      </c>
      <c r="U256" s="34"/>
      <c r="V256" s="34"/>
      <c r="W256" s="34">
        <v>0</v>
      </c>
      <c r="X256" s="34">
        <v>0.35139999999999999</v>
      </c>
      <c r="Y256" s="34">
        <v>12.5</v>
      </c>
      <c r="Z256" s="34">
        <v>846</v>
      </c>
      <c r="AA256" s="34">
        <v>856</v>
      </c>
      <c r="AB256" s="34">
        <v>869</v>
      </c>
      <c r="AC256" s="34">
        <v>86</v>
      </c>
      <c r="AD256" s="34">
        <v>31.33</v>
      </c>
      <c r="AE256" s="34">
        <v>0.72</v>
      </c>
      <c r="AF256" s="34">
        <v>978</v>
      </c>
      <c r="AG256" s="34">
        <v>4</v>
      </c>
      <c r="AH256" s="34">
        <v>72.070999999999998</v>
      </c>
      <c r="AI256" s="34">
        <v>41</v>
      </c>
      <c r="AJ256" s="34">
        <v>191</v>
      </c>
      <c r="AK256" s="34">
        <v>170.1</v>
      </c>
      <c r="AL256" s="34">
        <v>4.5</v>
      </c>
      <c r="AM256" s="34">
        <v>175</v>
      </c>
      <c r="AN256" s="34" t="s">
        <v>155</v>
      </c>
      <c r="AO256" s="34">
        <v>2</v>
      </c>
      <c r="AP256" s="37">
        <v>0.89118055555555553</v>
      </c>
      <c r="AQ256" s="34">
        <v>47.163587999999997</v>
      </c>
      <c r="AR256" s="34">
        <v>-88.491215999999994</v>
      </c>
      <c r="AS256" s="34">
        <v>317.60000000000002</v>
      </c>
      <c r="AT256" s="34">
        <v>31.1</v>
      </c>
      <c r="AU256" s="34">
        <v>12</v>
      </c>
      <c r="AV256" s="34">
        <v>11</v>
      </c>
      <c r="AW256" s="34" t="s">
        <v>212</v>
      </c>
      <c r="AX256" s="34">
        <v>1.2</v>
      </c>
      <c r="AY256" s="34">
        <v>1</v>
      </c>
      <c r="AZ256" s="34">
        <v>1.6</v>
      </c>
      <c r="BA256" s="34">
        <v>13.404</v>
      </c>
      <c r="BB256" s="34">
        <v>14.84</v>
      </c>
      <c r="BC256" s="34">
        <v>1.1100000000000001</v>
      </c>
      <c r="BD256" s="34">
        <v>13.821999999999999</v>
      </c>
      <c r="BE256" s="34">
        <v>2903.0889999999999</v>
      </c>
      <c r="BF256" s="34">
        <v>1.292</v>
      </c>
      <c r="BG256" s="34">
        <v>3.3069999999999999</v>
      </c>
      <c r="BH256" s="34">
        <v>6.8000000000000005E-2</v>
      </c>
      <c r="BI256" s="34">
        <v>3.375</v>
      </c>
      <c r="BJ256" s="34">
        <v>2.7440000000000002</v>
      </c>
      <c r="BK256" s="34">
        <v>5.6000000000000001E-2</v>
      </c>
      <c r="BL256" s="34">
        <v>2.8010000000000002</v>
      </c>
      <c r="BM256" s="34">
        <v>0.63090000000000002</v>
      </c>
      <c r="BN256" s="34"/>
      <c r="BO256" s="34"/>
      <c r="BP256" s="34"/>
      <c r="BQ256" s="34">
        <v>61.783999999999999</v>
      </c>
      <c r="BR256" s="34">
        <v>0.19112399999999999</v>
      </c>
      <c r="BS256" s="34">
        <v>-5</v>
      </c>
      <c r="BT256" s="34">
        <v>5.9290000000000002E-3</v>
      </c>
      <c r="BU256" s="34">
        <v>4.6705930000000002</v>
      </c>
      <c r="BV256" s="34">
        <v>0</v>
      </c>
      <c r="BW256" s="34" t="s">
        <v>155</v>
      </c>
      <c r="BX256" s="34">
        <v>0.83</v>
      </c>
    </row>
    <row r="257" spans="1:76" x14ac:dyDescent="0.25">
      <c r="A257" s="35">
        <v>43167</v>
      </c>
      <c r="B257" s="36">
        <v>1.5380787037037038E-2</v>
      </c>
      <c r="C257" s="34">
        <v>13.881</v>
      </c>
      <c r="D257" s="34">
        <v>6.4999999999999997E-3</v>
      </c>
      <c r="E257" s="34">
        <v>65.489086</v>
      </c>
      <c r="F257" s="34">
        <v>166</v>
      </c>
      <c r="G257" s="34">
        <v>3</v>
      </c>
      <c r="H257" s="34">
        <v>75.3</v>
      </c>
      <c r="I257" s="34"/>
      <c r="J257" s="34">
        <v>0.4</v>
      </c>
      <c r="K257" s="34">
        <v>0.87690000000000001</v>
      </c>
      <c r="L257" s="34">
        <v>12.1724</v>
      </c>
      <c r="M257" s="34">
        <v>5.7000000000000002E-3</v>
      </c>
      <c r="N257" s="34">
        <v>145.56549999999999</v>
      </c>
      <c r="O257" s="34">
        <v>2.5962000000000001</v>
      </c>
      <c r="P257" s="34">
        <v>148.19999999999999</v>
      </c>
      <c r="Q257" s="34">
        <v>120.776</v>
      </c>
      <c r="R257" s="34">
        <v>2.1539999999999999</v>
      </c>
      <c r="S257" s="34">
        <v>122.9</v>
      </c>
      <c r="T257" s="34">
        <v>75.293899999999994</v>
      </c>
      <c r="U257" s="34"/>
      <c r="V257" s="34"/>
      <c r="W257" s="34">
        <v>0</v>
      </c>
      <c r="X257" s="34">
        <v>0.3508</v>
      </c>
      <c r="Y257" s="34">
        <v>12.6</v>
      </c>
      <c r="Z257" s="34">
        <v>846</v>
      </c>
      <c r="AA257" s="34">
        <v>856</v>
      </c>
      <c r="AB257" s="34">
        <v>868</v>
      </c>
      <c r="AC257" s="34">
        <v>86</v>
      </c>
      <c r="AD257" s="34">
        <v>31.33</v>
      </c>
      <c r="AE257" s="34">
        <v>0.72</v>
      </c>
      <c r="AF257" s="34">
        <v>978</v>
      </c>
      <c r="AG257" s="34">
        <v>4</v>
      </c>
      <c r="AH257" s="34">
        <v>72</v>
      </c>
      <c r="AI257" s="34">
        <v>41</v>
      </c>
      <c r="AJ257" s="34">
        <v>191</v>
      </c>
      <c r="AK257" s="34">
        <v>170</v>
      </c>
      <c r="AL257" s="34">
        <v>4.5999999999999996</v>
      </c>
      <c r="AM257" s="34">
        <v>175</v>
      </c>
      <c r="AN257" s="34" t="s">
        <v>155</v>
      </c>
      <c r="AO257" s="34">
        <v>2</v>
      </c>
      <c r="AP257" s="37">
        <v>0.89119212962962957</v>
      </c>
      <c r="AQ257" s="34">
        <v>47.163500999999997</v>
      </c>
      <c r="AR257" s="34">
        <v>-88.491506000000001</v>
      </c>
      <c r="AS257" s="34">
        <v>317.60000000000002</v>
      </c>
      <c r="AT257" s="34">
        <v>30.5</v>
      </c>
      <c r="AU257" s="34">
        <v>12</v>
      </c>
      <c r="AV257" s="34">
        <v>11</v>
      </c>
      <c r="AW257" s="34" t="s">
        <v>212</v>
      </c>
      <c r="AX257" s="34">
        <v>1.2</v>
      </c>
      <c r="AY257" s="34">
        <v>1</v>
      </c>
      <c r="AZ257" s="34">
        <v>1.6</v>
      </c>
      <c r="BA257" s="34">
        <v>13.404</v>
      </c>
      <c r="BB257" s="34">
        <v>14.63</v>
      </c>
      <c r="BC257" s="34">
        <v>1.0900000000000001</v>
      </c>
      <c r="BD257" s="34">
        <v>14.034000000000001</v>
      </c>
      <c r="BE257" s="34">
        <v>2903.652</v>
      </c>
      <c r="BF257" s="34">
        <v>0.872</v>
      </c>
      <c r="BG257" s="34">
        <v>3.6360000000000001</v>
      </c>
      <c r="BH257" s="34">
        <v>6.5000000000000002E-2</v>
      </c>
      <c r="BI257" s="34">
        <v>3.7010000000000001</v>
      </c>
      <c r="BJ257" s="34">
        <v>3.0169999999999999</v>
      </c>
      <c r="BK257" s="34">
        <v>5.3999999999999999E-2</v>
      </c>
      <c r="BL257" s="34">
        <v>3.0710000000000002</v>
      </c>
      <c r="BM257" s="34">
        <v>0.61980000000000002</v>
      </c>
      <c r="BN257" s="34"/>
      <c r="BO257" s="34"/>
      <c r="BP257" s="34"/>
      <c r="BQ257" s="34">
        <v>60.84</v>
      </c>
      <c r="BR257" s="34">
        <v>0.25767499999999999</v>
      </c>
      <c r="BS257" s="34">
        <v>-5</v>
      </c>
      <c r="BT257" s="34">
        <v>6.0000000000000001E-3</v>
      </c>
      <c r="BU257" s="34">
        <v>6.296932</v>
      </c>
      <c r="BV257" s="34">
        <v>0</v>
      </c>
      <c r="BW257" s="34" t="s">
        <v>155</v>
      </c>
      <c r="BX257" s="34">
        <v>0.83</v>
      </c>
    </row>
    <row r="258" spans="1:76" x14ac:dyDescent="0.25">
      <c r="A258" s="35">
        <v>43167</v>
      </c>
      <c r="B258" s="36">
        <v>1.5392361111111112E-2</v>
      </c>
      <c r="C258" s="34">
        <v>14.382</v>
      </c>
      <c r="D258" s="34">
        <v>1.78E-2</v>
      </c>
      <c r="E258" s="34">
        <v>177.7</v>
      </c>
      <c r="F258" s="34">
        <v>196.5</v>
      </c>
      <c r="G258" s="34">
        <v>2.9</v>
      </c>
      <c r="H258" s="34">
        <v>66.400000000000006</v>
      </c>
      <c r="I258" s="34"/>
      <c r="J258" s="34">
        <v>0.4</v>
      </c>
      <c r="K258" s="34">
        <v>0.87290000000000001</v>
      </c>
      <c r="L258" s="34">
        <v>12.554399999999999</v>
      </c>
      <c r="M258" s="34">
        <v>1.55E-2</v>
      </c>
      <c r="N258" s="34">
        <v>171.5641</v>
      </c>
      <c r="O258" s="34">
        <v>2.5314000000000001</v>
      </c>
      <c r="P258" s="34">
        <v>174.1</v>
      </c>
      <c r="Q258" s="34">
        <v>142.34710000000001</v>
      </c>
      <c r="R258" s="34">
        <v>2.1002999999999998</v>
      </c>
      <c r="S258" s="34">
        <v>144.4</v>
      </c>
      <c r="T258" s="34">
        <v>66.363500000000002</v>
      </c>
      <c r="U258" s="34"/>
      <c r="V258" s="34"/>
      <c r="W258" s="34">
        <v>0</v>
      </c>
      <c r="X258" s="34">
        <v>0.34920000000000001</v>
      </c>
      <c r="Y258" s="34">
        <v>12.6</v>
      </c>
      <c r="Z258" s="34">
        <v>845</v>
      </c>
      <c r="AA258" s="34">
        <v>856</v>
      </c>
      <c r="AB258" s="34">
        <v>868</v>
      </c>
      <c r="AC258" s="34">
        <v>86</v>
      </c>
      <c r="AD258" s="34">
        <v>31.33</v>
      </c>
      <c r="AE258" s="34">
        <v>0.72</v>
      </c>
      <c r="AF258" s="34">
        <v>978</v>
      </c>
      <c r="AG258" s="34">
        <v>4</v>
      </c>
      <c r="AH258" s="34">
        <v>72</v>
      </c>
      <c r="AI258" s="34">
        <v>41</v>
      </c>
      <c r="AJ258" s="34">
        <v>191</v>
      </c>
      <c r="AK258" s="34">
        <v>170</v>
      </c>
      <c r="AL258" s="34">
        <v>4.5999999999999996</v>
      </c>
      <c r="AM258" s="34">
        <v>175</v>
      </c>
      <c r="AN258" s="34" t="s">
        <v>155</v>
      </c>
      <c r="AO258" s="34">
        <v>2</v>
      </c>
      <c r="AP258" s="37">
        <v>0.89121527777777787</v>
      </c>
      <c r="AQ258" s="34">
        <v>47.163477</v>
      </c>
      <c r="AR258" s="34">
        <v>-88.491579999999999</v>
      </c>
      <c r="AS258" s="34">
        <v>317.7</v>
      </c>
      <c r="AT258" s="34">
        <v>30.3</v>
      </c>
      <c r="AU258" s="34">
        <v>12</v>
      </c>
      <c r="AV258" s="34">
        <v>11</v>
      </c>
      <c r="AW258" s="34" t="s">
        <v>212</v>
      </c>
      <c r="AX258" s="34">
        <v>1.2</v>
      </c>
      <c r="AY258" s="34">
        <v>1</v>
      </c>
      <c r="AZ258" s="34">
        <v>1.6</v>
      </c>
      <c r="BA258" s="34">
        <v>13.404</v>
      </c>
      <c r="BB258" s="34">
        <v>14.14</v>
      </c>
      <c r="BC258" s="34">
        <v>1.05</v>
      </c>
      <c r="BD258" s="34">
        <v>14.561</v>
      </c>
      <c r="BE258" s="34">
        <v>2901.404</v>
      </c>
      <c r="BF258" s="34">
        <v>2.282</v>
      </c>
      <c r="BG258" s="34">
        <v>4.1520000000000001</v>
      </c>
      <c r="BH258" s="34">
        <v>6.0999999999999999E-2</v>
      </c>
      <c r="BI258" s="34">
        <v>4.2130000000000001</v>
      </c>
      <c r="BJ258" s="34">
        <v>3.4449999999999998</v>
      </c>
      <c r="BK258" s="34">
        <v>5.0999999999999997E-2</v>
      </c>
      <c r="BL258" s="34">
        <v>3.496</v>
      </c>
      <c r="BM258" s="34">
        <v>0.52929999999999999</v>
      </c>
      <c r="BN258" s="34"/>
      <c r="BO258" s="34"/>
      <c r="BP258" s="34"/>
      <c r="BQ258" s="34">
        <v>58.671999999999997</v>
      </c>
      <c r="BR258" s="34">
        <v>0.262071</v>
      </c>
      <c r="BS258" s="34">
        <v>-5</v>
      </c>
      <c r="BT258" s="34">
        <v>6.9290000000000003E-3</v>
      </c>
      <c r="BU258" s="34">
        <v>6.4043599999999996</v>
      </c>
      <c r="BV258" s="34">
        <v>0</v>
      </c>
      <c r="BW258" s="34" t="s">
        <v>155</v>
      </c>
      <c r="BX258" s="34">
        <v>0.83</v>
      </c>
    </row>
    <row r="259" spans="1:76" x14ac:dyDescent="0.25">
      <c r="A259" s="35">
        <v>43167</v>
      </c>
      <c r="B259" s="36">
        <v>1.5403935185185187E-2</v>
      </c>
      <c r="C259" s="34">
        <v>14.585000000000001</v>
      </c>
      <c r="D259" s="34">
        <v>7.0800000000000002E-2</v>
      </c>
      <c r="E259" s="34">
        <v>708.47618999999997</v>
      </c>
      <c r="F259" s="34">
        <v>227.1</v>
      </c>
      <c r="G259" s="34">
        <v>2.9</v>
      </c>
      <c r="H259" s="34">
        <v>53.5</v>
      </c>
      <c r="I259" s="34"/>
      <c r="J259" s="34">
        <v>0.4</v>
      </c>
      <c r="K259" s="34">
        <v>0.87090000000000001</v>
      </c>
      <c r="L259" s="34">
        <v>12.7018</v>
      </c>
      <c r="M259" s="34">
        <v>6.1699999999999998E-2</v>
      </c>
      <c r="N259" s="34">
        <v>197.79900000000001</v>
      </c>
      <c r="O259" s="34">
        <v>2.5255000000000001</v>
      </c>
      <c r="P259" s="34">
        <v>200.3</v>
      </c>
      <c r="Q259" s="34">
        <v>164.11420000000001</v>
      </c>
      <c r="R259" s="34">
        <v>2.0954000000000002</v>
      </c>
      <c r="S259" s="34">
        <v>166.2</v>
      </c>
      <c r="T259" s="34">
        <v>53.543500000000002</v>
      </c>
      <c r="U259" s="34"/>
      <c r="V259" s="34"/>
      <c r="W259" s="34">
        <v>0</v>
      </c>
      <c r="X259" s="34">
        <v>0.3483</v>
      </c>
      <c r="Y259" s="34">
        <v>12.6</v>
      </c>
      <c r="Z259" s="34">
        <v>847</v>
      </c>
      <c r="AA259" s="34">
        <v>856</v>
      </c>
      <c r="AB259" s="34">
        <v>868</v>
      </c>
      <c r="AC259" s="34">
        <v>86</v>
      </c>
      <c r="AD259" s="34">
        <v>31.33</v>
      </c>
      <c r="AE259" s="34">
        <v>0.72</v>
      </c>
      <c r="AF259" s="34">
        <v>978</v>
      </c>
      <c r="AG259" s="34">
        <v>4</v>
      </c>
      <c r="AH259" s="34">
        <v>72</v>
      </c>
      <c r="AI259" s="34">
        <v>41</v>
      </c>
      <c r="AJ259" s="34">
        <v>191</v>
      </c>
      <c r="AK259" s="34">
        <v>170</v>
      </c>
      <c r="AL259" s="34">
        <v>4.5999999999999996</v>
      </c>
      <c r="AM259" s="34">
        <v>175</v>
      </c>
      <c r="AN259" s="34" t="s">
        <v>155</v>
      </c>
      <c r="AO259" s="34">
        <v>2</v>
      </c>
      <c r="AP259" s="37">
        <v>0.89121527777777787</v>
      </c>
      <c r="AQ259" s="34">
        <v>47.163420000000002</v>
      </c>
      <c r="AR259" s="34">
        <v>-88.491682999999995</v>
      </c>
      <c r="AS259" s="34">
        <v>317.89999999999998</v>
      </c>
      <c r="AT259" s="34">
        <v>29.3</v>
      </c>
      <c r="AU259" s="34">
        <v>12</v>
      </c>
      <c r="AV259" s="34">
        <v>11</v>
      </c>
      <c r="AW259" s="34" t="s">
        <v>212</v>
      </c>
      <c r="AX259" s="34">
        <v>1.2</v>
      </c>
      <c r="AY259" s="34">
        <v>1</v>
      </c>
      <c r="AZ259" s="34">
        <v>1.6</v>
      </c>
      <c r="BA259" s="34">
        <v>13.404</v>
      </c>
      <c r="BB259" s="34">
        <v>13.91</v>
      </c>
      <c r="BC259" s="34">
        <v>1.04</v>
      </c>
      <c r="BD259" s="34">
        <v>14.829000000000001</v>
      </c>
      <c r="BE259" s="34">
        <v>2891.12</v>
      </c>
      <c r="BF259" s="34">
        <v>8.9380000000000006</v>
      </c>
      <c r="BG259" s="34">
        <v>4.7149999999999999</v>
      </c>
      <c r="BH259" s="34">
        <v>0.06</v>
      </c>
      <c r="BI259" s="34">
        <v>4.7750000000000004</v>
      </c>
      <c r="BJ259" s="34">
        <v>3.9119999999999999</v>
      </c>
      <c r="BK259" s="34">
        <v>0.05</v>
      </c>
      <c r="BL259" s="34">
        <v>3.9620000000000002</v>
      </c>
      <c r="BM259" s="34">
        <v>0.42059999999999997</v>
      </c>
      <c r="BN259" s="34"/>
      <c r="BO259" s="34"/>
      <c r="BP259" s="34"/>
      <c r="BQ259" s="34">
        <v>57.651000000000003</v>
      </c>
      <c r="BR259" s="34">
        <v>0.30101800000000001</v>
      </c>
      <c r="BS259" s="34">
        <v>-5</v>
      </c>
      <c r="BT259" s="34">
        <v>7.0000000000000001E-3</v>
      </c>
      <c r="BU259" s="34">
        <v>7.3561269999999999</v>
      </c>
      <c r="BV259" s="34">
        <v>0</v>
      </c>
      <c r="BW259" s="34" t="s">
        <v>155</v>
      </c>
      <c r="BX259" s="34">
        <v>0.83</v>
      </c>
    </row>
    <row r="260" spans="1:76" x14ac:dyDescent="0.25">
      <c r="A260" s="35">
        <v>43167</v>
      </c>
      <c r="B260" s="36">
        <v>1.5415509259259261E-2</v>
      </c>
      <c r="C260" s="34">
        <v>14.497</v>
      </c>
      <c r="D260" s="34">
        <v>0.24310000000000001</v>
      </c>
      <c r="E260" s="34">
        <v>2431.4199130000002</v>
      </c>
      <c r="F260" s="34">
        <v>233.7</v>
      </c>
      <c r="G260" s="34">
        <v>2.9</v>
      </c>
      <c r="H260" s="34">
        <v>49.3</v>
      </c>
      <c r="I260" s="34"/>
      <c r="J260" s="34">
        <v>0.4</v>
      </c>
      <c r="K260" s="34">
        <v>0.87</v>
      </c>
      <c r="L260" s="34">
        <v>12.6114</v>
      </c>
      <c r="M260" s="34">
        <v>0.21149999999999999</v>
      </c>
      <c r="N260" s="34">
        <v>203.27809999999999</v>
      </c>
      <c r="O260" s="34">
        <v>2.5228999999999999</v>
      </c>
      <c r="P260" s="34">
        <v>205.8</v>
      </c>
      <c r="Q260" s="34">
        <v>168.66030000000001</v>
      </c>
      <c r="R260" s="34">
        <v>2.0931999999999999</v>
      </c>
      <c r="S260" s="34">
        <v>170.8</v>
      </c>
      <c r="T260" s="34">
        <v>49.282899999999998</v>
      </c>
      <c r="U260" s="34"/>
      <c r="V260" s="34"/>
      <c r="W260" s="34">
        <v>0</v>
      </c>
      <c r="X260" s="34">
        <v>0.34799999999999998</v>
      </c>
      <c r="Y260" s="34">
        <v>12.3</v>
      </c>
      <c r="Z260" s="34">
        <v>849</v>
      </c>
      <c r="AA260" s="34">
        <v>858</v>
      </c>
      <c r="AB260" s="34">
        <v>868</v>
      </c>
      <c r="AC260" s="34">
        <v>86</v>
      </c>
      <c r="AD260" s="34">
        <v>31.33</v>
      </c>
      <c r="AE260" s="34">
        <v>0.72</v>
      </c>
      <c r="AF260" s="34">
        <v>978</v>
      </c>
      <c r="AG260" s="34">
        <v>4</v>
      </c>
      <c r="AH260" s="34">
        <v>72</v>
      </c>
      <c r="AI260" s="34">
        <v>41</v>
      </c>
      <c r="AJ260" s="34">
        <v>191</v>
      </c>
      <c r="AK260" s="34">
        <v>169.1</v>
      </c>
      <c r="AL260" s="34">
        <v>4.4000000000000004</v>
      </c>
      <c r="AM260" s="34">
        <v>175</v>
      </c>
      <c r="AN260" s="34" t="s">
        <v>155</v>
      </c>
      <c r="AO260" s="34">
        <v>2</v>
      </c>
      <c r="AP260" s="37">
        <v>0.8912268518518518</v>
      </c>
      <c r="AQ260" s="34">
        <v>47.163243000000001</v>
      </c>
      <c r="AR260" s="34">
        <v>-88.491853000000006</v>
      </c>
      <c r="AS260" s="34">
        <v>318</v>
      </c>
      <c r="AT260" s="34">
        <v>29.2</v>
      </c>
      <c r="AU260" s="34">
        <v>12</v>
      </c>
      <c r="AV260" s="34">
        <v>11</v>
      </c>
      <c r="AW260" s="34" t="s">
        <v>212</v>
      </c>
      <c r="AX260" s="34">
        <v>1.3542000000000001</v>
      </c>
      <c r="AY260" s="34">
        <v>1</v>
      </c>
      <c r="AZ260" s="34">
        <v>1.6771</v>
      </c>
      <c r="BA260" s="34">
        <v>13.404</v>
      </c>
      <c r="BB260" s="34">
        <v>13.81</v>
      </c>
      <c r="BC260" s="34">
        <v>1.03</v>
      </c>
      <c r="BD260" s="34">
        <v>14.949</v>
      </c>
      <c r="BE260" s="34">
        <v>2857.2939999999999</v>
      </c>
      <c r="BF260" s="34">
        <v>30.501999999999999</v>
      </c>
      <c r="BG260" s="34">
        <v>4.8230000000000004</v>
      </c>
      <c r="BH260" s="34">
        <v>0.06</v>
      </c>
      <c r="BI260" s="34">
        <v>4.883</v>
      </c>
      <c r="BJ260" s="34">
        <v>4.0019999999999998</v>
      </c>
      <c r="BK260" s="34">
        <v>0.05</v>
      </c>
      <c r="BL260" s="34">
        <v>4.0510000000000002</v>
      </c>
      <c r="BM260" s="34">
        <v>0.38529999999999998</v>
      </c>
      <c r="BN260" s="34"/>
      <c r="BO260" s="34"/>
      <c r="BP260" s="34"/>
      <c r="BQ260" s="34">
        <v>57.325000000000003</v>
      </c>
      <c r="BR260" s="34">
        <v>0.29842600000000002</v>
      </c>
      <c r="BS260" s="34">
        <v>-5</v>
      </c>
      <c r="BT260" s="34">
        <v>7.0000000000000001E-3</v>
      </c>
      <c r="BU260" s="34">
        <v>7.2927850000000003</v>
      </c>
      <c r="BV260" s="34">
        <v>0</v>
      </c>
      <c r="BW260" s="34" t="s">
        <v>155</v>
      </c>
      <c r="BX260" s="34">
        <v>0.83</v>
      </c>
    </row>
    <row r="261" spans="1:76" x14ac:dyDescent="0.25">
      <c r="A261" s="35">
        <v>43167</v>
      </c>
      <c r="B261" s="36">
        <v>1.5427083333333334E-2</v>
      </c>
      <c r="C261" s="34">
        <v>14.465</v>
      </c>
      <c r="D261" s="34">
        <v>0.1449</v>
      </c>
      <c r="E261" s="34">
        <v>1448.6162509999999</v>
      </c>
      <c r="F261" s="34">
        <v>212.3</v>
      </c>
      <c r="G261" s="34">
        <v>2.9</v>
      </c>
      <c r="H261" s="34">
        <v>53.8</v>
      </c>
      <c r="I261" s="34"/>
      <c r="J261" s="34">
        <v>0.4</v>
      </c>
      <c r="K261" s="34">
        <v>0.871</v>
      </c>
      <c r="L261" s="34">
        <v>12.5984</v>
      </c>
      <c r="M261" s="34">
        <v>0.12620000000000001</v>
      </c>
      <c r="N261" s="34">
        <v>184.9427</v>
      </c>
      <c r="O261" s="34">
        <v>2.5257999999999998</v>
      </c>
      <c r="P261" s="34">
        <v>187.5</v>
      </c>
      <c r="Q261" s="34">
        <v>153.44739999999999</v>
      </c>
      <c r="R261" s="34">
        <v>2.0956000000000001</v>
      </c>
      <c r="S261" s="34">
        <v>155.5</v>
      </c>
      <c r="T261" s="34">
        <v>53.800400000000003</v>
      </c>
      <c r="U261" s="34"/>
      <c r="V261" s="34"/>
      <c r="W261" s="34">
        <v>0</v>
      </c>
      <c r="X261" s="34">
        <v>0.34839999999999999</v>
      </c>
      <c r="Y261" s="34">
        <v>12.1</v>
      </c>
      <c r="Z261" s="34">
        <v>850</v>
      </c>
      <c r="AA261" s="34">
        <v>860</v>
      </c>
      <c r="AB261" s="34">
        <v>870</v>
      </c>
      <c r="AC261" s="34">
        <v>86</v>
      </c>
      <c r="AD261" s="34">
        <v>31.33</v>
      </c>
      <c r="AE261" s="34">
        <v>0.72</v>
      </c>
      <c r="AF261" s="34">
        <v>978</v>
      </c>
      <c r="AG261" s="34">
        <v>4</v>
      </c>
      <c r="AH261" s="34">
        <v>71.070999999999998</v>
      </c>
      <c r="AI261" s="34">
        <v>41</v>
      </c>
      <c r="AJ261" s="34">
        <v>190.1</v>
      </c>
      <c r="AK261" s="34">
        <v>169</v>
      </c>
      <c r="AL261" s="34">
        <v>4.0999999999999996</v>
      </c>
      <c r="AM261" s="34">
        <v>175</v>
      </c>
      <c r="AN261" s="34" t="s">
        <v>155</v>
      </c>
      <c r="AO261" s="34">
        <v>2</v>
      </c>
      <c r="AP261" s="37">
        <v>0.89124999999999999</v>
      </c>
      <c r="AQ261" s="34">
        <v>47.163195000000002</v>
      </c>
      <c r="AR261" s="34">
        <v>-88.491895</v>
      </c>
      <c r="AS261" s="34">
        <v>318</v>
      </c>
      <c r="AT261" s="34">
        <v>30.1</v>
      </c>
      <c r="AU261" s="34">
        <v>12</v>
      </c>
      <c r="AV261" s="34">
        <v>11</v>
      </c>
      <c r="AW261" s="34" t="s">
        <v>212</v>
      </c>
      <c r="AX261" s="34">
        <v>2.0167999999999999</v>
      </c>
      <c r="AY261" s="34">
        <v>1</v>
      </c>
      <c r="AZ261" s="34">
        <v>2.3168000000000002</v>
      </c>
      <c r="BA261" s="34">
        <v>13.404</v>
      </c>
      <c r="BB261" s="34">
        <v>13.94</v>
      </c>
      <c r="BC261" s="34">
        <v>1.04</v>
      </c>
      <c r="BD261" s="34">
        <v>14.817</v>
      </c>
      <c r="BE261" s="34">
        <v>2876.373</v>
      </c>
      <c r="BF261" s="34">
        <v>18.334</v>
      </c>
      <c r="BG261" s="34">
        <v>4.4219999999999997</v>
      </c>
      <c r="BH261" s="34">
        <v>0.06</v>
      </c>
      <c r="BI261" s="34">
        <v>4.4820000000000002</v>
      </c>
      <c r="BJ261" s="34">
        <v>3.669</v>
      </c>
      <c r="BK261" s="34">
        <v>0.05</v>
      </c>
      <c r="BL261" s="34">
        <v>3.7189999999999999</v>
      </c>
      <c r="BM261" s="34">
        <v>0.4239</v>
      </c>
      <c r="BN261" s="34"/>
      <c r="BO261" s="34"/>
      <c r="BP261" s="34"/>
      <c r="BQ261" s="34">
        <v>57.834000000000003</v>
      </c>
      <c r="BR261" s="34">
        <v>0.43270500000000001</v>
      </c>
      <c r="BS261" s="34">
        <v>-5</v>
      </c>
      <c r="BT261" s="34">
        <v>7.9290000000000003E-3</v>
      </c>
      <c r="BU261" s="34">
        <v>10.574229000000001</v>
      </c>
      <c r="BV261" s="34">
        <v>0</v>
      </c>
      <c r="BW261" s="34" t="s">
        <v>155</v>
      </c>
      <c r="BX261" s="34">
        <v>0.83</v>
      </c>
    </row>
    <row r="262" spans="1:76" x14ac:dyDescent="0.25">
      <c r="A262" s="35">
        <v>43167</v>
      </c>
      <c r="B262" s="36">
        <v>1.5438657407407406E-2</v>
      </c>
      <c r="C262" s="34">
        <v>14.500999999999999</v>
      </c>
      <c r="D262" s="34">
        <v>0.1037</v>
      </c>
      <c r="E262" s="34">
        <v>1037.422145</v>
      </c>
      <c r="F262" s="34">
        <v>199.5</v>
      </c>
      <c r="G262" s="34">
        <v>2.9</v>
      </c>
      <c r="H262" s="34">
        <v>64.7</v>
      </c>
      <c r="I262" s="34"/>
      <c r="J262" s="34">
        <v>0.4</v>
      </c>
      <c r="K262" s="34">
        <v>0.871</v>
      </c>
      <c r="L262" s="34">
        <v>12.6304</v>
      </c>
      <c r="M262" s="34">
        <v>9.0399999999999994E-2</v>
      </c>
      <c r="N262" s="34">
        <v>173.80250000000001</v>
      </c>
      <c r="O262" s="34">
        <v>2.5257999999999998</v>
      </c>
      <c r="P262" s="34">
        <v>176.3</v>
      </c>
      <c r="Q262" s="34">
        <v>144.20429999999999</v>
      </c>
      <c r="R262" s="34">
        <v>2.0956999999999999</v>
      </c>
      <c r="S262" s="34">
        <v>146.30000000000001</v>
      </c>
      <c r="T262" s="34">
        <v>64.704700000000003</v>
      </c>
      <c r="U262" s="34"/>
      <c r="V262" s="34"/>
      <c r="W262" s="34">
        <v>0</v>
      </c>
      <c r="X262" s="34">
        <v>0.34839999999999999</v>
      </c>
      <c r="Y262" s="34">
        <v>12.1</v>
      </c>
      <c r="Z262" s="34">
        <v>851</v>
      </c>
      <c r="AA262" s="34">
        <v>861</v>
      </c>
      <c r="AB262" s="34">
        <v>871</v>
      </c>
      <c r="AC262" s="34">
        <v>86</v>
      </c>
      <c r="AD262" s="34">
        <v>31.33</v>
      </c>
      <c r="AE262" s="34">
        <v>0.72</v>
      </c>
      <c r="AF262" s="34">
        <v>978</v>
      </c>
      <c r="AG262" s="34">
        <v>4</v>
      </c>
      <c r="AH262" s="34">
        <v>71</v>
      </c>
      <c r="AI262" s="34">
        <v>41</v>
      </c>
      <c r="AJ262" s="34">
        <v>190</v>
      </c>
      <c r="AK262" s="34">
        <v>169</v>
      </c>
      <c r="AL262" s="34">
        <v>4</v>
      </c>
      <c r="AM262" s="34">
        <v>174.7</v>
      </c>
      <c r="AN262" s="34" t="s">
        <v>155</v>
      </c>
      <c r="AO262" s="34">
        <v>2</v>
      </c>
      <c r="AP262" s="37">
        <v>0.89124999999999999</v>
      </c>
      <c r="AQ262" s="34">
        <v>47.163097</v>
      </c>
      <c r="AR262" s="34">
        <v>-88.491935999999995</v>
      </c>
      <c r="AS262" s="34">
        <v>318.10000000000002</v>
      </c>
      <c r="AT262" s="34">
        <v>32.200000000000003</v>
      </c>
      <c r="AU262" s="34">
        <v>12</v>
      </c>
      <c r="AV262" s="34">
        <v>11</v>
      </c>
      <c r="AW262" s="34" t="s">
        <v>212</v>
      </c>
      <c r="AX262" s="34">
        <v>2.2000000000000002</v>
      </c>
      <c r="AY262" s="34">
        <v>1</v>
      </c>
      <c r="AZ262" s="34">
        <v>2.4229769999999999</v>
      </c>
      <c r="BA262" s="34">
        <v>13.404</v>
      </c>
      <c r="BB262" s="34">
        <v>13.95</v>
      </c>
      <c r="BC262" s="34">
        <v>1.04</v>
      </c>
      <c r="BD262" s="34">
        <v>14.813000000000001</v>
      </c>
      <c r="BE262" s="34">
        <v>2884.2979999999998</v>
      </c>
      <c r="BF262" s="34">
        <v>13.132999999999999</v>
      </c>
      <c r="BG262" s="34">
        <v>4.1559999999999997</v>
      </c>
      <c r="BH262" s="34">
        <v>0.06</v>
      </c>
      <c r="BI262" s="34">
        <v>4.2169999999999996</v>
      </c>
      <c r="BJ262" s="34">
        <v>3.4489999999999998</v>
      </c>
      <c r="BK262" s="34">
        <v>0.05</v>
      </c>
      <c r="BL262" s="34">
        <v>3.4990000000000001</v>
      </c>
      <c r="BM262" s="34">
        <v>0.50990000000000002</v>
      </c>
      <c r="BN262" s="34"/>
      <c r="BO262" s="34"/>
      <c r="BP262" s="34"/>
      <c r="BQ262" s="34">
        <v>57.847999999999999</v>
      </c>
      <c r="BR262" s="34">
        <v>0.50617199999999996</v>
      </c>
      <c r="BS262" s="34">
        <v>-5</v>
      </c>
      <c r="BT262" s="34">
        <v>8.0000000000000002E-3</v>
      </c>
      <c r="BU262" s="34">
        <v>12.369579</v>
      </c>
      <c r="BV262" s="34">
        <v>0</v>
      </c>
      <c r="BW262" s="34" t="s">
        <v>155</v>
      </c>
      <c r="BX262" s="34">
        <v>0.83</v>
      </c>
    </row>
    <row r="263" spans="1:76" x14ac:dyDescent="0.25">
      <c r="A263" s="35">
        <v>43167</v>
      </c>
      <c r="B263" s="36">
        <v>1.5450231481481481E-2</v>
      </c>
      <c r="C263" s="34">
        <v>14.394</v>
      </c>
      <c r="D263" s="34">
        <v>6.7900000000000002E-2</v>
      </c>
      <c r="E263" s="34">
        <v>679.23076900000001</v>
      </c>
      <c r="F263" s="34">
        <v>200.6</v>
      </c>
      <c r="G263" s="34">
        <v>2.9</v>
      </c>
      <c r="H263" s="34">
        <v>62.4</v>
      </c>
      <c r="I263" s="34"/>
      <c r="J263" s="34">
        <v>0.4</v>
      </c>
      <c r="K263" s="34">
        <v>0.87209999999999999</v>
      </c>
      <c r="L263" s="34">
        <v>12.5533</v>
      </c>
      <c r="M263" s="34">
        <v>5.9200000000000003E-2</v>
      </c>
      <c r="N263" s="34">
        <v>174.90299999999999</v>
      </c>
      <c r="O263" s="34">
        <v>2.5291000000000001</v>
      </c>
      <c r="P263" s="34">
        <v>177.4</v>
      </c>
      <c r="Q263" s="34">
        <v>145.1174</v>
      </c>
      <c r="R263" s="34">
        <v>2.0983999999999998</v>
      </c>
      <c r="S263" s="34">
        <v>147.19999999999999</v>
      </c>
      <c r="T263" s="34">
        <v>62.361800000000002</v>
      </c>
      <c r="U263" s="34"/>
      <c r="V263" s="34"/>
      <c r="W263" s="34">
        <v>0</v>
      </c>
      <c r="X263" s="34">
        <v>0.3488</v>
      </c>
      <c r="Y263" s="34">
        <v>12.1</v>
      </c>
      <c r="Z263" s="34">
        <v>849</v>
      </c>
      <c r="AA263" s="34">
        <v>859</v>
      </c>
      <c r="AB263" s="34">
        <v>869</v>
      </c>
      <c r="AC263" s="34">
        <v>86</v>
      </c>
      <c r="AD263" s="34">
        <v>31.33</v>
      </c>
      <c r="AE263" s="34">
        <v>0.72</v>
      </c>
      <c r="AF263" s="34">
        <v>978</v>
      </c>
      <c r="AG263" s="34">
        <v>4</v>
      </c>
      <c r="AH263" s="34">
        <v>71</v>
      </c>
      <c r="AI263" s="34">
        <v>41</v>
      </c>
      <c r="AJ263" s="34">
        <v>190</v>
      </c>
      <c r="AK263" s="34">
        <v>169</v>
      </c>
      <c r="AL263" s="34">
        <v>3.9</v>
      </c>
      <c r="AM263" s="34">
        <v>174.3</v>
      </c>
      <c r="AN263" s="34" t="s">
        <v>155</v>
      </c>
      <c r="AO263" s="34">
        <v>2</v>
      </c>
      <c r="AP263" s="37">
        <v>0.89126157407407414</v>
      </c>
      <c r="AQ263" s="34">
        <v>47.162967000000002</v>
      </c>
      <c r="AR263" s="34">
        <v>-88.491981999999993</v>
      </c>
      <c r="AS263" s="34">
        <v>318.10000000000002</v>
      </c>
      <c r="AT263" s="34">
        <v>32.799999999999997</v>
      </c>
      <c r="AU263" s="34">
        <v>12</v>
      </c>
      <c r="AV263" s="34">
        <v>11</v>
      </c>
      <c r="AW263" s="34" t="s">
        <v>212</v>
      </c>
      <c r="AX263" s="34">
        <v>1.66046</v>
      </c>
      <c r="AY263" s="34">
        <v>1.0770770000000001</v>
      </c>
      <c r="AZ263" s="34">
        <v>2.4</v>
      </c>
      <c r="BA263" s="34">
        <v>13.404</v>
      </c>
      <c r="BB263" s="34">
        <v>14.08</v>
      </c>
      <c r="BC263" s="34">
        <v>1.05</v>
      </c>
      <c r="BD263" s="34">
        <v>14.666</v>
      </c>
      <c r="BE263" s="34">
        <v>2891.41</v>
      </c>
      <c r="BF263" s="34">
        <v>8.6839999999999993</v>
      </c>
      <c r="BG263" s="34">
        <v>4.2190000000000003</v>
      </c>
      <c r="BH263" s="34">
        <v>6.0999999999999999E-2</v>
      </c>
      <c r="BI263" s="34">
        <v>4.28</v>
      </c>
      <c r="BJ263" s="34">
        <v>3.5</v>
      </c>
      <c r="BK263" s="34">
        <v>5.0999999999999997E-2</v>
      </c>
      <c r="BL263" s="34">
        <v>3.5510000000000002</v>
      </c>
      <c r="BM263" s="34">
        <v>0.49569999999999997</v>
      </c>
      <c r="BN263" s="34"/>
      <c r="BO263" s="34"/>
      <c r="BP263" s="34"/>
      <c r="BQ263" s="34">
        <v>58.421999999999997</v>
      </c>
      <c r="BR263" s="34">
        <v>0.44225399999999998</v>
      </c>
      <c r="BS263" s="34">
        <v>-5</v>
      </c>
      <c r="BT263" s="34">
        <v>8.0000000000000002E-3</v>
      </c>
      <c r="BU263" s="34">
        <v>10.807582</v>
      </c>
      <c r="BV263" s="34">
        <v>0</v>
      </c>
      <c r="BW263" s="34" t="s">
        <v>155</v>
      </c>
      <c r="BX263" s="34">
        <v>0.83</v>
      </c>
    </row>
    <row r="264" spans="1:76" x14ac:dyDescent="0.25">
      <c r="A264" s="35">
        <v>43167</v>
      </c>
      <c r="B264" s="36">
        <v>1.5461805555555555E-2</v>
      </c>
      <c r="C264" s="34">
        <v>13.919</v>
      </c>
      <c r="D264" s="34">
        <v>2.6599999999999999E-2</v>
      </c>
      <c r="E264" s="34">
        <v>266.25312200000002</v>
      </c>
      <c r="F264" s="34">
        <v>201.9</v>
      </c>
      <c r="G264" s="34">
        <v>2.9</v>
      </c>
      <c r="H264" s="34">
        <v>60.3</v>
      </c>
      <c r="I264" s="34"/>
      <c r="J264" s="34">
        <v>0.4</v>
      </c>
      <c r="K264" s="34">
        <v>0.87619999999999998</v>
      </c>
      <c r="L264" s="34">
        <v>12.1952</v>
      </c>
      <c r="M264" s="34">
        <v>2.3300000000000001E-2</v>
      </c>
      <c r="N264" s="34">
        <v>176.9023</v>
      </c>
      <c r="O264" s="34">
        <v>2.5407999999999999</v>
      </c>
      <c r="P264" s="34">
        <v>179.4</v>
      </c>
      <c r="Q264" s="34">
        <v>146.77629999999999</v>
      </c>
      <c r="R264" s="34">
        <v>2.1080999999999999</v>
      </c>
      <c r="S264" s="34">
        <v>148.9</v>
      </c>
      <c r="T264" s="34">
        <v>60.338200000000001</v>
      </c>
      <c r="U264" s="34"/>
      <c r="V264" s="34"/>
      <c r="W264" s="34">
        <v>0</v>
      </c>
      <c r="X264" s="34">
        <v>0.35049999999999998</v>
      </c>
      <c r="Y264" s="34">
        <v>12</v>
      </c>
      <c r="Z264" s="34">
        <v>849</v>
      </c>
      <c r="AA264" s="34">
        <v>859</v>
      </c>
      <c r="AB264" s="34">
        <v>869</v>
      </c>
      <c r="AC264" s="34">
        <v>86</v>
      </c>
      <c r="AD264" s="34">
        <v>31.33</v>
      </c>
      <c r="AE264" s="34">
        <v>0.72</v>
      </c>
      <c r="AF264" s="34">
        <v>978</v>
      </c>
      <c r="AG264" s="34">
        <v>4</v>
      </c>
      <c r="AH264" s="34">
        <v>71</v>
      </c>
      <c r="AI264" s="34">
        <v>41</v>
      </c>
      <c r="AJ264" s="34">
        <v>190</v>
      </c>
      <c r="AK264" s="34">
        <v>169</v>
      </c>
      <c r="AL264" s="34">
        <v>3.8</v>
      </c>
      <c r="AM264" s="34">
        <v>174</v>
      </c>
      <c r="AN264" s="34" t="s">
        <v>155</v>
      </c>
      <c r="AO264" s="34">
        <v>2</v>
      </c>
      <c r="AP264" s="37">
        <v>0.89127314814814806</v>
      </c>
      <c r="AQ264" s="34">
        <v>47.162818000000001</v>
      </c>
      <c r="AR264" s="34">
        <v>-88.491984000000002</v>
      </c>
      <c r="AS264" s="34">
        <v>318.10000000000002</v>
      </c>
      <c r="AT264" s="34">
        <v>34.4</v>
      </c>
      <c r="AU264" s="34">
        <v>12</v>
      </c>
      <c r="AV264" s="34">
        <v>10</v>
      </c>
      <c r="AW264" s="34" t="s">
        <v>213</v>
      </c>
      <c r="AX264" s="34">
        <v>1.5770999999999999</v>
      </c>
      <c r="AY264" s="34">
        <v>1.2542</v>
      </c>
      <c r="AZ264" s="34">
        <v>2.4771000000000001</v>
      </c>
      <c r="BA264" s="34">
        <v>13.404</v>
      </c>
      <c r="BB264" s="34">
        <v>14.57</v>
      </c>
      <c r="BC264" s="34">
        <v>1.0900000000000001</v>
      </c>
      <c r="BD264" s="34">
        <v>14.135</v>
      </c>
      <c r="BE264" s="34">
        <v>2899.806</v>
      </c>
      <c r="BF264" s="34">
        <v>3.53</v>
      </c>
      <c r="BG264" s="34">
        <v>4.4050000000000002</v>
      </c>
      <c r="BH264" s="34">
        <v>6.3E-2</v>
      </c>
      <c r="BI264" s="34">
        <v>4.468</v>
      </c>
      <c r="BJ264" s="34">
        <v>3.6549999999999998</v>
      </c>
      <c r="BK264" s="34">
        <v>5.1999999999999998E-2</v>
      </c>
      <c r="BL264" s="34">
        <v>3.7069999999999999</v>
      </c>
      <c r="BM264" s="34">
        <v>0.49509999999999998</v>
      </c>
      <c r="BN264" s="34"/>
      <c r="BO264" s="34"/>
      <c r="BP264" s="34"/>
      <c r="BQ264" s="34">
        <v>60.593000000000004</v>
      </c>
      <c r="BR264" s="34">
        <v>0.45743800000000001</v>
      </c>
      <c r="BS264" s="34">
        <v>-5</v>
      </c>
      <c r="BT264" s="34">
        <v>8.9289999999999994E-3</v>
      </c>
      <c r="BU264" s="34">
        <v>11.178642</v>
      </c>
      <c r="BV264" s="34">
        <v>0</v>
      </c>
      <c r="BW264" s="34" t="s">
        <v>155</v>
      </c>
      <c r="BX264" s="34">
        <v>0.83</v>
      </c>
    </row>
    <row r="265" spans="1:76" x14ac:dyDescent="0.25">
      <c r="A265" s="35">
        <v>43167</v>
      </c>
      <c r="B265" s="36">
        <v>1.5473379629629629E-2</v>
      </c>
      <c r="C265" s="34">
        <v>13.015000000000001</v>
      </c>
      <c r="D265" s="34">
        <v>8.3999999999999995E-3</v>
      </c>
      <c r="E265" s="34">
        <v>84.050420000000003</v>
      </c>
      <c r="F265" s="34">
        <v>252</v>
      </c>
      <c r="G265" s="34">
        <v>2.4</v>
      </c>
      <c r="H265" s="34">
        <v>58.3</v>
      </c>
      <c r="I265" s="34"/>
      <c r="J265" s="34">
        <v>0.37</v>
      </c>
      <c r="K265" s="34">
        <v>0.88349999999999995</v>
      </c>
      <c r="L265" s="34">
        <v>11.498799999999999</v>
      </c>
      <c r="M265" s="34">
        <v>7.4000000000000003E-3</v>
      </c>
      <c r="N265" s="34">
        <v>222.62719999999999</v>
      </c>
      <c r="O265" s="34">
        <v>2.0910000000000002</v>
      </c>
      <c r="P265" s="34">
        <v>224.7</v>
      </c>
      <c r="Q265" s="34">
        <v>184.71430000000001</v>
      </c>
      <c r="R265" s="34">
        <v>1.7349000000000001</v>
      </c>
      <c r="S265" s="34">
        <v>186.4</v>
      </c>
      <c r="T265" s="34">
        <v>58.298400000000001</v>
      </c>
      <c r="U265" s="34"/>
      <c r="V265" s="34"/>
      <c r="W265" s="34">
        <v>0</v>
      </c>
      <c r="X265" s="34">
        <v>0.32650000000000001</v>
      </c>
      <c r="Y265" s="34">
        <v>12.1</v>
      </c>
      <c r="Z265" s="34">
        <v>849</v>
      </c>
      <c r="AA265" s="34">
        <v>859</v>
      </c>
      <c r="AB265" s="34">
        <v>869</v>
      </c>
      <c r="AC265" s="34">
        <v>86</v>
      </c>
      <c r="AD265" s="34">
        <v>31.33</v>
      </c>
      <c r="AE265" s="34">
        <v>0.72</v>
      </c>
      <c r="AF265" s="34">
        <v>978</v>
      </c>
      <c r="AG265" s="34">
        <v>4</v>
      </c>
      <c r="AH265" s="34">
        <v>71</v>
      </c>
      <c r="AI265" s="34">
        <v>41</v>
      </c>
      <c r="AJ265" s="34">
        <v>190</v>
      </c>
      <c r="AK265" s="34">
        <v>169</v>
      </c>
      <c r="AL265" s="34">
        <v>3.9</v>
      </c>
      <c r="AM265" s="34">
        <v>174</v>
      </c>
      <c r="AN265" s="34" t="s">
        <v>155</v>
      </c>
      <c r="AO265" s="34">
        <v>2</v>
      </c>
      <c r="AP265" s="37">
        <v>0.89128472222222221</v>
      </c>
      <c r="AQ265" s="34">
        <v>47.162658999999998</v>
      </c>
      <c r="AR265" s="34">
        <v>-88.491952999999995</v>
      </c>
      <c r="AS265" s="34">
        <v>318</v>
      </c>
      <c r="AT265" s="34">
        <v>36.799999999999997</v>
      </c>
      <c r="AU265" s="34">
        <v>12</v>
      </c>
      <c r="AV265" s="34">
        <v>10</v>
      </c>
      <c r="AW265" s="34" t="s">
        <v>213</v>
      </c>
      <c r="AX265" s="34">
        <v>1.6</v>
      </c>
      <c r="AY265" s="34">
        <v>1.4541999999999999</v>
      </c>
      <c r="AZ265" s="34">
        <v>2.5771000000000002</v>
      </c>
      <c r="BA265" s="34">
        <v>13.404</v>
      </c>
      <c r="BB265" s="34">
        <v>15.54</v>
      </c>
      <c r="BC265" s="34">
        <v>1.1599999999999999</v>
      </c>
      <c r="BD265" s="34">
        <v>13.182</v>
      </c>
      <c r="BE265" s="34">
        <v>2904.027</v>
      </c>
      <c r="BF265" s="34">
        <v>1.194</v>
      </c>
      <c r="BG265" s="34">
        <v>5.8879999999999999</v>
      </c>
      <c r="BH265" s="34">
        <v>5.5E-2</v>
      </c>
      <c r="BI265" s="34">
        <v>5.9429999999999996</v>
      </c>
      <c r="BJ265" s="34">
        <v>4.8849999999999998</v>
      </c>
      <c r="BK265" s="34">
        <v>4.5999999999999999E-2</v>
      </c>
      <c r="BL265" s="34">
        <v>4.931</v>
      </c>
      <c r="BM265" s="34">
        <v>0.5081</v>
      </c>
      <c r="BN265" s="34"/>
      <c r="BO265" s="34"/>
      <c r="BP265" s="34"/>
      <c r="BQ265" s="34">
        <v>59.963999999999999</v>
      </c>
      <c r="BR265" s="34">
        <v>0.47386400000000001</v>
      </c>
      <c r="BS265" s="34">
        <v>-5</v>
      </c>
      <c r="BT265" s="34">
        <v>8.071E-3</v>
      </c>
      <c r="BU265" s="34">
        <v>11.580052</v>
      </c>
      <c r="BV265" s="34">
        <v>0</v>
      </c>
      <c r="BW265" s="34" t="s">
        <v>155</v>
      </c>
      <c r="BX265" s="34">
        <v>0.83</v>
      </c>
    </row>
    <row r="266" spans="1:76" x14ac:dyDescent="0.25">
      <c r="A266" s="35">
        <v>43167</v>
      </c>
      <c r="B266" s="36">
        <v>1.5484953703703702E-2</v>
      </c>
      <c r="C266" s="34">
        <v>12.081</v>
      </c>
      <c r="D266" s="34">
        <v>3.3999999999999998E-3</v>
      </c>
      <c r="E266" s="34">
        <v>33.630251999999999</v>
      </c>
      <c r="F266" s="34">
        <v>392.9</v>
      </c>
      <c r="G266" s="34">
        <v>1.6</v>
      </c>
      <c r="H266" s="34">
        <v>45.4</v>
      </c>
      <c r="I266" s="34"/>
      <c r="J266" s="34">
        <v>0.3</v>
      </c>
      <c r="K266" s="34">
        <v>0.8911</v>
      </c>
      <c r="L266" s="34">
        <v>10.7658</v>
      </c>
      <c r="M266" s="34">
        <v>3.0000000000000001E-3</v>
      </c>
      <c r="N266" s="34">
        <v>350.09649999999999</v>
      </c>
      <c r="O266" s="34">
        <v>1.3966000000000001</v>
      </c>
      <c r="P266" s="34">
        <v>351.5</v>
      </c>
      <c r="Q266" s="34">
        <v>290.47590000000002</v>
      </c>
      <c r="R266" s="34">
        <v>1.1588000000000001</v>
      </c>
      <c r="S266" s="34">
        <v>291.60000000000002</v>
      </c>
      <c r="T266" s="34">
        <v>45.414999999999999</v>
      </c>
      <c r="U266" s="34"/>
      <c r="V266" s="34"/>
      <c r="W266" s="34">
        <v>0</v>
      </c>
      <c r="X266" s="34">
        <v>0.26729999999999998</v>
      </c>
      <c r="Y266" s="34">
        <v>12.1</v>
      </c>
      <c r="Z266" s="34">
        <v>850</v>
      </c>
      <c r="AA266" s="34">
        <v>860</v>
      </c>
      <c r="AB266" s="34">
        <v>870</v>
      </c>
      <c r="AC266" s="34">
        <v>86</v>
      </c>
      <c r="AD266" s="34">
        <v>31.33</v>
      </c>
      <c r="AE266" s="34">
        <v>0.72</v>
      </c>
      <c r="AF266" s="34">
        <v>978</v>
      </c>
      <c r="AG266" s="34">
        <v>4</v>
      </c>
      <c r="AH266" s="34">
        <v>71</v>
      </c>
      <c r="AI266" s="34">
        <v>41</v>
      </c>
      <c r="AJ266" s="34">
        <v>189.1</v>
      </c>
      <c r="AK266" s="34">
        <v>169</v>
      </c>
      <c r="AL266" s="34">
        <v>3.9</v>
      </c>
      <c r="AM266" s="34">
        <v>174</v>
      </c>
      <c r="AN266" s="34" t="s">
        <v>155</v>
      </c>
      <c r="AO266" s="34">
        <v>2</v>
      </c>
      <c r="AP266" s="37">
        <v>0.89129629629629636</v>
      </c>
      <c r="AQ266" s="34">
        <v>47.162371999999998</v>
      </c>
      <c r="AR266" s="34">
        <v>-88.491883000000001</v>
      </c>
      <c r="AS266" s="34">
        <v>317.7</v>
      </c>
      <c r="AT266" s="34">
        <v>39</v>
      </c>
      <c r="AU266" s="34">
        <v>12</v>
      </c>
      <c r="AV266" s="34">
        <v>10</v>
      </c>
      <c r="AW266" s="34" t="s">
        <v>213</v>
      </c>
      <c r="AX266" s="34">
        <v>1.6</v>
      </c>
      <c r="AY266" s="34">
        <v>1.5</v>
      </c>
      <c r="AZ266" s="34">
        <v>2.6</v>
      </c>
      <c r="BA266" s="34">
        <v>13.404</v>
      </c>
      <c r="BB266" s="34">
        <v>16.68</v>
      </c>
      <c r="BC266" s="34">
        <v>1.24</v>
      </c>
      <c r="BD266" s="34">
        <v>12.218</v>
      </c>
      <c r="BE266" s="34">
        <v>2906.03</v>
      </c>
      <c r="BF266" s="34">
        <v>0.51500000000000001</v>
      </c>
      <c r="BG266" s="34">
        <v>9.8960000000000008</v>
      </c>
      <c r="BH266" s="34">
        <v>3.9E-2</v>
      </c>
      <c r="BI266" s="34">
        <v>9.9359999999999999</v>
      </c>
      <c r="BJ266" s="34">
        <v>8.2110000000000003</v>
      </c>
      <c r="BK266" s="34">
        <v>3.3000000000000002E-2</v>
      </c>
      <c r="BL266" s="34">
        <v>8.2439999999999998</v>
      </c>
      <c r="BM266" s="34">
        <v>0.42299999999999999</v>
      </c>
      <c r="BN266" s="34"/>
      <c r="BO266" s="34"/>
      <c r="BP266" s="34"/>
      <c r="BQ266" s="34">
        <v>52.47</v>
      </c>
      <c r="BR266" s="34">
        <v>0.44805899999999999</v>
      </c>
      <c r="BS266" s="34">
        <v>-5</v>
      </c>
      <c r="BT266" s="34">
        <v>8.9289999999999994E-3</v>
      </c>
      <c r="BU266" s="34">
        <v>10.949441999999999</v>
      </c>
      <c r="BV266" s="34">
        <v>0</v>
      </c>
      <c r="BW266" s="34" t="s">
        <v>155</v>
      </c>
      <c r="BX266" s="34">
        <v>0.83</v>
      </c>
    </row>
    <row r="267" spans="1:76" x14ac:dyDescent="0.25">
      <c r="A267" s="35">
        <v>43167</v>
      </c>
      <c r="B267" s="36">
        <v>1.5496527777777777E-2</v>
      </c>
      <c r="C267" s="34">
        <v>11.794</v>
      </c>
      <c r="D267" s="34">
        <v>6.8999999999999999E-3</v>
      </c>
      <c r="E267" s="34">
        <v>69.455781999999999</v>
      </c>
      <c r="F267" s="34">
        <v>536.20000000000005</v>
      </c>
      <c r="G267" s="34">
        <v>1.4</v>
      </c>
      <c r="H267" s="34">
        <v>45.9</v>
      </c>
      <c r="I267" s="34"/>
      <c r="J267" s="34">
        <v>0.3</v>
      </c>
      <c r="K267" s="34">
        <v>0.89339999999999997</v>
      </c>
      <c r="L267" s="34">
        <v>10.536799999999999</v>
      </c>
      <c r="M267" s="34">
        <v>6.1999999999999998E-3</v>
      </c>
      <c r="N267" s="34">
        <v>479.02140000000003</v>
      </c>
      <c r="O267" s="34">
        <v>1.23</v>
      </c>
      <c r="P267" s="34">
        <v>480.3</v>
      </c>
      <c r="Q267" s="34">
        <v>397.4452</v>
      </c>
      <c r="R267" s="34">
        <v>1.0206</v>
      </c>
      <c r="S267" s="34">
        <v>398.5</v>
      </c>
      <c r="T267" s="34">
        <v>45.857599999999998</v>
      </c>
      <c r="U267" s="34"/>
      <c r="V267" s="34"/>
      <c r="W267" s="34">
        <v>0</v>
      </c>
      <c r="X267" s="34">
        <v>0.26800000000000002</v>
      </c>
      <c r="Y267" s="34">
        <v>12.1</v>
      </c>
      <c r="Z267" s="34">
        <v>850</v>
      </c>
      <c r="AA267" s="34">
        <v>861</v>
      </c>
      <c r="AB267" s="34">
        <v>871</v>
      </c>
      <c r="AC267" s="34">
        <v>86</v>
      </c>
      <c r="AD267" s="34">
        <v>31.33</v>
      </c>
      <c r="AE267" s="34">
        <v>0.72</v>
      </c>
      <c r="AF267" s="34">
        <v>978</v>
      </c>
      <c r="AG267" s="34">
        <v>4</v>
      </c>
      <c r="AH267" s="34">
        <v>71</v>
      </c>
      <c r="AI267" s="34">
        <v>41</v>
      </c>
      <c r="AJ267" s="34">
        <v>189</v>
      </c>
      <c r="AK267" s="34">
        <v>169</v>
      </c>
      <c r="AL267" s="34">
        <v>3.9</v>
      </c>
      <c r="AM267" s="34">
        <v>174.2</v>
      </c>
      <c r="AN267" s="34" t="s">
        <v>155</v>
      </c>
      <c r="AO267" s="34">
        <v>2</v>
      </c>
      <c r="AP267" s="37">
        <v>0.89131944444444444</v>
      </c>
      <c r="AQ267" s="34">
        <v>47.162298</v>
      </c>
      <c r="AR267" s="34">
        <v>-88.491865000000004</v>
      </c>
      <c r="AS267" s="34">
        <v>317.60000000000002</v>
      </c>
      <c r="AT267" s="34">
        <v>40.9</v>
      </c>
      <c r="AU267" s="34">
        <v>12</v>
      </c>
      <c r="AV267" s="34">
        <v>10</v>
      </c>
      <c r="AW267" s="34" t="s">
        <v>213</v>
      </c>
      <c r="AX267" s="34">
        <v>1.6</v>
      </c>
      <c r="AY267" s="34">
        <v>1.5</v>
      </c>
      <c r="AZ267" s="34">
        <v>2.6</v>
      </c>
      <c r="BA267" s="34">
        <v>13.404</v>
      </c>
      <c r="BB267" s="34">
        <v>17.059999999999999</v>
      </c>
      <c r="BC267" s="34">
        <v>1.27</v>
      </c>
      <c r="BD267" s="34">
        <v>11.927</v>
      </c>
      <c r="BE267" s="34">
        <v>2905.32</v>
      </c>
      <c r="BF267" s="34">
        <v>1.089</v>
      </c>
      <c r="BG267" s="34">
        <v>13.832000000000001</v>
      </c>
      <c r="BH267" s="34">
        <v>3.5999999999999997E-2</v>
      </c>
      <c r="BI267" s="34">
        <v>13.867000000000001</v>
      </c>
      <c r="BJ267" s="34">
        <v>11.476000000000001</v>
      </c>
      <c r="BK267" s="34">
        <v>2.9000000000000001E-2</v>
      </c>
      <c r="BL267" s="34">
        <v>11.506</v>
      </c>
      <c r="BM267" s="34">
        <v>0.43630000000000002</v>
      </c>
      <c r="BN267" s="34"/>
      <c r="BO267" s="34"/>
      <c r="BP267" s="34"/>
      <c r="BQ267" s="34">
        <v>53.735999999999997</v>
      </c>
      <c r="BR267" s="34">
        <v>0.43670999999999999</v>
      </c>
      <c r="BS267" s="34">
        <v>-5</v>
      </c>
      <c r="BT267" s="34">
        <v>8.071E-3</v>
      </c>
      <c r="BU267" s="34">
        <v>10.672101</v>
      </c>
      <c r="BV267" s="34">
        <v>0</v>
      </c>
      <c r="BW267" s="34" t="s">
        <v>155</v>
      </c>
      <c r="BX267" s="34">
        <v>0.83</v>
      </c>
    </row>
    <row r="268" spans="1:76" x14ac:dyDescent="0.25">
      <c r="A268" s="35">
        <v>43167</v>
      </c>
      <c r="B268" s="36">
        <v>1.5508101851851851E-2</v>
      </c>
      <c r="C268" s="34">
        <v>11.555</v>
      </c>
      <c r="D268" s="34">
        <v>2.8199999999999999E-2</v>
      </c>
      <c r="E268" s="34">
        <v>282.048699</v>
      </c>
      <c r="F268" s="34">
        <v>617.6</v>
      </c>
      <c r="G268" s="34">
        <v>1.5</v>
      </c>
      <c r="H268" s="34">
        <v>40.5</v>
      </c>
      <c r="I268" s="34"/>
      <c r="J268" s="34">
        <v>0.49</v>
      </c>
      <c r="K268" s="34">
        <v>0.8952</v>
      </c>
      <c r="L268" s="34">
        <v>10.3438</v>
      </c>
      <c r="M268" s="34">
        <v>2.52E-2</v>
      </c>
      <c r="N268" s="34">
        <v>552.84950000000003</v>
      </c>
      <c r="O268" s="34">
        <v>1.3428</v>
      </c>
      <c r="P268" s="34">
        <v>554.20000000000005</v>
      </c>
      <c r="Q268" s="34">
        <v>458.70049999999998</v>
      </c>
      <c r="R268" s="34">
        <v>1.1141000000000001</v>
      </c>
      <c r="S268" s="34">
        <v>459.8</v>
      </c>
      <c r="T268" s="34">
        <v>40.454799999999999</v>
      </c>
      <c r="U268" s="34"/>
      <c r="V268" s="34"/>
      <c r="W268" s="34">
        <v>0</v>
      </c>
      <c r="X268" s="34">
        <v>0.43940000000000001</v>
      </c>
      <c r="Y268" s="34">
        <v>12.1</v>
      </c>
      <c r="Z268" s="34">
        <v>851</v>
      </c>
      <c r="AA268" s="34">
        <v>861</v>
      </c>
      <c r="AB268" s="34">
        <v>872</v>
      </c>
      <c r="AC268" s="34">
        <v>86</v>
      </c>
      <c r="AD268" s="34">
        <v>31.33</v>
      </c>
      <c r="AE268" s="34">
        <v>0.72</v>
      </c>
      <c r="AF268" s="34">
        <v>978</v>
      </c>
      <c r="AG268" s="34">
        <v>4</v>
      </c>
      <c r="AH268" s="34">
        <v>70.070999999999998</v>
      </c>
      <c r="AI268" s="34">
        <v>41</v>
      </c>
      <c r="AJ268" s="34">
        <v>189</v>
      </c>
      <c r="AK268" s="34">
        <v>168.1</v>
      </c>
      <c r="AL268" s="34">
        <v>3.9</v>
      </c>
      <c r="AM268" s="34">
        <v>174.5</v>
      </c>
      <c r="AN268" s="34" t="s">
        <v>155</v>
      </c>
      <c r="AO268" s="34">
        <v>2</v>
      </c>
      <c r="AP268" s="37">
        <v>0.89131944444444444</v>
      </c>
      <c r="AQ268" s="34">
        <v>47.162047000000001</v>
      </c>
      <c r="AR268" s="34">
        <v>-88.491720000000001</v>
      </c>
      <c r="AS268" s="34">
        <v>317.39999999999998</v>
      </c>
      <c r="AT268" s="34">
        <v>41.8</v>
      </c>
      <c r="AU268" s="34">
        <v>12</v>
      </c>
      <c r="AV268" s="34">
        <v>10</v>
      </c>
      <c r="AW268" s="34" t="s">
        <v>213</v>
      </c>
      <c r="AX268" s="34">
        <v>1.7542</v>
      </c>
      <c r="AY268" s="34">
        <v>1.6541999999999999</v>
      </c>
      <c r="AZ268" s="34">
        <v>2.7542</v>
      </c>
      <c r="BA268" s="34">
        <v>13.404</v>
      </c>
      <c r="BB268" s="34">
        <v>17.36</v>
      </c>
      <c r="BC268" s="34">
        <v>1.3</v>
      </c>
      <c r="BD268" s="34">
        <v>11.706</v>
      </c>
      <c r="BE268" s="34">
        <v>2900.2649999999999</v>
      </c>
      <c r="BF268" s="34">
        <v>4.5060000000000002</v>
      </c>
      <c r="BG268" s="34">
        <v>16.233000000000001</v>
      </c>
      <c r="BH268" s="34">
        <v>3.9E-2</v>
      </c>
      <c r="BI268" s="34">
        <v>16.271999999999998</v>
      </c>
      <c r="BJ268" s="34">
        <v>13.468999999999999</v>
      </c>
      <c r="BK268" s="34">
        <v>3.3000000000000002E-2</v>
      </c>
      <c r="BL268" s="34">
        <v>13.500999999999999</v>
      </c>
      <c r="BM268" s="34">
        <v>0.39140000000000003</v>
      </c>
      <c r="BN268" s="34"/>
      <c r="BO268" s="34"/>
      <c r="BP268" s="34"/>
      <c r="BQ268" s="34">
        <v>89.588999999999999</v>
      </c>
      <c r="BR268" s="34">
        <v>0.47780499999999998</v>
      </c>
      <c r="BS268" s="34">
        <v>-5</v>
      </c>
      <c r="BT268" s="34">
        <v>7.071E-3</v>
      </c>
      <c r="BU268" s="34">
        <v>11.676360000000001</v>
      </c>
      <c r="BV268" s="34">
        <v>0</v>
      </c>
      <c r="BW268" s="34" t="s">
        <v>155</v>
      </c>
      <c r="BX268" s="34">
        <v>0.83</v>
      </c>
    </row>
    <row r="269" spans="1:76" x14ac:dyDescent="0.25">
      <c r="A269" s="35">
        <v>43167</v>
      </c>
      <c r="B269" s="36">
        <v>1.5519675925925925E-2</v>
      </c>
      <c r="C269" s="34">
        <v>10.295</v>
      </c>
      <c r="D269" s="34">
        <v>4.8099999999999997E-2</v>
      </c>
      <c r="E269" s="34">
        <v>481.043339</v>
      </c>
      <c r="F269" s="34">
        <v>665.3</v>
      </c>
      <c r="G269" s="34">
        <v>1.5</v>
      </c>
      <c r="H269" s="34">
        <v>53.6</v>
      </c>
      <c r="I269" s="34"/>
      <c r="J269" s="34">
        <v>0.83</v>
      </c>
      <c r="K269" s="34">
        <v>0.90549999999999997</v>
      </c>
      <c r="L269" s="34">
        <v>9.3214000000000006</v>
      </c>
      <c r="M269" s="34">
        <v>4.36E-2</v>
      </c>
      <c r="N269" s="34">
        <v>602.43539999999996</v>
      </c>
      <c r="O269" s="34">
        <v>1.3936999999999999</v>
      </c>
      <c r="P269" s="34">
        <v>603.79999999999995</v>
      </c>
      <c r="Q269" s="34">
        <v>499.84210000000002</v>
      </c>
      <c r="R269" s="34">
        <v>1.1564000000000001</v>
      </c>
      <c r="S269" s="34">
        <v>501</v>
      </c>
      <c r="T269" s="34">
        <v>53.632899999999999</v>
      </c>
      <c r="U269" s="34"/>
      <c r="V269" s="34"/>
      <c r="W269" s="34">
        <v>0</v>
      </c>
      <c r="X269" s="34">
        <v>0.75460000000000005</v>
      </c>
      <c r="Y269" s="34">
        <v>12</v>
      </c>
      <c r="Z269" s="34">
        <v>851</v>
      </c>
      <c r="AA269" s="34">
        <v>862</v>
      </c>
      <c r="AB269" s="34">
        <v>871</v>
      </c>
      <c r="AC269" s="34">
        <v>86</v>
      </c>
      <c r="AD269" s="34">
        <v>31.33</v>
      </c>
      <c r="AE269" s="34">
        <v>0.72</v>
      </c>
      <c r="AF269" s="34">
        <v>978</v>
      </c>
      <c r="AG269" s="34">
        <v>4</v>
      </c>
      <c r="AH269" s="34">
        <v>70</v>
      </c>
      <c r="AI269" s="34">
        <v>41</v>
      </c>
      <c r="AJ269" s="34">
        <v>189</v>
      </c>
      <c r="AK269" s="34">
        <v>168</v>
      </c>
      <c r="AL269" s="34">
        <v>3.9</v>
      </c>
      <c r="AM269" s="34">
        <v>174.9</v>
      </c>
      <c r="AN269" s="34" t="s">
        <v>155</v>
      </c>
      <c r="AO269" s="34">
        <v>2</v>
      </c>
      <c r="AP269" s="37">
        <v>0.89134259259259263</v>
      </c>
      <c r="AQ269" s="34">
        <v>47.161971999999999</v>
      </c>
      <c r="AR269" s="34">
        <v>-88.491676999999996</v>
      </c>
      <c r="AS269" s="34">
        <v>317.3</v>
      </c>
      <c r="AT269" s="34">
        <v>42.2</v>
      </c>
      <c r="AU269" s="34">
        <v>12</v>
      </c>
      <c r="AV269" s="34">
        <v>10</v>
      </c>
      <c r="AW269" s="34" t="s">
        <v>213</v>
      </c>
      <c r="AX269" s="34">
        <v>2.0312999999999999</v>
      </c>
      <c r="AY269" s="34">
        <v>1.1603000000000001</v>
      </c>
      <c r="AZ269" s="34">
        <v>2.9542000000000002</v>
      </c>
      <c r="BA269" s="34">
        <v>13.404</v>
      </c>
      <c r="BB269" s="34">
        <v>19.329999999999998</v>
      </c>
      <c r="BC269" s="34">
        <v>1.44</v>
      </c>
      <c r="BD269" s="34">
        <v>10.44</v>
      </c>
      <c r="BE269" s="34">
        <v>2894.4839999999999</v>
      </c>
      <c r="BF269" s="34">
        <v>8.6080000000000005</v>
      </c>
      <c r="BG269" s="34">
        <v>19.59</v>
      </c>
      <c r="BH269" s="34">
        <v>4.4999999999999998E-2</v>
      </c>
      <c r="BI269" s="34">
        <v>19.635000000000002</v>
      </c>
      <c r="BJ269" s="34">
        <v>16.254000000000001</v>
      </c>
      <c r="BK269" s="34">
        <v>3.7999999999999999E-2</v>
      </c>
      <c r="BL269" s="34">
        <v>16.292000000000002</v>
      </c>
      <c r="BM269" s="34">
        <v>0.57469999999999999</v>
      </c>
      <c r="BN269" s="34"/>
      <c r="BO269" s="34"/>
      <c r="BP269" s="34"/>
      <c r="BQ269" s="34">
        <v>170.36600000000001</v>
      </c>
      <c r="BR269" s="34">
        <v>0.57297100000000001</v>
      </c>
      <c r="BS269" s="34">
        <v>-5</v>
      </c>
      <c r="BT269" s="34">
        <v>8.8579999999999996E-3</v>
      </c>
      <c r="BU269" s="34">
        <v>14.001979</v>
      </c>
      <c r="BV269" s="34">
        <v>0</v>
      </c>
      <c r="BW269" s="34" t="s">
        <v>155</v>
      </c>
      <c r="BX269" s="34">
        <v>0.83</v>
      </c>
    </row>
    <row r="270" spans="1:76" x14ac:dyDescent="0.25">
      <c r="A270" s="35">
        <v>43167</v>
      </c>
      <c r="B270" s="36">
        <v>1.5531249999999998E-2</v>
      </c>
      <c r="C270" s="34">
        <v>8.0920000000000005</v>
      </c>
      <c r="D270" s="34">
        <v>5.3699999999999998E-2</v>
      </c>
      <c r="E270" s="34">
        <v>536.81233899999995</v>
      </c>
      <c r="F270" s="34">
        <v>719</v>
      </c>
      <c r="G270" s="34">
        <v>1.7</v>
      </c>
      <c r="H270" s="34">
        <v>164.7</v>
      </c>
      <c r="I270" s="34"/>
      <c r="J270" s="34">
        <v>1.18</v>
      </c>
      <c r="K270" s="34">
        <v>0.92420000000000002</v>
      </c>
      <c r="L270" s="34">
        <v>7.4785000000000004</v>
      </c>
      <c r="M270" s="34">
        <v>4.9599999999999998E-2</v>
      </c>
      <c r="N270" s="34">
        <v>664.48050000000001</v>
      </c>
      <c r="O270" s="34">
        <v>1.6077999999999999</v>
      </c>
      <c r="P270" s="34">
        <v>666.1</v>
      </c>
      <c r="Q270" s="34">
        <v>551.32100000000003</v>
      </c>
      <c r="R270" s="34">
        <v>1.3340000000000001</v>
      </c>
      <c r="S270" s="34">
        <v>552.70000000000005</v>
      </c>
      <c r="T270" s="34">
        <v>164.69470000000001</v>
      </c>
      <c r="U270" s="34"/>
      <c r="V270" s="34"/>
      <c r="W270" s="34">
        <v>0</v>
      </c>
      <c r="X270" s="34">
        <v>1.0942000000000001</v>
      </c>
      <c r="Y270" s="34">
        <v>12.1</v>
      </c>
      <c r="Z270" s="34">
        <v>850</v>
      </c>
      <c r="AA270" s="34">
        <v>863</v>
      </c>
      <c r="AB270" s="34">
        <v>871</v>
      </c>
      <c r="AC270" s="34">
        <v>86</v>
      </c>
      <c r="AD270" s="34">
        <v>31.33</v>
      </c>
      <c r="AE270" s="34">
        <v>0.72</v>
      </c>
      <c r="AF270" s="34">
        <v>978</v>
      </c>
      <c r="AG270" s="34">
        <v>4</v>
      </c>
      <c r="AH270" s="34">
        <v>70</v>
      </c>
      <c r="AI270" s="34">
        <v>41</v>
      </c>
      <c r="AJ270" s="34">
        <v>189</v>
      </c>
      <c r="AK270" s="34">
        <v>168</v>
      </c>
      <c r="AL270" s="34">
        <v>3.9</v>
      </c>
      <c r="AM270" s="34">
        <v>175</v>
      </c>
      <c r="AN270" s="34" t="s">
        <v>155</v>
      </c>
      <c r="AO270" s="34">
        <v>2</v>
      </c>
      <c r="AP270" s="37">
        <v>0.89134259259259263</v>
      </c>
      <c r="AQ270" s="34">
        <v>47.161845999999997</v>
      </c>
      <c r="AR270" s="34">
        <v>-88.491603999999995</v>
      </c>
      <c r="AS270" s="34">
        <v>317.10000000000002</v>
      </c>
      <c r="AT270" s="34">
        <v>42.2</v>
      </c>
      <c r="AU270" s="34">
        <v>12</v>
      </c>
      <c r="AV270" s="34">
        <v>10</v>
      </c>
      <c r="AW270" s="34" t="s">
        <v>213</v>
      </c>
      <c r="AX270" s="34">
        <v>2.1</v>
      </c>
      <c r="AY270" s="34">
        <v>1.1541999999999999</v>
      </c>
      <c r="AZ270" s="34">
        <v>3.0771000000000002</v>
      </c>
      <c r="BA270" s="34">
        <v>13.404</v>
      </c>
      <c r="BB270" s="34">
        <v>24.26</v>
      </c>
      <c r="BC270" s="34">
        <v>1.81</v>
      </c>
      <c r="BD270" s="34">
        <v>8.2059999999999995</v>
      </c>
      <c r="BE270" s="34">
        <v>2887.1619999999998</v>
      </c>
      <c r="BF270" s="34">
        <v>12.19</v>
      </c>
      <c r="BG270" s="34">
        <v>26.864000000000001</v>
      </c>
      <c r="BH270" s="34">
        <v>6.5000000000000002E-2</v>
      </c>
      <c r="BI270" s="34">
        <v>26.928999999999998</v>
      </c>
      <c r="BJ270" s="34">
        <v>22.29</v>
      </c>
      <c r="BK270" s="34">
        <v>5.3999999999999999E-2</v>
      </c>
      <c r="BL270" s="34">
        <v>22.343</v>
      </c>
      <c r="BM270" s="34">
        <v>2.1941000000000002</v>
      </c>
      <c r="BN270" s="34"/>
      <c r="BO270" s="34"/>
      <c r="BP270" s="34"/>
      <c r="BQ270" s="34">
        <v>307.15499999999997</v>
      </c>
      <c r="BR270" s="34">
        <v>0.26413999999999999</v>
      </c>
      <c r="BS270" s="34">
        <v>-5</v>
      </c>
      <c r="BT270" s="34">
        <v>8.071E-3</v>
      </c>
      <c r="BU270" s="34">
        <v>6.4549209999999997</v>
      </c>
      <c r="BV270" s="34">
        <v>0</v>
      </c>
      <c r="BW270" s="34" t="s">
        <v>155</v>
      </c>
      <c r="BX270" s="34">
        <v>0.83</v>
      </c>
    </row>
    <row r="271" spans="1:76" x14ac:dyDescent="0.25">
      <c r="A271" s="35">
        <v>43167</v>
      </c>
      <c r="B271" s="36">
        <v>1.5542824074074075E-2</v>
      </c>
      <c r="C271" s="34">
        <v>11.385999999999999</v>
      </c>
      <c r="D271" s="34">
        <v>0.17299999999999999</v>
      </c>
      <c r="E271" s="34">
        <v>1729.9676380000001</v>
      </c>
      <c r="F271" s="34">
        <v>653.6</v>
      </c>
      <c r="G271" s="34">
        <v>2.2999999999999998</v>
      </c>
      <c r="H271" s="34">
        <v>172.5</v>
      </c>
      <c r="I271" s="34"/>
      <c r="J271" s="34">
        <v>1.61</v>
      </c>
      <c r="K271" s="34">
        <v>0.8952</v>
      </c>
      <c r="L271" s="34">
        <v>10.192500000000001</v>
      </c>
      <c r="M271" s="34">
        <v>0.15490000000000001</v>
      </c>
      <c r="N271" s="34">
        <v>585.08989999999994</v>
      </c>
      <c r="O271" s="34">
        <v>2.0747</v>
      </c>
      <c r="P271" s="34">
        <v>587.20000000000005</v>
      </c>
      <c r="Q271" s="34">
        <v>484.80599999999998</v>
      </c>
      <c r="R271" s="34">
        <v>1.7191000000000001</v>
      </c>
      <c r="S271" s="34">
        <v>486.5</v>
      </c>
      <c r="T271" s="34">
        <v>172.505</v>
      </c>
      <c r="U271" s="34"/>
      <c r="V271" s="34"/>
      <c r="W271" s="34">
        <v>0</v>
      </c>
      <c r="X271" s="34">
        <v>1.4431</v>
      </c>
      <c r="Y271" s="34">
        <v>12</v>
      </c>
      <c r="Z271" s="34">
        <v>850</v>
      </c>
      <c r="AA271" s="34">
        <v>863</v>
      </c>
      <c r="AB271" s="34">
        <v>870</v>
      </c>
      <c r="AC271" s="34">
        <v>85.1</v>
      </c>
      <c r="AD271" s="34">
        <v>30.99</v>
      </c>
      <c r="AE271" s="34">
        <v>0.71</v>
      </c>
      <c r="AF271" s="34">
        <v>978</v>
      </c>
      <c r="AG271" s="34">
        <v>4</v>
      </c>
      <c r="AH271" s="34">
        <v>70</v>
      </c>
      <c r="AI271" s="34">
        <v>41</v>
      </c>
      <c r="AJ271" s="34">
        <v>189</v>
      </c>
      <c r="AK271" s="34">
        <v>168</v>
      </c>
      <c r="AL271" s="34">
        <v>3.8</v>
      </c>
      <c r="AM271" s="34">
        <v>175</v>
      </c>
      <c r="AN271" s="34" t="s">
        <v>155</v>
      </c>
      <c r="AO271" s="34">
        <v>2</v>
      </c>
      <c r="AP271" s="37">
        <v>0.89135416666666656</v>
      </c>
      <c r="AQ271" s="34">
        <v>47.161808000000001</v>
      </c>
      <c r="AR271" s="34">
        <v>-88.491581999999994</v>
      </c>
      <c r="AS271" s="34">
        <v>317</v>
      </c>
      <c r="AT271" s="34">
        <v>43.3</v>
      </c>
      <c r="AU271" s="34">
        <v>12</v>
      </c>
      <c r="AV271" s="34">
        <v>10</v>
      </c>
      <c r="AW271" s="34" t="s">
        <v>213</v>
      </c>
      <c r="AX271" s="34">
        <v>2.1</v>
      </c>
      <c r="AY271" s="34">
        <v>1.2</v>
      </c>
      <c r="AZ271" s="34">
        <v>3.1</v>
      </c>
      <c r="BA271" s="34">
        <v>13.404</v>
      </c>
      <c r="BB271" s="34">
        <v>17.350000000000001</v>
      </c>
      <c r="BC271" s="34">
        <v>1.29</v>
      </c>
      <c r="BD271" s="34">
        <v>11.71</v>
      </c>
      <c r="BE271" s="34">
        <v>2860.1840000000002</v>
      </c>
      <c r="BF271" s="34">
        <v>27.658999999999999</v>
      </c>
      <c r="BG271" s="34">
        <v>17.193999999999999</v>
      </c>
      <c r="BH271" s="34">
        <v>6.0999999999999999E-2</v>
      </c>
      <c r="BI271" s="34">
        <v>17.254999999999999</v>
      </c>
      <c r="BJ271" s="34">
        <v>14.247</v>
      </c>
      <c r="BK271" s="34">
        <v>5.0999999999999997E-2</v>
      </c>
      <c r="BL271" s="34">
        <v>14.297000000000001</v>
      </c>
      <c r="BM271" s="34">
        <v>1.6705000000000001</v>
      </c>
      <c r="BN271" s="34"/>
      <c r="BO271" s="34"/>
      <c r="BP271" s="34"/>
      <c r="BQ271" s="34">
        <v>294.45299999999997</v>
      </c>
      <c r="BR271" s="34">
        <v>0.142455</v>
      </c>
      <c r="BS271" s="34">
        <v>-5</v>
      </c>
      <c r="BT271" s="34">
        <v>8.0000000000000002E-3</v>
      </c>
      <c r="BU271" s="34">
        <v>3.4812449999999999</v>
      </c>
      <c r="BV271" s="34">
        <v>0</v>
      </c>
      <c r="BW271" s="34" t="s">
        <v>155</v>
      </c>
      <c r="BX271" s="34">
        <v>0.82899999999999996</v>
      </c>
    </row>
    <row r="272" spans="1:76" x14ac:dyDescent="0.25">
      <c r="A272" s="35">
        <v>43167</v>
      </c>
      <c r="B272" s="36">
        <v>1.5554398148148149E-2</v>
      </c>
      <c r="C272" s="34">
        <v>12.926</v>
      </c>
      <c r="D272" s="34">
        <v>1.0581</v>
      </c>
      <c r="E272" s="34">
        <v>10581.10032</v>
      </c>
      <c r="F272" s="34">
        <v>559.6</v>
      </c>
      <c r="G272" s="34">
        <v>2.7</v>
      </c>
      <c r="H272" s="34">
        <v>115.5</v>
      </c>
      <c r="I272" s="34"/>
      <c r="J272" s="34">
        <v>2.5099999999999998</v>
      </c>
      <c r="K272" s="34">
        <v>0.87480000000000002</v>
      </c>
      <c r="L272" s="34">
        <v>11.307700000000001</v>
      </c>
      <c r="M272" s="34">
        <v>0.92559999999999998</v>
      </c>
      <c r="N272" s="34">
        <v>489.5591</v>
      </c>
      <c r="O272" s="34">
        <v>2.3961999999999999</v>
      </c>
      <c r="P272" s="34">
        <v>492</v>
      </c>
      <c r="Q272" s="34">
        <v>405.608</v>
      </c>
      <c r="R272" s="34">
        <v>1.9853000000000001</v>
      </c>
      <c r="S272" s="34">
        <v>407.6</v>
      </c>
      <c r="T272" s="34">
        <v>115.4532</v>
      </c>
      <c r="U272" s="34"/>
      <c r="V272" s="34"/>
      <c r="W272" s="34">
        <v>0</v>
      </c>
      <c r="X272" s="34">
        <v>2.1981999999999999</v>
      </c>
      <c r="Y272" s="34">
        <v>12</v>
      </c>
      <c r="Z272" s="34">
        <v>851</v>
      </c>
      <c r="AA272" s="34">
        <v>862</v>
      </c>
      <c r="AB272" s="34">
        <v>871</v>
      </c>
      <c r="AC272" s="34">
        <v>85</v>
      </c>
      <c r="AD272" s="34">
        <v>30.96</v>
      </c>
      <c r="AE272" s="34">
        <v>0.71</v>
      </c>
      <c r="AF272" s="34">
        <v>978</v>
      </c>
      <c r="AG272" s="34">
        <v>4</v>
      </c>
      <c r="AH272" s="34">
        <v>70</v>
      </c>
      <c r="AI272" s="34">
        <v>41</v>
      </c>
      <c r="AJ272" s="34">
        <v>189</v>
      </c>
      <c r="AK272" s="34">
        <v>168</v>
      </c>
      <c r="AL272" s="34">
        <v>3.9</v>
      </c>
      <c r="AM272" s="34">
        <v>175</v>
      </c>
      <c r="AN272" s="34" t="s">
        <v>155</v>
      </c>
      <c r="AO272" s="34">
        <v>2</v>
      </c>
      <c r="AP272" s="37">
        <v>0.89135416666666656</v>
      </c>
      <c r="AQ272" s="34">
        <v>47.161557000000002</v>
      </c>
      <c r="AR272" s="34">
        <v>-88.491428999999997</v>
      </c>
      <c r="AS272" s="34">
        <v>316.5</v>
      </c>
      <c r="AT272" s="34">
        <v>43.6</v>
      </c>
      <c r="AU272" s="34">
        <v>12</v>
      </c>
      <c r="AV272" s="34">
        <v>10</v>
      </c>
      <c r="AW272" s="34" t="s">
        <v>213</v>
      </c>
      <c r="AX272" s="34">
        <v>2.1</v>
      </c>
      <c r="AY272" s="34">
        <v>1.3542000000000001</v>
      </c>
      <c r="AZ272" s="34">
        <v>3.1770999999999998</v>
      </c>
      <c r="BA272" s="34">
        <v>13.404</v>
      </c>
      <c r="BB272" s="34">
        <v>14.39</v>
      </c>
      <c r="BC272" s="34">
        <v>1.07</v>
      </c>
      <c r="BD272" s="34">
        <v>14.311999999999999</v>
      </c>
      <c r="BE272" s="34">
        <v>2684.26</v>
      </c>
      <c r="BF272" s="34">
        <v>139.851</v>
      </c>
      <c r="BG272" s="34">
        <v>12.17</v>
      </c>
      <c r="BH272" s="34">
        <v>0.06</v>
      </c>
      <c r="BI272" s="34">
        <v>12.23</v>
      </c>
      <c r="BJ272" s="34">
        <v>10.083</v>
      </c>
      <c r="BK272" s="34">
        <v>4.9000000000000002E-2</v>
      </c>
      <c r="BL272" s="34">
        <v>10.132</v>
      </c>
      <c r="BM272" s="34">
        <v>0.94579999999999997</v>
      </c>
      <c r="BN272" s="34"/>
      <c r="BO272" s="34"/>
      <c r="BP272" s="34"/>
      <c r="BQ272" s="34">
        <v>379.42500000000001</v>
      </c>
      <c r="BR272" s="34">
        <v>0.248338</v>
      </c>
      <c r="BS272" s="34">
        <v>-5</v>
      </c>
      <c r="BT272" s="34">
        <v>8.0000000000000002E-3</v>
      </c>
      <c r="BU272" s="34">
        <v>6.0687600000000002</v>
      </c>
      <c r="BV272" s="34">
        <v>0</v>
      </c>
      <c r="BW272" s="34" t="s">
        <v>155</v>
      </c>
      <c r="BX272" s="34">
        <v>0.82899999999999996</v>
      </c>
    </row>
    <row r="273" spans="1:76" x14ac:dyDescent="0.25">
      <c r="A273" s="35">
        <v>43167</v>
      </c>
      <c r="B273" s="36">
        <v>1.5565972222222222E-2</v>
      </c>
      <c r="C273" s="34">
        <v>13.153</v>
      </c>
      <c r="D273" s="34">
        <v>2.3841999999999999</v>
      </c>
      <c r="E273" s="34">
        <v>23842.001670000001</v>
      </c>
      <c r="F273" s="34">
        <v>492.5</v>
      </c>
      <c r="G273" s="34">
        <v>3.1</v>
      </c>
      <c r="H273" s="34">
        <v>107.8</v>
      </c>
      <c r="I273" s="34"/>
      <c r="J273" s="34">
        <v>3.26</v>
      </c>
      <c r="K273" s="34">
        <v>0.86099999999999999</v>
      </c>
      <c r="L273" s="34">
        <v>11.325200000000001</v>
      </c>
      <c r="M273" s="34">
        <v>2.0529000000000002</v>
      </c>
      <c r="N273" s="34">
        <v>424.07369999999997</v>
      </c>
      <c r="O273" s="34">
        <v>2.6505999999999998</v>
      </c>
      <c r="P273" s="34">
        <v>426.7</v>
      </c>
      <c r="Q273" s="34">
        <v>351.35219999999998</v>
      </c>
      <c r="R273" s="34">
        <v>2.1960999999999999</v>
      </c>
      <c r="S273" s="34">
        <v>353.5</v>
      </c>
      <c r="T273" s="34">
        <v>107.7616</v>
      </c>
      <c r="U273" s="34"/>
      <c r="V273" s="34"/>
      <c r="W273" s="34">
        <v>0</v>
      </c>
      <c r="X273" s="34">
        <v>2.8054999999999999</v>
      </c>
      <c r="Y273" s="34">
        <v>12.1</v>
      </c>
      <c r="Z273" s="34">
        <v>851</v>
      </c>
      <c r="AA273" s="34">
        <v>861</v>
      </c>
      <c r="AB273" s="34">
        <v>871</v>
      </c>
      <c r="AC273" s="34">
        <v>85</v>
      </c>
      <c r="AD273" s="34">
        <v>30.96</v>
      </c>
      <c r="AE273" s="34">
        <v>0.71</v>
      </c>
      <c r="AF273" s="34">
        <v>978</v>
      </c>
      <c r="AG273" s="34">
        <v>4</v>
      </c>
      <c r="AH273" s="34">
        <v>70</v>
      </c>
      <c r="AI273" s="34">
        <v>41</v>
      </c>
      <c r="AJ273" s="34">
        <v>189</v>
      </c>
      <c r="AK273" s="34">
        <v>168</v>
      </c>
      <c r="AL273" s="34">
        <v>4</v>
      </c>
      <c r="AM273" s="34">
        <v>175</v>
      </c>
      <c r="AN273" s="34" t="s">
        <v>155</v>
      </c>
      <c r="AO273" s="34">
        <v>2</v>
      </c>
      <c r="AP273" s="37">
        <v>0.89137731481481486</v>
      </c>
      <c r="AQ273" s="34">
        <v>47.161369999999998</v>
      </c>
      <c r="AR273" s="34">
        <v>-88.491273000000007</v>
      </c>
      <c r="AS273" s="34">
        <v>316.60000000000002</v>
      </c>
      <c r="AT273" s="34">
        <v>37.700000000000003</v>
      </c>
      <c r="AU273" s="34">
        <v>12</v>
      </c>
      <c r="AV273" s="34">
        <v>9</v>
      </c>
      <c r="AW273" s="34" t="s">
        <v>216</v>
      </c>
      <c r="AX273" s="34">
        <v>1.329</v>
      </c>
      <c r="AY273" s="34">
        <v>1.4</v>
      </c>
      <c r="AZ273" s="34">
        <v>2.2747999999999999</v>
      </c>
      <c r="BA273" s="34">
        <v>13.404</v>
      </c>
      <c r="BB273" s="34">
        <v>12.88</v>
      </c>
      <c r="BC273" s="34">
        <v>0.96</v>
      </c>
      <c r="BD273" s="34">
        <v>16.138999999999999</v>
      </c>
      <c r="BE273" s="34">
        <v>2457.9879999999998</v>
      </c>
      <c r="BF273" s="34">
        <v>283.57900000000001</v>
      </c>
      <c r="BG273" s="34">
        <v>9.6389999999999993</v>
      </c>
      <c r="BH273" s="34">
        <v>0.06</v>
      </c>
      <c r="BI273" s="34">
        <v>9.6989999999999998</v>
      </c>
      <c r="BJ273" s="34">
        <v>7.9859999999999998</v>
      </c>
      <c r="BK273" s="34">
        <v>0.05</v>
      </c>
      <c r="BL273" s="34">
        <v>8.0359999999999996</v>
      </c>
      <c r="BM273" s="34">
        <v>0.80710000000000004</v>
      </c>
      <c r="BN273" s="34"/>
      <c r="BO273" s="34"/>
      <c r="BP273" s="34"/>
      <c r="BQ273" s="34">
        <v>442.73099999999999</v>
      </c>
      <c r="BR273" s="34">
        <v>0.268148</v>
      </c>
      <c r="BS273" s="34">
        <v>-5</v>
      </c>
      <c r="BT273" s="34">
        <v>7.071E-3</v>
      </c>
      <c r="BU273" s="34">
        <v>6.552867</v>
      </c>
      <c r="BV273" s="34">
        <v>0</v>
      </c>
      <c r="BW273" s="34" t="s">
        <v>155</v>
      </c>
      <c r="BX273" s="34">
        <v>0.82899999999999996</v>
      </c>
    </row>
    <row r="274" spans="1:76" x14ac:dyDescent="0.25">
      <c r="A274" s="35">
        <v>43167</v>
      </c>
      <c r="B274" s="36">
        <v>1.5577546296296296E-2</v>
      </c>
      <c r="C274" s="34">
        <v>13.064</v>
      </c>
      <c r="D274" s="34">
        <v>2.4670999999999998</v>
      </c>
      <c r="E274" s="34">
        <v>24671.07359</v>
      </c>
      <c r="F274" s="34">
        <v>376.2</v>
      </c>
      <c r="G274" s="34">
        <v>3.4</v>
      </c>
      <c r="H274" s="34">
        <v>167.2</v>
      </c>
      <c r="I274" s="34"/>
      <c r="J274" s="34">
        <v>3.5</v>
      </c>
      <c r="K274" s="34">
        <v>0.8609</v>
      </c>
      <c r="L274" s="34">
        <v>11.2463</v>
      </c>
      <c r="M274" s="34">
        <v>2.1238999999999999</v>
      </c>
      <c r="N274" s="34">
        <v>323.86869999999999</v>
      </c>
      <c r="O274" s="34">
        <v>2.9422000000000001</v>
      </c>
      <c r="P274" s="34">
        <v>326.8</v>
      </c>
      <c r="Q274" s="34">
        <v>268.33069999999998</v>
      </c>
      <c r="R274" s="34">
        <v>2.4376000000000002</v>
      </c>
      <c r="S274" s="34">
        <v>270.8</v>
      </c>
      <c r="T274" s="34">
        <v>167.2466</v>
      </c>
      <c r="U274" s="34"/>
      <c r="V274" s="34"/>
      <c r="W274" s="34">
        <v>0</v>
      </c>
      <c r="X274" s="34">
        <v>3.0131000000000001</v>
      </c>
      <c r="Y274" s="34">
        <v>12</v>
      </c>
      <c r="Z274" s="34">
        <v>851</v>
      </c>
      <c r="AA274" s="34">
        <v>862</v>
      </c>
      <c r="AB274" s="34">
        <v>872</v>
      </c>
      <c r="AC274" s="34">
        <v>85</v>
      </c>
      <c r="AD274" s="34">
        <v>30.96</v>
      </c>
      <c r="AE274" s="34">
        <v>0.71</v>
      </c>
      <c r="AF274" s="34">
        <v>978</v>
      </c>
      <c r="AG274" s="34">
        <v>4</v>
      </c>
      <c r="AH274" s="34">
        <v>69.070999999999998</v>
      </c>
      <c r="AI274" s="34">
        <v>41</v>
      </c>
      <c r="AJ274" s="34">
        <v>189</v>
      </c>
      <c r="AK274" s="34">
        <v>168</v>
      </c>
      <c r="AL274" s="34">
        <v>3.9</v>
      </c>
      <c r="AM274" s="34">
        <v>175</v>
      </c>
      <c r="AN274" s="34" t="s">
        <v>155</v>
      </c>
      <c r="AO274" s="34">
        <v>2</v>
      </c>
      <c r="AP274" s="37">
        <v>0.8913888888888889</v>
      </c>
      <c r="AQ274" s="34">
        <v>47.161171000000003</v>
      </c>
      <c r="AR274" s="34">
        <v>-88.491026000000005</v>
      </c>
      <c r="AS274" s="34">
        <v>316.60000000000002</v>
      </c>
      <c r="AT274" s="34">
        <v>35.5</v>
      </c>
      <c r="AU274" s="34">
        <v>12</v>
      </c>
      <c r="AV274" s="34">
        <v>9</v>
      </c>
      <c r="AW274" s="34" t="s">
        <v>216</v>
      </c>
      <c r="AX274" s="34">
        <v>1.1000000000000001</v>
      </c>
      <c r="AY274" s="34">
        <v>1.4771000000000001</v>
      </c>
      <c r="AZ274" s="34">
        <v>2.0771000000000002</v>
      </c>
      <c r="BA274" s="34">
        <v>13.404</v>
      </c>
      <c r="BB274" s="34">
        <v>12.87</v>
      </c>
      <c r="BC274" s="34">
        <v>0.96</v>
      </c>
      <c r="BD274" s="34">
        <v>16.158999999999999</v>
      </c>
      <c r="BE274" s="34">
        <v>2441.212</v>
      </c>
      <c r="BF274" s="34">
        <v>293.43299999999999</v>
      </c>
      <c r="BG274" s="34">
        <v>7.3620000000000001</v>
      </c>
      <c r="BH274" s="34">
        <v>6.7000000000000004E-2</v>
      </c>
      <c r="BI274" s="34">
        <v>7.4290000000000003</v>
      </c>
      <c r="BJ274" s="34">
        <v>6.1</v>
      </c>
      <c r="BK274" s="34">
        <v>5.5E-2</v>
      </c>
      <c r="BL274" s="34">
        <v>6.1550000000000002</v>
      </c>
      <c r="BM274" s="34">
        <v>1.2527999999999999</v>
      </c>
      <c r="BN274" s="34"/>
      <c r="BO274" s="34"/>
      <c r="BP274" s="34"/>
      <c r="BQ274" s="34">
        <v>475.565</v>
      </c>
      <c r="BR274" s="34">
        <v>0.31545000000000001</v>
      </c>
      <c r="BS274" s="34">
        <v>-5</v>
      </c>
      <c r="BT274" s="34">
        <v>7.0000000000000001E-3</v>
      </c>
      <c r="BU274" s="34">
        <v>7.7088099999999997</v>
      </c>
      <c r="BV274" s="34">
        <v>0</v>
      </c>
      <c r="BW274" s="34" t="s">
        <v>155</v>
      </c>
      <c r="BX274" s="34">
        <v>0.82899999999999996</v>
      </c>
    </row>
    <row r="275" spans="1:76" x14ac:dyDescent="0.25">
      <c r="A275" s="35">
        <v>43167</v>
      </c>
      <c r="B275" s="36">
        <v>1.5589120370370371E-2</v>
      </c>
      <c r="C275" s="34">
        <v>13.324</v>
      </c>
      <c r="D275" s="34">
        <v>1.9568000000000001</v>
      </c>
      <c r="E275" s="34">
        <v>19567.978640000001</v>
      </c>
      <c r="F275" s="34">
        <v>266.5</v>
      </c>
      <c r="G275" s="34">
        <v>3.7</v>
      </c>
      <c r="H275" s="34">
        <v>238.5</v>
      </c>
      <c r="I275" s="34"/>
      <c r="J275" s="34">
        <v>3.5</v>
      </c>
      <c r="K275" s="34">
        <v>0.86339999999999995</v>
      </c>
      <c r="L275" s="34">
        <v>11.5032</v>
      </c>
      <c r="M275" s="34">
        <v>1.6894</v>
      </c>
      <c r="N275" s="34">
        <v>230.09719999999999</v>
      </c>
      <c r="O275" s="34">
        <v>3.2282999999999999</v>
      </c>
      <c r="P275" s="34">
        <v>233.3</v>
      </c>
      <c r="Q275" s="34">
        <v>190.89269999999999</v>
      </c>
      <c r="R275" s="34">
        <v>2.6781999999999999</v>
      </c>
      <c r="S275" s="34">
        <v>193.6</v>
      </c>
      <c r="T275" s="34">
        <v>238.46430000000001</v>
      </c>
      <c r="U275" s="34"/>
      <c r="V275" s="34"/>
      <c r="W275" s="34">
        <v>0</v>
      </c>
      <c r="X275" s="34">
        <v>3.0217999999999998</v>
      </c>
      <c r="Y275" s="34">
        <v>12.1</v>
      </c>
      <c r="Z275" s="34">
        <v>851</v>
      </c>
      <c r="AA275" s="34">
        <v>862</v>
      </c>
      <c r="AB275" s="34">
        <v>871</v>
      </c>
      <c r="AC275" s="34">
        <v>85.9</v>
      </c>
      <c r="AD275" s="34">
        <v>31.3</v>
      </c>
      <c r="AE275" s="34">
        <v>0.72</v>
      </c>
      <c r="AF275" s="34">
        <v>978</v>
      </c>
      <c r="AG275" s="34">
        <v>4</v>
      </c>
      <c r="AH275" s="34">
        <v>69</v>
      </c>
      <c r="AI275" s="34">
        <v>41</v>
      </c>
      <c r="AJ275" s="34">
        <v>189</v>
      </c>
      <c r="AK275" s="34">
        <v>168</v>
      </c>
      <c r="AL275" s="34">
        <v>3.9</v>
      </c>
      <c r="AM275" s="34">
        <v>175</v>
      </c>
      <c r="AN275" s="34" t="s">
        <v>155</v>
      </c>
      <c r="AO275" s="34">
        <v>2</v>
      </c>
      <c r="AP275" s="37">
        <v>0.89141203703703698</v>
      </c>
      <c r="AQ275" s="34">
        <v>47.161121999999999</v>
      </c>
      <c r="AR275" s="34">
        <v>-88.490962999999994</v>
      </c>
      <c r="AS275" s="34">
        <v>316.60000000000002</v>
      </c>
      <c r="AT275" s="34">
        <v>35.6</v>
      </c>
      <c r="AU275" s="34">
        <v>12</v>
      </c>
      <c r="AV275" s="34">
        <v>10</v>
      </c>
      <c r="AW275" s="34" t="s">
        <v>216</v>
      </c>
      <c r="AX275" s="34">
        <v>1.2542</v>
      </c>
      <c r="AY275" s="34">
        <v>1.1145</v>
      </c>
      <c r="AZ275" s="34">
        <v>2.1770999999999998</v>
      </c>
      <c r="BA275" s="34">
        <v>13.404</v>
      </c>
      <c r="BB275" s="34">
        <v>13.12</v>
      </c>
      <c r="BC275" s="34">
        <v>0.98</v>
      </c>
      <c r="BD275" s="34">
        <v>15.827</v>
      </c>
      <c r="BE275" s="34">
        <v>2529.2939999999999</v>
      </c>
      <c r="BF275" s="34">
        <v>236.42699999999999</v>
      </c>
      <c r="BG275" s="34">
        <v>5.298</v>
      </c>
      <c r="BH275" s="34">
        <v>7.3999999999999996E-2</v>
      </c>
      <c r="BI275" s="34">
        <v>5.3730000000000002</v>
      </c>
      <c r="BJ275" s="34">
        <v>4.3949999999999996</v>
      </c>
      <c r="BK275" s="34">
        <v>6.2E-2</v>
      </c>
      <c r="BL275" s="34">
        <v>4.4569999999999999</v>
      </c>
      <c r="BM275" s="34">
        <v>1.8093999999999999</v>
      </c>
      <c r="BN275" s="34"/>
      <c r="BO275" s="34"/>
      <c r="BP275" s="34"/>
      <c r="BQ275" s="34">
        <v>483.10300000000001</v>
      </c>
      <c r="BR275" s="34">
        <v>0.36080499999999999</v>
      </c>
      <c r="BS275" s="34">
        <v>-5</v>
      </c>
      <c r="BT275" s="34">
        <v>7.9290000000000003E-3</v>
      </c>
      <c r="BU275" s="34">
        <v>8.8171719999999993</v>
      </c>
      <c r="BV275" s="34">
        <v>0</v>
      </c>
      <c r="BW275" s="34" t="s">
        <v>155</v>
      </c>
      <c r="BX275" s="34">
        <v>0.83</v>
      </c>
    </row>
    <row r="276" spans="1:76" x14ac:dyDescent="0.25">
      <c r="A276" s="35">
        <v>43167</v>
      </c>
      <c r="B276" s="36">
        <v>1.5600694444444445E-2</v>
      </c>
      <c r="C276" s="34">
        <v>13.714</v>
      </c>
      <c r="D276" s="34">
        <v>1.3110999999999999</v>
      </c>
      <c r="E276" s="34">
        <v>13111.009169999999</v>
      </c>
      <c r="F276" s="34">
        <v>205.8</v>
      </c>
      <c r="G276" s="34">
        <v>3.8</v>
      </c>
      <c r="H276" s="34">
        <v>286.39999999999998</v>
      </c>
      <c r="I276" s="34"/>
      <c r="J276" s="34">
        <v>3.4</v>
      </c>
      <c r="K276" s="34">
        <v>0.86609999999999998</v>
      </c>
      <c r="L276" s="34">
        <v>11.877700000000001</v>
      </c>
      <c r="M276" s="34">
        <v>1.1355</v>
      </c>
      <c r="N276" s="34">
        <v>178.23609999999999</v>
      </c>
      <c r="O276" s="34">
        <v>3.2635000000000001</v>
      </c>
      <c r="P276" s="34">
        <v>181.5</v>
      </c>
      <c r="Q276" s="34">
        <v>147.88290000000001</v>
      </c>
      <c r="R276" s="34">
        <v>2.7077</v>
      </c>
      <c r="S276" s="34">
        <v>150.6</v>
      </c>
      <c r="T276" s="34">
        <v>286.43389999999999</v>
      </c>
      <c r="U276" s="34"/>
      <c r="V276" s="34"/>
      <c r="W276" s="34">
        <v>0</v>
      </c>
      <c r="X276" s="34">
        <v>2.9447000000000001</v>
      </c>
      <c r="Y276" s="34">
        <v>12</v>
      </c>
      <c r="Z276" s="34">
        <v>851</v>
      </c>
      <c r="AA276" s="34">
        <v>861</v>
      </c>
      <c r="AB276" s="34">
        <v>870</v>
      </c>
      <c r="AC276" s="34">
        <v>86</v>
      </c>
      <c r="AD276" s="34">
        <v>31.33</v>
      </c>
      <c r="AE276" s="34">
        <v>0.72</v>
      </c>
      <c r="AF276" s="34">
        <v>978</v>
      </c>
      <c r="AG276" s="34">
        <v>4</v>
      </c>
      <c r="AH276" s="34">
        <v>69</v>
      </c>
      <c r="AI276" s="34">
        <v>41</v>
      </c>
      <c r="AJ276" s="34">
        <v>189</v>
      </c>
      <c r="AK276" s="34">
        <v>168</v>
      </c>
      <c r="AL276" s="34">
        <v>3.9</v>
      </c>
      <c r="AM276" s="34">
        <v>175</v>
      </c>
      <c r="AN276" s="34" t="s">
        <v>155</v>
      </c>
      <c r="AO276" s="34">
        <v>2</v>
      </c>
      <c r="AP276" s="37">
        <v>0.89141203703703698</v>
      </c>
      <c r="AQ276" s="34">
        <v>47.161023999999998</v>
      </c>
      <c r="AR276" s="34">
        <v>-88.490886000000003</v>
      </c>
      <c r="AS276" s="34">
        <v>316.39999999999998</v>
      </c>
      <c r="AT276" s="34">
        <v>35.799999999999997</v>
      </c>
      <c r="AU276" s="34">
        <v>12</v>
      </c>
      <c r="AV276" s="34">
        <v>10</v>
      </c>
      <c r="AW276" s="34" t="s">
        <v>210</v>
      </c>
      <c r="AX276" s="34">
        <v>1.4541999999999999</v>
      </c>
      <c r="AY276" s="34">
        <v>1</v>
      </c>
      <c r="AZ276" s="34">
        <v>2.2770999999999999</v>
      </c>
      <c r="BA276" s="34">
        <v>13.404</v>
      </c>
      <c r="BB276" s="34">
        <v>13.41</v>
      </c>
      <c r="BC276" s="34">
        <v>1</v>
      </c>
      <c r="BD276" s="34">
        <v>15.462</v>
      </c>
      <c r="BE276" s="34">
        <v>2646.73</v>
      </c>
      <c r="BF276" s="34">
        <v>161.047</v>
      </c>
      <c r="BG276" s="34">
        <v>4.1589999999999998</v>
      </c>
      <c r="BH276" s="34">
        <v>7.5999999999999998E-2</v>
      </c>
      <c r="BI276" s="34">
        <v>4.2350000000000003</v>
      </c>
      <c r="BJ276" s="34">
        <v>3.4510000000000001</v>
      </c>
      <c r="BK276" s="34">
        <v>6.3E-2</v>
      </c>
      <c r="BL276" s="34">
        <v>3.5139999999999998</v>
      </c>
      <c r="BM276" s="34">
        <v>2.2025000000000001</v>
      </c>
      <c r="BN276" s="34"/>
      <c r="BO276" s="34"/>
      <c r="BP276" s="34"/>
      <c r="BQ276" s="34">
        <v>477.10700000000003</v>
      </c>
      <c r="BR276" s="34">
        <v>0.310118</v>
      </c>
      <c r="BS276" s="34">
        <v>-5</v>
      </c>
      <c r="BT276" s="34">
        <v>8.0000000000000002E-3</v>
      </c>
      <c r="BU276" s="34">
        <v>7.5785090000000004</v>
      </c>
      <c r="BV276" s="34">
        <v>0</v>
      </c>
      <c r="BW276" s="34" t="s">
        <v>155</v>
      </c>
      <c r="BX276" s="34">
        <v>0.83</v>
      </c>
    </row>
    <row r="277" spans="1:76" x14ac:dyDescent="0.25">
      <c r="A277" s="35">
        <v>43167</v>
      </c>
      <c r="B277" s="36">
        <v>1.5612268518518518E-2</v>
      </c>
      <c r="C277" s="34">
        <v>13.169</v>
      </c>
      <c r="D277" s="34">
        <v>0.57950000000000002</v>
      </c>
      <c r="E277" s="34">
        <v>5795.3461219999999</v>
      </c>
      <c r="F277" s="34">
        <v>161.5</v>
      </c>
      <c r="G277" s="34">
        <v>3.7</v>
      </c>
      <c r="H277" s="34">
        <v>256.39999999999998</v>
      </c>
      <c r="I277" s="34"/>
      <c r="J277" s="34">
        <v>3.13</v>
      </c>
      <c r="K277" s="34">
        <v>0.87690000000000001</v>
      </c>
      <c r="L277" s="34">
        <v>11.547800000000001</v>
      </c>
      <c r="M277" s="34">
        <v>0.50819999999999999</v>
      </c>
      <c r="N277" s="34">
        <v>141.65119999999999</v>
      </c>
      <c r="O277" s="34">
        <v>3.2639999999999998</v>
      </c>
      <c r="P277" s="34">
        <v>144.9</v>
      </c>
      <c r="Q277" s="34">
        <v>117.5283</v>
      </c>
      <c r="R277" s="34">
        <v>2.7081</v>
      </c>
      <c r="S277" s="34">
        <v>120.2</v>
      </c>
      <c r="T277" s="34">
        <v>256.40039999999999</v>
      </c>
      <c r="U277" s="34"/>
      <c r="V277" s="34"/>
      <c r="W277" s="34">
        <v>0</v>
      </c>
      <c r="X277" s="34">
        <v>2.7414000000000001</v>
      </c>
      <c r="Y277" s="34">
        <v>12</v>
      </c>
      <c r="Z277" s="34">
        <v>851</v>
      </c>
      <c r="AA277" s="34">
        <v>862</v>
      </c>
      <c r="AB277" s="34">
        <v>871</v>
      </c>
      <c r="AC277" s="34">
        <v>86</v>
      </c>
      <c r="AD277" s="34">
        <v>31.33</v>
      </c>
      <c r="AE277" s="34">
        <v>0.72</v>
      </c>
      <c r="AF277" s="34">
        <v>978</v>
      </c>
      <c r="AG277" s="34">
        <v>4</v>
      </c>
      <c r="AH277" s="34">
        <v>69</v>
      </c>
      <c r="AI277" s="34">
        <v>41</v>
      </c>
      <c r="AJ277" s="34">
        <v>189</v>
      </c>
      <c r="AK277" s="34">
        <v>168</v>
      </c>
      <c r="AL277" s="34">
        <v>3.7</v>
      </c>
      <c r="AM277" s="34">
        <v>175</v>
      </c>
      <c r="AN277" s="34" t="s">
        <v>155</v>
      </c>
      <c r="AO277" s="34">
        <v>2</v>
      </c>
      <c r="AP277" s="37">
        <v>0.89142361111111112</v>
      </c>
      <c r="AQ277" s="34">
        <v>47.160896000000001</v>
      </c>
      <c r="AR277" s="34">
        <v>-88.490786999999997</v>
      </c>
      <c r="AS277" s="34">
        <v>316.39999999999998</v>
      </c>
      <c r="AT277" s="34">
        <v>35.9</v>
      </c>
      <c r="AU277" s="34">
        <v>12</v>
      </c>
      <c r="AV277" s="34">
        <v>10</v>
      </c>
      <c r="AW277" s="34" t="s">
        <v>210</v>
      </c>
      <c r="AX277" s="34">
        <v>1.5</v>
      </c>
      <c r="AY277" s="34">
        <v>1.0770999999999999</v>
      </c>
      <c r="AZ277" s="34">
        <v>2.2999999999999998</v>
      </c>
      <c r="BA277" s="34">
        <v>13.404</v>
      </c>
      <c r="BB277" s="34">
        <v>14.67</v>
      </c>
      <c r="BC277" s="34">
        <v>1.0900000000000001</v>
      </c>
      <c r="BD277" s="34">
        <v>14.036</v>
      </c>
      <c r="BE277" s="34">
        <v>2778.4319999999998</v>
      </c>
      <c r="BF277" s="34">
        <v>77.823999999999998</v>
      </c>
      <c r="BG277" s="34">
        <v>3.569</v>
      </c>
      <c r="BH277" s="34">
        <v>8.2000000000000003E-2</v>
      </c>
      <c r="BI277" s="34">
        <v>3.6509999999999998</v>
      </c>
      <c r="BJ277" s="34">
        <v>2.9609999999999999</v>
      </c>
      <c r="BK277" s="34">
        <v>6.8000000000000005E-2</v>
      </c>
      <c r="BL277" s="34">
        <v>3.03</v>
      </c>
      <c r="BM277" s="34">
        <v>2.1288</v>
      </c>
      <c r="BN277" s="34"/>
      <c r="BO277" s="34"/>
      <c r="BP277" s="34"/>
      <c r="BQ277" s="34">
        <v>479.59899999999999</v>
      </c>
      <c r="BR277" s="34">
        <v>0.25955</v>
      </c>
      <c r="BS277" s="34">
        <v>-5</v>
      </c>
      <c r="BT277" s="34">
        <v>8.0000000000000002E-3</v>
      </c>
      <c r="BU277" s="34">
        <v>6.3427530000000001</v>
      </c>
      <c r="BV277" s="34">
        <v>0</v>
      </c>
      <c r="BW277" s="34" t="s">
        <v>155</v>
      </c>
      <c r="BX277" s="34">
        <v>0.83</v>
      </c>
    </row>
    <row r="278" spans="1:76" x14ac:dyDescent="0.25">
      <c r="A278" s="35">
        <v>43167</v>
      </c>
      <c r="B278" s="36">
        <v>1.5623842592592594E-2</v>
      </c>
      <c r="C278" s="34">
        <v>12.42</v>
      </c>
      <c r="D278" s="34">
        <v>0.21010000000000001</v>
      </c>
      <c r="E278" s="34">
        <v>2100.6005</v>
      </c>
      <c r="F278" s="34">
        <v>127.4</v>
      </c>
      <c r="G278" s="34">
        <v>3.7</v>
      </c>
      <c r="H278" s="34">
        <v>254.9</v>
      </c>
      <c r="I278" s="34"/>
      <c r="J278" s="34">
        <v>2.63</v>
      </c>
      <c r="K278" s="34">
        <v>0.88629999999999998</v>
      </c>
      <c r="L278" s="34">
        <v>11.0076</v>
      </c>
      <c r="M278" s="34">
        <v>0.1862</v>
      </c>
      <c r="N278" s="34">
        <v>112.8839</v>
      </c>
      <c r="O278" s="34">
        <v>3.2791999999999999</v>
      </c>
      <c r="P278" s="34">
        <v>116.2</v>
      </c>
      <c r="Q278" s="34">
        <v>93.6601</v>
      </c>
      <c r="R278" s="34">
        <v>2.7206999999999999</v>
      </c>
      <c r="S278" s="34">
        <v>96.4</v>
      </c>
      <c r="T278" s="34">
        <v>254.89080000000001</v>
      </c>
      <c r="U278" s="34"/>
      <c r="V278" s="34"/>
      <c r="W278" s="34">
        <v>0</v>
      </c>
      <c r="X278" s="34">
        <v>2.3311999999999999</v>
      </c>
      <c r="Y278" s="34">
        <v>12.1</v>
      </c>
      <c r="Z278" s="34">
        <v>849</v>
      </c>
      <c r="AA278" s="34">
        <v>862</v>
      </c>
      <c r="AB278" s="34">
        <v>871</v>
      </c>
      <c r="AC278" s="34">
        <v>86</v>
      </c>
      <c r="AD278" s="34">
        <v>31.33</v>
      </c>
      <c r="AE278" s="34">
        <v>0.72</v>
      </c>
      <c r="AF278" s="34">
        <v>978</v>
      </c>
      <c r="AG278" s="34">
        <v>4</v>
      </c>
      <c r="AH278" s="34">
        <v>69</v>
      </c>
      <c r="AI278" s="34">
        <v>41</v>
      </c>
      <c r="AJ278" s="34">
        <v>189</v>
      </c>
      <c r="AK278" s="34">
        <v>167.1</v>
      </c>
      <c r="AL278" s="34">
        <v>3.8</v>
      </c>
      <c r="AM278" s="34">
        <v>175</v>
      </c>
      <c r="AN278" s="34" t="s">
        <v>155</v>
      </c>
      <c r="AO278" s="34">
        <v>2</v>
      </c>
      <c r="AP278" s="37">
        <v>0.89143518518518527</v>
      </c>
      <c r="AQ278" s="34">
        <v>47.160755999999999</v>
      </c>
      <c r="AR278" s="34">
        <v>-88.490723000000003</v>
      </c>
      <c r="AS278" s="34">
        <v>316.39999999999998</v>
      </c>
      <c r="AT278" s="34">
        <v>36.4</v>
      </c>
      <c r="AU278" s="34">
        <v>12</v>
      </c>
      <c r="AV278" s="34">
        <v>9</v>
      </c>
      <c r="AW278" s="34" t="s">
        <v>211</v>
      </c>
      <c r="AX278" s="34">
        <v>1.5</v>
      </c>
      <c r="AY278" s="34">
        <v>1.1770229999999999</v>
      </c>
      <c r="AZ278" s="34">
        <v>2.3770229999999999</v>
      </c>
      <c r="BA278" s="34">
        <v>13.404</v>
      </c>
      <c r="BB278" s="34">
        <v>15.94</v>
      </c>
      <c r="BC278" s="34">
        <v>1.19</v>
      </c>
      <c r="BD278" s="34">
        <v>12.833</v>
      </c>
      <c r="BE278" s="34">
        <v>2852.7739999999999</v>
      </c>
      <c r="BF278" s="34">
        <v>30.709</v>
      </c>
      <c r="BG278" s="34">
        <v>3.0640000000000001</v>
      </c>
      <c r="BH278" s="34">
        <v>8.8999999999999996E-2</v>
      </c>
      <c r="BI278" s="34">
        <v>3.153</v>
      </c>
      <c r="BJ278" s="34">
        <v>2.5419999999999998</v>
      </c>
      <c r="BK278" s="34">
        <v>7.3999999999999996E-2</v>
      </c>
      <c r="BL278" s="34">
        <v>2.6160000000000001</v>
      </c>
      <c r="BM278" s="34">
        <v>2.2795999999999998</v>
      </c>
      <c r="BN278" s="34"/>
      <c r="BO278" s="34"/>
      <c r="BP278" s="34"/>
      <c r="BQ278" s="34">
        <v>439.298</v>
      </c>
      <c r="BR278" s="34">
        <v>0.16588700000000001</v>
      </c>
      <c r="BS278" s="34">
        <v>-5</v>
      </c>
      <c r="BT278" s="34">
        <v>8.0000000000000002E-3</v>
      </c>
      <c r="BU278" s="34">
        <v>4.0538639999999999</v>
      </c>
      <c r="BV278" s="34">
        <v>0</v>
      </c>
      <c r="BW278" s="34" t="s">
        <v>155</v>
      </c>
      <c r="BX278" s="34">
        <v>0.83</v>
      </c>
    </row>
    <row r="279" spans="1:76" x14ac:dyDescent="0.25">
      <c r="A279" s="35">
        <v>43167</v>
      </c>
      <c r="B279" s="36">
        <v>1.5635416666666669E-2</v>
      </c>
      <c r="C279" s="34">
        <v>12.87</v>
      </c>
      <c r="D279" s="34">
        <v>8.6900000000000005E-2</v>
      </c>
      <c r="E279" s="34">
        <v>869.06611599999997</v>
      </c>
      <c r="F279" s="34">
        <v>112.1</v>
      </c>
      <c r="G279" s="34">
        <v>3.7</v>
      </c>
      <c r="H279" s="34">
        <v>215.8</v>
      </c>
      <c r="I279" s="34"/>
      <c r="J279" s="34">
        <v>2.17</v>
      </c>
      <c r="K279" s="34">
        <v>0.88380000000000003</v>
      </c>
      <c r="L279" s="34">
        <v>11.3743</v>
      </c>
      <c r="M279" s="34">
        <v>7.6799999999999993E-2</v>
      </c>
      <c r="N279" s="34">
        <v>99.044399999999996</v>
      </c>
      <c r="O279" s="34">
        <v>3.2353000000000001</v>
      </c>
      <c r="P279" s="34">
        <v>102.3</v>
      </c>
      <c r="Q279" s="34">
        <v>82.177400000000006</v>
      </c>
      <c r="R279" s="34">
        <v>2.6842999999999999</v>
      </c>
      <c r="S279" s="34">
        <v>84.9</v>
      </c>
      <c r="T279" s="34">
        <v>215.75559999999999</v>
      </c>
      <c r="U279" s="34"/>
      <c r="V279" s="34"/>
      <c r="W279" s="34">
        <v>0</v>
      </c>
      <c r="X279" s="34">
        <v>1.917</v>
      </c>
      <c r="Y279" s="34">
        <v>12</v>
      </c>
      <c r="Z279" s="34">
        <v>850</v>
      </c>
      <c r="AA279" s="34">
        <v>862</v>
      </c>
      <c r="AB279" s="34">
        <v>871</v>
      </c>
      <c r="AC279" s="34">
        <v>86</v>
      </c>
      <c r="AD279" s="34">
        <v>31.33</v>
      </c>
      <c r="AE279" s="34">
        <v>0.72</v>
      </c>
      <c r="AF279" s="34">
        <v>978</v>
      </c>
      <c r="AG279" s="34">
        <v>4</v>
      </c>
      <c r="AH279" s="34">
        <v>69</v>
      </c>
      <c r="AI279" s="34">
        <v>41</v>
      </c>
      <c r="AJ279" s="34">
        <v>189</v>
      </c>
      <c r="AK279" s="34">
        <v>167.9</v>
      </c>
      <c r="AL279" s="34">
        <v>3.8</v>
      </c>
      <c r="AM279" s="34">
        <v>175</v>
      </c>
      <c r="AN279" s="34" t="s">
        <v>155</v>
      </c>
      <c r="AO279" s="34">
        <v>2</v>
      </c>
      <c r="AP279" s="37">
        <v>0.8914467592592592</v>
      </c>
      <c r="AQ279" s="34">
        <v>47.160614000000002</v>
      </c>
      <c r="AR279" s="34">
        <v>-88.490666000000004</v>
      </c>
      <c r="AS279" s="34">
        <v>316.39999999999998</v>
      </c>
      <c r="AT279" s="34">
        <v>36.6</v>
      </c>
      <c r="AU279" s="34">
        <v>12</v>
      </c>
      <c r="AV279" s="34">
        <v>10</v>
      </c>
      <c r="AW279" s="34" t="s">
        <v>210</v>
      </c>
      <c r="AX279" s="34">
        <v>1.5</v>
      </c>
      <c r="AY279" s="34">
        <v>1.2</v>
      </c>
      <c r="AZ279" s="34">
        <v>2.4</v>
      </c>
      <c r="BA279" s="34">
        <v>13.404</v>
      </c>
      <c r="BB279" s="34">
        <v>15.59</v>
      </c>
      <c r="BC279" s="34">
        <v>1.1599999999999999</v>
      </c>
      <c r="BD279" s="34">
        <v>13.148</v>
      </c>
      <c r="BE279" s="34">
        <v>2882.473</v>
      </c>
      <c r="BF279" s="34">
        <v>12.388999999999999</v>
      </c>
      <c r="BG279" s="34">
        <v>2.629</v>
      </c>
      <c r="BH279" s="34">
        <v>8.5999999999999993E-2</v>
      </c>
      <c r="BI279" s="34">
        <v>2.714</v>
      </c>
      <c r="BJ279" s="34">
        <v>2.181</v>
      </c>
      <c r="BK279" s="34">
        <v>7.0999999999999994E-2</v>
      </c>
      <c r="BL279" s="34">
        <v>2.2519999999999998</v>
      </c>
      <c r="BM279" s="34">
        <v>1.8868</v>
      </c>
      <c r="BN279" s="34"/>
      <c r="BO279" s="34"/>
      <c r="BP279" s="34"/>
      <c r="BQ279" s="34">
        <v>353.226</v>
      </c>
      <c r="BR279" s="34">
        <v>0.160858</v>
      </c>
      <c r="BS279" s="34">
        <v>-5</v>
      </c>
      <c r="BT279" s="34">
        <v>8.0000000000000002E-3</v>
      </c>
      <c r="BU279" s="34">
        <v>3.930968</v>
      </c>
      <c r="BV279" s="34">
        <v>0</v>
      </c>
      <c r="BW279" s="34" t="s">
        <v>155</v>
      </c>
      <c r="BX279" s="34">
        <v>0.83</v>
      </c>
    </row>
    <row r="280" spans="1:76" x14ac:dyDescent="0.25">
      <c r="A280" s="35">
        <v>43167</v>
      </c>
      <c r="B280" s="36">
        <v>1.5646990740740743E-2</v>
      </c>
      <c r="C280" s="34">
        <v>13.891999999999999</v>
      </c>
      <c r="D280" s="34">
        <v>3.6799999999999999E-2</v>
      </c>
      <c r="E280" s="34">
        <v>367.89787200000001</v>
      </c>
      <c r="F280" s="34">
        <v>124</v>
      </c>
      <c r="G280" s="34">
        <v>3.3</v>
      </c>
      <c r="H280" s="34">
        <v>140.80000000000001</v>
      </c>
      <c r="I280" s="34"/>
      <c r="J280" s="34">
        <v>1.81</v>
      </c>
      <c r="K280" s="34">
        <v>0.87619999999999998</v>
      </c>
      <c r="L280" s="34">
        <v>12.1722</v>
      </c>
      <c r="M280" s="34">
        <v>3.2199999999999999E-2</v>
      </c>
      <c r="N280" s="34">
        <v>108.6069</v>
      </c>
      <c r="O280" s="34">
        <v>2.8757999999999999</v>
      </c>
      <c r="P280" s="34">
        <v>111.5</v>
      </c>
      <c r="Q280" s="34">
        <v>90.111400000000003</v>
      </c>
      <c r="R280" s="34">
        <v>2.3860999999999999</v>
      </c>
      <c r="S280" s="34">
        <v>92.5</v>
      </c>
      <c r="T280" s="34">
        <v>140.80500000000001</v>
      </c>
      <c r="U280" s="34"/>
      <c r="V280" s="34"/>
      <c r="W280" s="34">
        <v>0</v>
      </c>
      <c r="X280" s="34">
        <v>1.5861000000000001</v>
      </c>
      <c r="Y280" s="34">
        <v>12.1</v>
      </c>
      <c r="Z280" s="34">
        <v>850</v>
      </c>
      <c r="AA280" s="34">
        <v>861</v>
      </c>
      <c r="AB280" s="34">
        <v>870</v>
      </c>
      <c r="AC280" s="34">
        <v>86</v>
      </c>
      <c r="AD280" s="34">
        <v>31.33</v>
      </c>
      <c r="AE280" s="34">
        <v>0.72</v>
      </c>
      <c r="AF280" s="34">
        <v>978</v>
      </c>
      <c r="AG280" s="34">
        <v>4</v>
      </c>
      <c r="AH280" s="34">
        <v>69</v>
      </c>
      <c r="AI280" s="34">
        <v>41</v>
      </c>
      <c r="AJ280" s="34">
        <v>189</v>
      </c>
      <c r="AK280" s="34">
        <v>168</v>
      </c>
      <c r="AL280" s="34">
        <v>3.8</v>
      </c>
      <c r="AM280" s="34">
        <v>175</v>
      </c>
      <c r="AN280" s="34" t="s">
        <v>155</v>
      </c>
      <c r="AO280" s="34">
        <v>2</v>
      </c>
      <c r="AP280" s="37">
        <v>0.89145833333333335</v>
      </c>
      <c r="AQ280" s="34">
        <v>47.160381999999998</v>
      </c>
      <c r="AR280" s="34">
        <v>-88.490669999999994</v>
      </c>
      <c r="AS280" s="34">
        <v>315.60000000000002</v>
      </c>
      <c r="AT280" s="34">
        <v>34.1</v>
      </c>
      <c r="AU280" s="34">
        <v>12</v>
      </c>
      <c r="AV280" s="34">
        <v>10</v>
      </c>
      <c r="AW280" s="34" t="s">
        <v>210</v>
      </c>
      <c r="AX280" s="34">
        <v>1.5</v>
      </c>
      <c r="AY280" s="34">
        <v>1.2770999999999999</v>
      </c>
      <c r="AZ280" s="34">
        <v>2.4</v>
      </c>
      <c r="BA280" s="34">
        <v>13.404</v>
      </c>
      <c r="BB280" s="34">
        <v>14.58</v>
      </c>
      <c r="BC280" s="34">
        <v>1.0900000000000001</v>
      </c>
      <c r="BD280" s="34">
        <v>14.13</v>
      </c>
      <c r="BE280" s="34">
        <v>2895.7730000000001</v>
      </c>
      <c r="BF280" s="34">
        <v>4.8810000000000002</v>
      </c>
      <c r="BG280" s="34">
        <v>2.706</v>
      </c>
      <c r="BH280" s="34">
        <v>7.1999999999999995E-2</v>
      </c>
      <c r="BI280" s="34">
        <v>2.7770000000000001</v>
      </c>
      <c r="BJ280" s="34">
        <v>2.2450000000000001</v>
      </c>
      <c r="BK280" s="34">
        <v>5.8999999999999997E-2</v>
      </c>
      <c r="BL280" s="34">
        <v>2.3039999999999998</v>
      </c>
      <c r="BM280" s="34">
        <v>1.1558999999999999</v>
      </c>
      <c r="BN280" s="34"/>
      <c r="BO280" s="34"/>
      <c r="BP280" s="34"/>
      <c r="BQ280" s="34">
        <v>274.36399999999998</v>
      </c>
      <c r="BR280" s="34">
        <v>0.189799</v>
      </c>
      <c r="BS280" s="34">
        <v>-5</v>
      </c>
      <c r="BT280" s="34">
        <v>8.9289999999999994E-3</v>
      </c>
      <c r="BU280" s="34">
        <v>4.6382130000000004</v>
      </c>
      <c r="BV280" s="34">
        <v>0</v>
      </c>
      <c r="BW280" s="34" t="s">
        <v>155</v>
      </c>
      <c r="BX280" s="34">
        <v>0.83</v>
      </c>
    </row>
    <row r="281" spans="1:76" x14ac:dyDescent="0.25">
      <c r="A281" s="35">
        <v>43167</v>
      </c>
      <c r="B281" s="36">
        <v>1.5658564814814816E-2</v>
      </c>
      <c r="C281" s="34">
        <v>14.036</v>
      </c>
      <c r="D281" s="34">
        <v>2.0400000000000001E-2</v>
      </c>
      <c r="E281" s="34">
        <v>204.17335499999999</v>
      </c>
      <c r="F281" s="34">
        <v>147.4</v>
      </c>
      <c r="G281" s="34">
        <v>3.1</v>
      </c>
      <c r="H281" s="34">
        <v>88.9</v>
      </c>
      <c r="I281" s="34"/>
      <c r="J281" s="34">
        <v>1.7</v>
      </c>
      <c r="K281" s="34">
        <v>0.87529999999999997</v>
      </c>
      <c r="L281" s="34">
        <v>12.285299999999999</v>
      </c>
      <c r="M281" s="34">
        <v>1.7899999999999999E-2</v>
      </c>
      <c r="N281" s="34">
        <v>129.0266</v>
      </c>
      <c r="O281" s="34">
        <v>2.7134</v>
      </c>
      <c r="P281" s="34">
        <v>131.69999999999999</v>
      </c>
      <c r="Q281" s="34">
        <v>107.0536</v>
      </c>
      <c r="R281" s="34">
        <v>2.2513000000000001</v>
      </c>
      <c r="S281" s="34">
        <v>109.3</v>
      </c>
      <c r="T281" s="34">
        <v>88.898499999999999</v>
      </c>
      <c r="U281" s="34"/>
      <c r="V281" s="34"/>
      <c r="W281" s="34">
        <v>0</v>
      </c>
      <c r="X281" s="34">
        <v>1.488</v>
      </c>
      <c r="Y281" s="34">
        <v>12.1</v>
      </c>
      <c r="Z281" s="34">
        <v>850</v>
      </c>
      <c r="AA281" s="34">
        <v>860</v>
      </c>
      <c r="AB281" s="34">
        <v>869</v>
      </c>
      <c r="AC281" s="34">
        <v>86</v>
      </c>
      <c r="AD281" s="34">
        <v>31.33</v>
      </c>
      <c r="AE281" s="34">
        <v>0.72</v>
      </c>
      <c r="AF281" s="34">
        <v>978</v>
      </c>
      <c r="AG281" s="34">
        <v>4</v>
      </c>
      <c r="AH281" s="34">
        <v>69</v>
      </c>
      <c r="AI281" s="34">
        <v>41</v>
      </c>
      <c r="AJ281" s="34">
        <v>189</v>
      </c>
      <c r="AK281" s="34">
        <v>168</v>
      </c>
      <c r="AL281" s="34">
        <v>3.9</v>
      </c>
      <c r="AM281" s="34">
        <v>175</v>
      </c>
      <c r="AN281" s="34" t="s">
        <v>155</v>
      </c>
      <c r="AO281" s="34">
        <v>2</v>
      </c>
      <c r="AP281" s="37">
        <v>0.89148148148148154</v>
      </c>
      <c r="AQ281" s="34">
        <v>47.160322999999998</v>
      </c>
      <c r="AR281" s="34">
        <v>-88.490674999999996</v>
      </c>
      <c r="AS281" s="34">
        <v>315.3</v>
      </c>
      <c r="AT281" s="34">
        <v>31.5</v>
      </c>
      <c r="AU281" s="34">
        <v>12</v>
      </c>
      <c r="AV281" s="34">
        <v>7</v>
      </c>
      <c r="AW281" s="34" t="s">
        <v>211</v>
      </c>
      <c r="AX281" s="34">
        <v>1.5770999999999999</v>
      </c>
      <c r="AY281" s="34">
        <v>1.3771</v>
      </c>
      <c r="AZ281" s="34">
        <v>2.4771000000000001</v>
      </c>
      <c r="BA281" s="34">
        <v>13.404</v>
      </c>
      <c r="BB281" s="34">
        <v>14.46</v>
      </c>
      <c r="BC281" s="34">
        <v>1.08</v>
      </c>
      <c r="BD281" s="34">
        <v>14.247</v>
      </c>
      <c r="BE281" s="34">
        <v>2900.402</v>
      </c>
      <c r="BF281" s="34">
        <v>2.6850000000000001</v>
      </c>
      <c r="BG281" s="34">
        <v>3.19</v>
      </c>
      <c r="BH281" s="34">
        <v>6.7000000000000004E-2</v>
      </c>
      <c r="BI281" s="34">
        <v>3.2570000000000001</v>
      </c>
      <c r="BJ281" s="34">
        <v>2.6469999999999998</v>
      </c>
      <c r="BK281" s="34">
        <v>5.6000000000000001E-2</v>
      </c>
      <c r="BL281" s="34">
        <v>2.702</v>
      </c>
      <c r="BM281" s="34">
        <v>0.72419999999999995</v>
      </c>
      <c r="BN281" s="34"/>
      <c r="BO281" s="34"/>
      <c r="BP281" s="34"/>
      <c r="BQ281" s="34">
        <v>255.43100000000001</v>
      </c>
      <c r="BR281" s="34">
        <v>0.20686399999999999</v>
      </c>
      <c r="BS281" s="34">
        <v>-5</v>
      </c>
      <c r="BT281" s="34">
        <v>8.071E-3</v>
      </c>
      <c r="BU281" s="34">
        <v>5.0552390000000003</v>
      </c>
      <c r="BV281" s="34">
        <v>0</v>
      </c>
      <c r="BW281" s="34" t="s">
        <v>155</v>
      </c>
      <c r="BX281" s="34">
        <v>0.83</v>
      </c>
    </row>
    <row r="282" spans="1:76" x14ac:dyDescent="0.25">
      <c r="A282" s="35">
        <v>43167</v>
      </c>
      <c r="B282" s="36">
        <v>1.567013888888889E-2</v>
      </c>
      <c r="C282" s="34">
        <v>14.257</v>
      </c>
      <c r="D282" s="34">
        <v>0.02</v>
      </c>
      <c r="E282" s="34">
        <v>199.66101699999999</v>
      </c>
      <c r="F282" s="34">
        <v>165.5</v>
      </c>
      <c r="G282" s="34">
        <v>3.1</v>
      </c>
      <c r="H282" s="34">
        <v>67.8</v>
      </c>
      <c r="I282" s="34"/>
      <c r="J282" s="34">
        <v>1.52</v>
      </c>
      <c r="K282" s="34">
        <v>0.87360000000000004</v>
      </c>
      <c r="L282" s="34">
        <v>12.4544</v>
      </c>
      <c r="M282" s="34">
        <v>1.7399999999999999E-2</v>
      </c>
      <c r="N282" s="34">
        <v>144.5701</v>
      </c>
      <c r="O282" s="34">
        <v>2.6738</v>
      </c>
      <c r="P282" s="34">
        <v>147.19999999999999</v>
      </c>
      <c r="Q282" s="34">
        <v>119.95010000000001</v>
      </c>
      <c r="R282" s="34">
        <v>2.2183999999999999</v>
      </c>
      <c r="S282" s="34">
        <v>122.2</v>
      </c>
      <c r="T282" s="34">
        <v>67.782600000000002</v>
      </c>
      <c r="U282" s="34"/>
      <c r="V282" s="34"/>
      <c r="W282" s="34">
        <v>0</v>
      </c>
      <c r="X282" s="34">
        <v>1.3247</v>
      </c>
      <c r="Y282" s="34">
        <v>12</v>
      </c>
      <c r="Z282" s="34">
        <v>850</v>
      </c>
      <c r="AA282" s="34">
        <v>860</v>
      </c>
      <c r="AB282" s="34">
        <v>869</v>
      </c>
      <c r="AC282" s="34">
        <v>86</v>
      </c>
      <c r="AD282" s="34">
        <v>31.33</v>
      </c>
      <c r="AE282" s="34">
        <v>0.72</v>
      </c>
      <c r="AF282" s="34">
        <v>978</v>
      </c>
      <c r="AG282" s="34">
        <v>4</v>
      </c>
      <c r="AH282" s="34">
        <v>69</v>
      </c>
      <c r="AI282" s="34">
        <v>41</v>
      </c>
      <c r="AJ282" s="34">
        <v>189</v>
      </c>
      <c r="AK282" s="34">
        <v>168</v>
      </c>
      <c r="AL282" s="34">
        <v>3.9</v>
      </c>
      <c r="AM282" s="34">
        <v>175</v>
      </c>
      <c r="AN282" s="34" t="s">
        <v>155</v>
      </c>
      <c r="AO282" s="34">
        <v>2</v>
      </c>
      <c r="AP282" s="37">
        <v>0.89148148148148154</v>
      </c>
      <c r="AQ282" s="34">
        <v>47.160234000000003</v>
      </c>
      <c r="AR282" s="34">
        <v>-88.490677000000005</v>
      </c>
      <c r="AS282" s="34">
        <v>315.10000000000002</v>
      </c>
      <c r="AT282" s="34">
        <v>31</v>
      </c>
      <c r="AU282" s="34">
        <v>12</v>
      </c>
      <c r="AV282" s="34">
        <v>7</v>
      </c>
      <c r="AW282" s="34" t="s">
        <v>217</v>
      </c>
      <c r="AX282" s="34">
        <v>1.9855</v>
      </c>
      <c r="AY282" s="34">
        <v>1.5542</v>
      </c>
      <c r="AZ282" s="34">
        <v>2.8083999999999998</v>
      </c>
      <c r="BA282" s="34">
        <v>13.404</v>
      </c>
      <c r="BB282" s="34">
        <v>14.26</v>
      </c>
      <c r="BC282" s="34">
        <v>1.06</v>
      </c>
      <c r="BD282" s="34">
        <v>14.47</v>
      </c>
      <c r="BE282" s="34">
        <v>2900.953</v>
      </c>
      <c r="BF282" s="34">
        <v>2.5859999999999999</v>
      </c>
      <c r="BG282" s="34">
        <v>3.5259999999999998</v>
      </c>
      <c r="BH282" s="34">
        <v>6.5000000000000002E-2</v>
      </c>
      <c r="BI282" s="34">
        <v>3.5920000000000001</v>
      </c>
      <c r="BJ282" s="34">
        <v>2.9260000000000002</v>
      </c>
      <c r="BK282" s="34">
        <v>5.3999999999999999E-2</v>
      </c>
      <c r="BL282" s="34">
        <v>2.98</v>
      </c>
      <c r="BM282" s="34">
        <v>0.54479999999999995</v>
      </c>
      <c r="BN282" s="34"/>
      <c r="BO282" s="34"/>
      <c r="BP282" s="34"/>
      <c r="BQ282" s="34">
        <v>224.35</v>
      </c>
      <c r="BR282" s="34">
        <v>0.22658</v>
      </c>
      <c r="BS282" s="34">
        <v>-5</v>
      </c>
      <c r="BT282" s="34">
        <v>8.9289999999999994E-3</v>
      </c>
      <c r="BU282" s="34">
        <v>5.5370489999999997</v>
      </c>
      <c r="BV282" s="34">
        <v>0</v>
      </c>
      <c r="BW282" s="34" t="s">
        <v>155</v>
      </c>
      <c r="BX282" s="34">
        <v>0.83</v>
      </c>
    </row>
    <row r="283" spans="1:76" x14ac:dyDescent="0.25">
      <c r="A283" s="35">
        <v>43167</v>
      </c>
      <c r="B283" s="36">
        <v>1.5681712962962963E-2</v>
      </c>
      <c r="C283" s="34">
        <v>14.532999999999999</v>
      </c>
      <c r="D283" s="34">
        <v>4.6100000000000002E-2</v>
      </c>
      <c r="E283" s="34">
        <v>461.47541000000001</v>
      </c>
      <c r="F283" s="34">
        <v>200.3</v>
      </c>
      <c r="G283" s="34">
        <v>2.9</v>
      </c>
      <c r="H283" s="34">
        <v>62.2</v>
      </c>
      <c r="I283" s="34"/>
      <c r="J283" s="34">
        <v>1.3</v>
      </c>
      <c r="K283" s="34">
        <v>0.87119999999999997</v>
      </c>
      <c r="L283" s="34">
        <v>12.6617</v>
      </c>
      <c r="M283" s="34">
        <v>4.02E-2</v>
      </c>
      <c r="N283" s="34">
        <v>174.5206</v>
      </c>
      <c r="O283" s="34">
        <v>2.5266000000000002</v>
      </c>
      <c r="P283" s="34">
        <v>177</v>
      </c>
      <c r="Q283" s="34">
        <v>144.80009999999999</v>
      </c>
      <c r="R283" s="34">
        <v>2.0962999999999998</v>
      </c>
      <c r="S283" s="34">
        <v>146.9</v>
      </c>
      <c r="T283" s="34">
        <v>62.218000000000004</v>
      </c>
      <c r="U283" s="34"/>
      <c r="V283" s="34"/>
      <c r="W283" s="34">
        <v>0</v>
      </c>
      <c r="X283" s="34">
        <v>1.1326000000000001</v>
      </c>
      <c r="Y283" s="34">
        <v>12.1</v>
      </c>
      <c r="Z283" s="34">
        <v>850</v>
      </c>
      <c r="AA283" s="34">
        <v>860</v>
      </c>
      <c r="AB283" s="34">
        <v>870</v>
      </c>
      <c r="AC283" s="34">
        <v>86</v>
      </c>
      <c r="AD283" s="34">
        <v>31.33</v>
      </c>
      <c r="AE283" s="34">
        <v>0.72</v>
      </c>
      <c r="AF283" s="34">
        <v>978</v>
      </c>
      <c r="AG283" s="34">
        <v>4</v>
      </c>
      <c r="AH283" s="34">
        <v>69</v>
      </c>
      <c r="AI283" s="34">
        <v>41</v>
      </c>
      <c r="AJ283" s="34">
        <v>189</v>
      </c>
      <c r="AK283" s="34">
        <v>168</v>
      </c>
      <c r="AL283" s="34">
        <v>4</v>
      </c>
      <c r="AM283" s="34">
        <v>175</v>
      </c>
      <c r="AN283" s="34" t="s">
        <v>155</v>
      </c>
      <c r="AO283" s="34">
        <v>2</v>
      </c>
      <c r="AP283" s="37">
        <v>0.89149305555555547</v>
      </c>
      <c r="AQ283" s="34">
        <v>47.160111000000001</v>
      </c>
      <c r="AR283" s="34">
        <v>-88.490657999999996</v>
      </c>
      <c r="AS283" s="34">
        <v>314.89999999999998</v>
      </c>
      <c r="AT283" s="34">
        <v>31.4</v>
      </c>
      <c r="AU283" s="34">
        <v>12</v>
      </c>
      <c r="AV283" s="34">
        <v>7</v>
      </c>
      <c r="AW283" s="34" t="s">
        <v>217</v>
      </c>
      <c r="AX283" s="34">
        <v>2.5626000000000002</v>
      </c>
      <c r="AY283" s="34">
        <v>1.1374</v>
      </c>
      <c r="AZ283" s="34">
        <v>3.3626</v>
      </c>
      <c r="BA283" s="34">
        <v>13.404</v>
      </c>
      <c r="BB283" s="34">
        <v>13.98</v>
      </c>
      <c r="BC283" s="34">
        <v>1.04</v>
      </c>
      <c r="BD283" s="34">
        <v>14.779</v>
      </c>
      <c r="BE283" s="34">
        <v>2895.808</v>
      </c>
      <c r="BF283" s="34">
        <v>5.8520000000000003</v>
      </c>
      <c r="BG283" s="34">
        <v>4.18</v>
      </c>
      <c r="BH283" s="34">
        <v>6.0999999999999999E-2</v>
      </c>
      <c r="BI283" s="34">
        <v>4.24</v>
      </c>
      <c r="BJ283" s="34">
        <v>3.468</v>
      </c>
      <c r="BK283" s="34">
        <v>0.05</v>
      </c>
      <c r="BL283" s="34">
        <v>3.5179999999999998</v>
      </c>
      <c r="BM283" s="34">
        <v>0.49099999999999999</v>
      </c>
      <c r="BN283" s="34"/>
      <c r="BO283" s="34"/>
      <c r="BP283" s="34"/>
      <c r="BQ283" s="34">
        <v>188.346</v>
      </c>
      <c r="BR283" s="34">
        <v>0.29024299999999997</v>
      </c>
      <c r="BS283" s="34">
        <v>-5</v>
      </c>
      <c r="BT283" s="34">
        <v>8.9999999999999993E-3</v>
      </c>
      <c r="BU283" s="34">
        <v>7.0928129999999996</v>
      </c>
      <c r="BV283" s="34">
        <v>0</v>
      </c>
      <c r="BW283" s="34" t="s">
        <v>155</v>
      </c>
      <c r="BX283" s="34">
        <v>0.83</v>
      </c>
    </row>
    <row r="284" spans="1:76" x14ac:dyDescent="0.25">
      <c r="A284" s="35">
        <v>43167</v>
      </c>
      <c r="B284" s="36">
        <v>1.5693287037037037E-2</v>
      </c>
      <c r="C284" s="34">
        <v>14.579000000000001</v>
      </c>
      <c r="D284" s="34">
        <v>0.16089999999999999</v>
      </c>
      <c r="E284" s="34">
        <v>1609.0163930000001</v>
      </c>
      <c r="F284" s="34">
        <v>226.7</v>
      </c>
      <c r="G284" s="34">
        <v>2.9</v>
      </c>
      <c r="H284" s="34">
        <v>56.3</v>
      </c>
      <c r="I284" s="34"/>
      <c r="J284" s="34">
        <v>1.22</v>
      </c>
      <c r="K284" s="34">
        <v>0.86990000000000001</v>
      </c>
      <c r="L284" s="34">
        <v>12.681900000000001</v>
      </c>
      <c r="M284" s="34">
        <v>0.14000000000000001</v>
      </c>
      <c r="N284" s="34">
        <v>197.23509999999999</v>
      </c>
      <c r="O284" s="34">
        <v>2.5226000000000002</v>
      </c>
      <c r="P284" s="34">
        <v>199.8</v>
      </c>
      <c r="Q284" s="34">
        <v>163.6464</v>
      </c>
      <c r="R284" s="34">
        <v>2.093</v>
      </c>
      <c r="S284" s="34">
        <v>165.7</v>
      </c>
      <c r="T284" s="34">
        <v>56.330300000000001</v>
      </c>
      <c r="U284" s="34"/>
      <c r="V284" s="34"/>
      <c r="W284" s="34">
        <v>0</v>
      </c>
      <c r="X284" s="34">
        <v>1.0627</v>
      </c>
      <c r="Y284" s="34">
        <v>12</v>
      </c>
      <c r="Z284" s="34">
        <v>850</v>
      </c>
      <c r="AA284" s="34">
        <v>860</v>
      </c>
      <c r="AB284" s="34">
        <v>870</v>
      </c>
      <c r="AC284" s="34">
        <v>86</v>
      </c>
      <c r="AD284" s="34">
        <v>31.33</v>
      </c>
      <c r="AE284" s="34">
        <v>0.72</v>
      </c>
      <c r="AF284" s="34">
        <v>978</v>
      </c>
      <c r="AG284" s="34">
        <v>4</v>
      </c>
      <c r="AH284" s="34">
        <v>68.071928</v>
      </c>
      <c r="AI284" s="34">
        <v>41</v>
      </c>
      <c r="AJ284" s="34">
        <v>189</v>
      </c>
      <c r="AK284" s="34">
        <v>168</v>
      </c>
      <c r="AL284" s="34">
        <v>4</v>
      </c>
      <c r="AM284" s="34">
        <v>175</v>
      </c>
      <c r="AN284" s="34" t="s">
        <v>155</v>
      </c>
      <c r="AO284" s="34">
        <v>2</v>
      </c>
      <c r="AP284" s="37">
        <v>0.89150462962962962</v>
      </c>
      <c r="AQ284" s="34">
        <v>47.159987999999998</v>
      </c>
      <c r="AR284" s="34">
        <v>-88.490613999999994</v>
      </c>
      <c r="AS284" s="34">
        <v>314.7</v>
      </c>
      <c r="AT284" s="34">
        <v>31.3</v>
      </c>
      <c r="AU284" s="34">
        <v>12</v>
      </c>
      <c r="AV284" s="34">
        <v>7</v>
      </c>
      <c r="AW284" s="34" t="s">
        <v>217</v>
      </c>
      <c r="AX284" s="34">
        <v>2.8542000000000001</v>
      </c>
      <c r="AY284" s="34">
        <v>1</v>
      </c>
      <c r="AZ284" s="34">
        <v>3.5771000000000002</v>
      </c>
      <c r="BA284" s="34">
        <v>13.404</v>
      </c>
      <c r="BB284" s="34">
        <v>13.82</v>
      </c>
      <c r="BC284" s="34">
        <v>1.03</v>
      </c>
      <c r="BD284" s="34">
        <v>14.959</v>
      </c>
      <c r="BE284" s="34">
        <v>2873.3490000000002</v>
      </c>
      <c r="BF284" s="34">
        <v>20.184000000000001</v>
      </c>
      <c r="BG284" s="34">
        <v>4.68</v>
      </c>
      <c r="BH284" s="34">
        <v>0.06</v>
      </c>
      <c r="BI284" s="34">
        <v>4.74</v>
      </c>
      <c r="BJ284" s="34">
        <v>3.883</v>
      </c>
      <c r="BK284" s="34">
        <v>0.05</v>
      </c>
      <c r="BL284" s="34">
        <v>3.9319999999999999</v>
      </c>
      <c r="BM284" s="34">
        <v>0.44040000000000001</v>
      </c>
      <c r="BN284" s="34"/>
      <c r="BO284" s="34"/>
      <c r="BP284" s="34"/>
      <c r="BQ284" s="34">
        <v>175.072</v>
      </c>
      <c r="BR284" s="34">
        <v>0.36089300000000002</v>
      </c>
      <c r="BS284" s="34">
        <v>-5</v>
      </c>
      <c r="BT284" s="34">
        <v>8.0719999999999993E-3</v>
      </c>
      <c r="BU284" s="34">
        <v>8.8193249999999992</v>
      </c>
      <c r="BV284" s="34">
        <v>0</v>
      </c>
      <c r="BW284" s="34" t="s">
        <v>155</v>
      </c>
      <c r="BX284" s="34">
        <v>0.83</v>
      </c>
    </row>
    <row r="285" spans="1:76" x14ac:dyDescent="0.25">
      <c r="A285" s="35">
        <v>43167</v>
      </c>
      <c r="B285" s="36">
        <v>1.570486111111111E-2</v>
      </c>
      <c r="C285" s="34">
        <v>14.43</v>
      </c>
      <c r="D285" s="34">
        <v>0.22819999999999999</v>
      </c>
      <c r="E285" s="34">
        <v>2281.9587630000001</v>
      </c>
      <c r="F285" s="34">
        <v>228.4</v>
      </c>
      <c r="G285" s="34">
        <v>2.9</v>
      </c>
      <c r="H285" s="34">
        <v>65.7</v>
      </c>
      <c r="I285" s="34"/>
      <c r="J285" s="34">
        <v>1.1599999999999999</v>
      </c>
      <c r="K285" s="34">
        <v>0.87039999999999995</v>
      </c>
      <c r="L285" s="34">
        <v>12.5603</v>
      </c>
      <c r="M285" s="34">
        <v>0.1986</v>
      </c>
      <c r="N285" s="34">
        <v>198.83420000000001</v>
      </c>
      <c r="O285" s="34">
        <v>2.5242</v>
      </c>
      <c r="P285" s="34">
        <v>201.4</v>
      </c>
      <c r="Q285" s="34">
        <v>164.97319999999999</v>
      </c>
      <c r="R285" s="34">
        <v>2.0943999999999998</v>
      </c>
      <c r="S285" s="34">
        <v>167.1</v>
      </c>
      <c r="T285" s="34">
        <v>65.6721</v>
      </c>
      <c r="U285" s="34"/>
      <c r="V285" s="34"/>
      <c r="W285" s="34">
        <v>0</v>
      </c>
      <c r="X285" s="34">
        <v>1.0101</v>
      </c>
      <c r="Y285" s="34">
        <v>12</v>
      </c>
      <c r="Z285" s="34">
        <v>851</v>
      </c>
      <c r="AA285" s="34">
        <v>861</v>
      </c>
      <c r="AB285" s="34">
        <v>870</v>
      </c>
      <c r="AC285" s="34">
        <v>86</v>
      </c>
      <c r="AD285" s="34">
        <v>31.33</v>
      </c>
      <c r="AE285" s="34">
        <v>0.72</v>
      </c>
      <c r="AF285" s="34">
        <v>978</v>
      </c>
      <c r="AG285" s="34">
        <v>4</v>
      </c>
      <c r="AH285" s="34">
        <v>68</v>
      </c>
      <c r="AI285" s="34">
        <v>41</v>
      </c>
      <c r="AJ285" s="34">
        <v>189</v>
      </c>
      <c r="AK285" s="34">
        <v>168</v>
      </c>
      <c r="AL285" s="34">
        <v>4</v>
      </c>
      <c r="AM285" s="34">
        <v>175</v>
      </c>
      <c r="AN285" s="34" t="s">
        <v>155</v>
      </c>
      <c r="AO285" s="34">
        <v>2</v>
      </c>
      <c r="AP285" s="37">
        <v>0.89151620370370377</v>
      </c>
      <c r="AQ285" s="34">
        <v>47.159866000000001</v>
      </c>
      <c r="AR285" s="34">
        <v>-88.490564000000006</v>
      </c>
      <c r="AS285" s="34">
        <v>314.60000000000002</v>
      </c>
      <c r="AT285" s="34">
        <v>32</v>
      </c>
      <c r="AU285" s="34">
        <v>12</v>
      </c>
      <c r="AV285" s="34">
        <v>8</v>
      </c>
      <c r="AW285" s="34" t="s">
        <v>218</v>
      </c>
      <c r="AX285" s="34">
        <v>2.9771000000000001</v>
      </c>
      <c r="AY285" s="34">
        <v>1</v>
      </c>
      <c r="AZ285" s="34">
        <v>3.6770999999999998</v>
      </c>
      <c r="BA285" s="34">
        <v>13.404</v>
      </c>
      <c r="BB285" s="34">
        <v>13.88</v>
      </c>
      <c r="BC285" s="34">
        <v>1.04</v>
      </c>
      <c r="BD285" s="34">
        <v>14.885999999999999</v>
      </c>
      <c r="BE285" s="34">
        <v>2859.66</v>
      </c>
      <c r="BF285" s="34">
        <v>28.783000000000001</v>
      </c>
      <c r="BG285" s="34">
        <v>4.7409999999999997</v>
      </c>
      <c r="BH285" s="34">
        <v>0.06</v>
      </c>
      <c r="BI285" s="34">
        <v>4.8010000000000002</v>
      </c>
      <c r="BJ285" s="34">
        <v>3.9329999999999998</v>
      </c>
      <c r="BK285" s="34">
        <v>0.05</v>
      </c>
      <c r="BL285" s="34">
        <v>3.9830000000000001</v>
      </c>
      <c r="BM285" s="34">
        <v>0.51600000000000001</v>
      </c>
      <c r="BN285" s="34"/>
      <c r="BO285" s="34"/>
      <c r="BP285" s="34"/>
      <c r="BQ285" s="34">
        <v>167.21100000000001</v>
      </c>
      <c r="BR285" s="34">
        <v>0.41802</v>
      </c>
      <c r="BS285" s="34">
        <v>-5</v>
      </c>
      <c r="BT285" s="34">
        <v>8.0000000000000002E-3</v>
      </c>
      <c r="BU285" s="34">
        <v>10.215363999999999</v>
      </c>
      <c r="BV285" s="34">
        <v>0</v>
      </c>
      <c r="BW285" s="34" t="s">
        <v>155</v>
      </c>
      <c r="BX285" s="34">
        <v>0.83</v>
      </c>
    </row>
    <row r="286" spans="1:76" x14ac:dyDescent="0.25">
      <c r="A286" s="35">
        <v>43167</v>
      </c>
      <c r="B286" s="36">
        <v>1.5716435185185184E-2</v>
      </c>
      <c r="C286" s="34">
        <v>14.244</v>
      </c>
      <c r="D286" s="34">
        <v>0.16789999999999999</v>
      </c>
      <c r="E286" s="34">
        <v>1679.4285709999999</v>
      </c>
      <c r="F286" s="34">
        <v>205.9</v>
      </c>
      <c r="G286" s="34">
        <v>2.9</v>
      </c>
      <c r="H286" s="34">
        <v>75.400000000000006</v>
      </c>
      <c r="I286" s="34"/>
      <c r="J286" s="34">
        <v>1.02</v>
      </c>
      <c r="K286" s="34">
        <v>0.87239999999999995</v>
      </c>
      <c r="L286" s="34">
        <v>12.426500000000001</v>
      </c>
      <c r="M286" s="34">
        <v>0.14649999999999999</v>
      </c>
      <c r="N286" s="34">
        <v>179.59200000000001</v>
      </c>
      <c r="O286" s="34">
        <v>2.5299999999999998</v>
      </c>
      <c r="P286" s="34">
        <v>182.1</v>
      </c>
      <c r="Q286" s="34">
        <v>149.00790000000001</v>
      </c>
      <c r="R286" s="34">
        <v>2.0991</v>
      </c>
      <c r="S286" s="34">
        <v>151.1</v>
      </c>
      <c r="T286" s="34">
        <v>75.363299999999995</v>
      </c>
      <c r="U286" s="34"/>
      <c r="V286" s="34"/>
      <c r="W286" s="34">
        <v>0</v>
      </c>
      <c r="X286" s="34">
        <v>0.89029999999999998</v>
      </c>
      <c r="Y286" s="34">
        <v>12.1</v>
      </c>
      <c r="Z286" s="34">
        <v>850</v>
      </c>
      <c r="AA286" s="34">
        <v>861</v>
      </c>
      <c r="AB286" s="34">
        <v>871</v>
      </c>
      <c r="AC286" s="34">
        <v>86</v>
      </c>
      <c r="AD286" s="34">
        <v>31.33</v>
      </c>
      <c r="AE286" s="34">
        <v>0.72</v>
      </c>
      <c r="AF286" s="34">
        <v>978</v>
      </c>
      <c r="AG286" s="34">
        <v>4</v>
      </c>
      <c r="AH286" s="34">
        <v>68</v>
      </c>
      <c r="AI286" s="34">
        <v>41</v>
      </c>
      <c r="AJ286" s="34">
        <v>189</v>
      </c>
      <c r="AK286" s="34">
        <v>168</v>
      </c>
      <c r="AL286" s="34">
        <v>4</v>
      </c>
      <c r="AM286" s="34">
        <v>175</v>
      </c>
      <c r="AN286" s="34" t="s">
        <v>155</v>
      </c>
      <c r="AO286" s="34">
        <v>2</v>
      </c>
      <c r="AP286" s="37">
        <v>0.89152777777777781</v>
      </c>
      <c r="AQ286" s="34">
        <v>47.159747000000003</v>
      </c>
      <c r="AR286" s="34">
        <v>-88.490493999999998</v>
      </c>
      <c r="AS286" s="34">
        <v>314.60000000000002</v>
      </c>
      <c r="AT286" s="34">
        <v>32.200000000000003</v>
      </c>
      <c r="AU286" s="34">
        <v>12</v>
      </c>
      <c r="AV286" s="34">
        <v>7</v>
      </c>
      <c r="AW286" s="34" t="s">
        <v>219</v>
      </c>
      <c r="AX286" s="34">
        <v>2.6916000000000002</v>
      </c>
      <c r="AY286" s="34">
        <v>1</v>
      </c>
      <c r="AZ286" s="34">
        <v>2.9289999999999998</v>
      </c>
      <c r="BA286" s="34">
        <v>13.404</v>
      </c>
      <c r="BB286" s="34">
        <v>14.11</v>
      </c>
      <c r="BC286" s="34">
        <v>1.05</v>
      </c>
      <c r="BD286" s="34">
        <v>14.625</v>
      </c>
      <c r="BE286" s="34">
        <v>2870.9229999999998</v>
      </c>
      <c r="BF286" s="34">
        <v>21.544</v>
      </c>
      <c r="BG286" s="34">
        <v>4.3449999999999998</v>
      </c>
      <c r="BH286" s="34">
        <v>6.0999999999999999E-2</v>
      </c>
      <c r="BI286" s="34">
        <v>4.4059999999999997</v>
      </c>
      <c r="BJ286" s="34">
        <v>3.605</v>
      </c>
      <c r="BK286" s="34">
        <v>5.0999999999999997E-2</v>
      </c>
      <c r="BL286" s="34">
        <v>3.6560000000000001</v>
      </c>
      <c r="BM286" s="34">
        <v>0.6008</v>
      </c>
      <c r="BN286" s="34"/>
      <c r="BO286" s="34"/>
      <c r="BP286" s="34"/>
      <c r="BQ286" s="34">
        <v>149.55699999999999</v>
      </c>
      <c r="BR286" s="34">
        <v>0.43779299999999999</v>
      </c>
      <c r="BS286" s="34">
        <v>-5</v>
      </c>
      <c r="BT286" s="34">
        <v>8.0000000000000002E-3</v>
      </c>
      <c r="BU286" s="34">
        <v>10.698567000000001</v>
      </c>
      <c r="BV286" s="34">
        <v>0</v>
      </c>
      <c r="BW286" s="34" t="s">
        <v>155</v>
      </c>
      <c r="BX286" s="34">
        <v>0.83</v>
      </c>
    </row>
    <row r="287" spans="1:76" x14ac:dyDescent="0.25">
      <c r="A287" s="35">
        <v>43167</v>
      </c>
      <c r="B287" s="36">
        <v>1.5728009259259258E-2</v>
      </c>
      <c r="C287" s="34">
        <v>14.148999999999999</v>
      </c>
      <c r="D287" s="34">
        <v>7.9000000000000001E-2</v>
      </c>
      <c r="E287" s="34">
        <v>789.95122000000003</v>
      </c>
      <c r="F287" s="34">
        <v>189.4</v>
      </c>
      <c r="G287" s="34">
        <v>2.9</v>
      </c>
      <c r="H287" s="34">
        <v>68.400000000000006</v>
      </c>
      <c r="I287" s="34"/>
      <c r="J287" s="34">
        <v>0.9</v>
      </c>
      <c r="K287" s="34">
        <v>0.874</v>
      </c>
      <c r="L287" s="34">
        <v>12.3651</v>
      </c>
      <c r="M287" s="34">
        <v>6.9000000000000006E-2</v>
      </c>
      <c r="N287" s="34">
        <v>165.55719999999999</v>
      </c>
      <c r="O287" s="34">
        <v>2.5345</v>
      </c>
      <c r="P287" s="34">
        <v>168.1</v>
      </c>
      <c r="Q287" s="34">
        <v>137.36320000000001</v>
      </c>
      <c r="R287" s="34">
        <v>2.1027999999999998</v>
      </c>
      <c r="S287" s="34">
        <v>139.5</v>
      </c>
      <c r="T287" s="34">
        <v>68.358099999999993</v>
      </c>
      <c r="U287" s="34"/>
      <c r="V287" s="34"/>
      <c r="W287" s="34">
        <v>0</v>
      </c>
      <c r="X287" s="34">
        <v>0.78659999999999997</v>
      </c>
      <c r="Y287" s="34">
        <v>12</v>
      </c>
      <c r="Z287" s="34">
        <v>851</v>
      </c>
      <c r="AA287" s="34">
        <v>861</v>
      </c>
      <c r="AB287" s="34">
        <v>871</v>
      </c>
      <c r="AC287" s="34">
        <v>86</v>
      </c>
      <c r="AD287" s="34">
        <v>31.33</v>
      </c>
      <c r="AE287" s="34">
        <v>0.72</v>
      </c>
      <c r="AF287" s="34">
        <v>978</v>
      </c>
      <c r="AG287" s="34">
        <v>4</v>
      </c>
      <c r="AH287" s="34">
        <v>68</v>
      </c>
      <c r="AI287" s="34">
        <v>41</v>
      </c>
      <c r="AJ287" s="34">
        <v>189</v>
      </c>
      <c r="AK287" s="34">
        <v>168</v>
      </c>
      <c r="AL287" s="34">
        <v>4</v>
      </c>
      <c r="AM287" s="34">
        <v>175</v>
      </c>
      <c r="AN287" s="34" t="s">
        <v>155</v>
      </c>
      <c r="AO287" s="34">
        <v>2</v>
      </c>
      <c r="AP287" s="37">
        <v>0.89153935185185185</v>
      </c>
      <c r="AQ287" s="34">
        <v>47.159627</v>
      </c>
      <c r="AR287" s="34">
        <v>-88.49042</v>
      </c>
      <c r="AS287" s="34">
        <v>314.5</v>
      </c>
      <c r="AT287" s="34">
        <v>34.700000000000003</v>
      </c>
      <c r="AU287" s="34">
        <v>12</v>
      </c>
      <c r="AV287" s="34">
        <v>7</v>
      </c>
      <c r="AW287" s="34" t="s">
        <v>219</v>
      </c>
      <c r="AX287" s="34">
        <v>2.6</v>
      </c>
      <c r="AY287" s="34">
        <v>1</v>
      </c>
      <c r="AZ287" s="34">
        <v>2.7</v>
      </c>
      <c r="BA287" s="34">
        <v>13.404</v>
      </c>
      <c r="BB287" s="34">
        <v>14.29</v>
      </c>
      <c r="BC287" s="34">
        <v>1.07</v>
      </c>
      <c r="BD287" s="34">
        <v>14.423</v>
      </c>
      <c r="BE287" s="34">
        <v>2888.8939999999998</v>
      </c>
      <c r="BF287" s="34">
        <v>10.266</v>
      </c>
      <c r="BG287" s="34">
        <v>4.0510000000000002</v>
      </c>
      <c r="BH287" s="34">
        <v>6.2E-2</v>
      </c>
      <c r="BI287" s="34">
        <v>4.1130000000000004</v>
      </c>
      <c r="BJ287" s="34">
        <v>3.3610000000000002</v>
      </c>
      <c r="BK287" s="34">
        <v>5.0999999999999997E-2</v>
      </c>
      <c r="BL287" s="34">
        <v>3.4119999999999999</v>
      </c>
      <c r="BM287" s="34">
        <v>0.55110000000000003</v>
      </c>
      <c r="BN287" s="34"/>
      <c r="BO287" s="34"/>
      <c r="BP287" s="34"/>
      <c r="BQ287" s="34">
        <v>133.61699999999999</v>
      </c>
      <c r="BR287" s="34">
        <v>0.35538999999999998</v>
      </c>
      <c r="BS287" s="34">
        <v>-5</v>
      </c>
      <c r="BT287" s="34">
        <v>8.0000000000000002E-3</v>
      </c>
      <c r="BU287" s="34">
        <v>8.684844</v>
      </c>
      <c r="BV287" s="34">
        <v>0</v>
      </c>
      <c r="BW287" s="34" t="s">
        <v>155</v>
      </c>
      <c r="BX287" s="34">
        <v>0.83</v>
      </c>
    </row>
    <row r="288" spans="1:76" x14ac:dyDescent="0.25">
      <c r="A288" s="35">
        <v>43167</v>
      </c>
      <c r="B288" s="36">
        <v>1.5739583333333331E-2</v>
      </c>
      <c r="C288" s="34">
        <v>13.957000000000001</v>
      </c>
      <c r="D288" s="34">
        <v>2.1399999999999999E-2</v>
      </c>
      <c r="E288" s="34">
        <v>214.14473699999999</v>
      </c>
      <c r="F288" s="34">
        <v>182.5</v>
      </c>
      <c r="G288" s="34">
        <v>2.9</v>
      </c>
      <c r="H288" s="34">
        <v>66.099999999999994</v>
      </c>
      <c r="I288" s="34"/>
      <c r="J288" s="34">
        <v>0.72</v>
      </c>
      <c r="K288" s="34">
        <v>0.876</v>
      </c>
      <c r="L288" s="34">
        <v>12.2262</v>
      </c>
      <c r="M288" s="34">
        <v>1.8800000000000001E-2</v>
      </c>
      <c r="N288" s="34">
        <v>159.91139999999999</v>
      </c>
      <c r="O288" s="34">
        <v>2.5404</v>
      </c>
      <c r="P288" s="34">
        <v>162.5</v>
      </c>
      <c r="Q288" s="34">
        <v>132.6788</v>
      </c>
      <c r="R288" s="34">
        <v>2.1078000000000001</v>
      </c>
      <c r="S288" s="34">
        <v>134.80000000000001</v>
      </c>
      <c r="T288" s="34">
        <v>66.099999999999994</v>
      </c>
      <c r="U288" s="34"/>
      <c r="V288" s="34"/>
      <c r="W288" s="34">
        <v>0</v>
      </c>
      <c r="X288" s="34">
        <v>0.63160000000000005</v>
      </c>
      <c r="Y288" s="34">
        <v>12</v>
      </c>
      <c r="Z288" s="34">
        <v>850</v>
      </c>
      <c r="AA288" s="34">
        <v>861</v>
      </c>
      <c r="AB288" s="34">
        <v>872</v>
      </c>
      <c r="AC288" s="34">
        <v>86</v>
      </c>
      <c r="AD288" s="34">
        <v>31.33</v>
      </c>
      <c r="AE288" s="34">
        <v>0.72</v>
      </c>
      <c r="AF288" s="34">
        <v>978</v>
      </c>
      <c r="AG288" s="34">
        <v>4</v>
      </c>
      <c r="AH288" s="34">
        <v>68</v>
      </c>
      <c r="AI288" s="34">
        <v>41</v>
      </c>
      <c r="AJ288" s="34">
        <v>189</v>
      </c>
      <c r="AK288" s="34">
        <v>168</v>
      </c>
      <c r="AL288" s="34">
        <v>4.0999999999999996</v>
      </c>
      <c r="AM288" s="34">
        <v>175</v>
      </c>
      <c r="AN288" s="34" t="s">
        <v>155</v>
      </c>
      <c r="AO288" s="34">
        <v>2</v>
      </c>
      <c r="AP288" s="37">
        <v>0.89155092592592589</v>
      </c>
      <c r="AQ288" s="34">
        <v>47.159469999999999</v>
      </c>
      <c r="AR288" s="34">
        <v>-88.490058000000005</v>
      </c>
      <c r="AS288" s="34">
        <v>314.3</v>
      </c>
      <c r="AT288" s="34">
        <v>36.200000000000003</v>
      </c>
      <c r="AU288" s="34">
        <v>12</v>
      </c>
      <c r="AV288" s="34">
        <v>7</v>
      </c>
      <c r="AW288" s="34" t="s">
        <v>219</v>
      </c>
      <c r="AX288" s="34">
        <v>2.6770999999999998</v>
      </c>
      <c r="AY288" s="34">
        <v>1</v>
      </c>
      <c r="AZ288" s="34">
        <v>2.8542000000000001</v>
      </c>
      <c r="BA288" s="34">
        <v>13.404</v>
      </c>
      <c r="BB288" s="34">
        <v>14.54</v>
      </c>
      <c r="BC288" s="34">
        <v>1.08</v>
      </c>
      <c r="BD288" s="34">
        <v>14.154</v>
      </c>
      <c r="BE288" s="34">
        <v>2900.748</v>
      </c>
      <c r="BF288" s="34">
        <v>2.8330000000000002</v>
      </c>
      <c r="BG288" s="34">
        <v>3.9729999999999999</v>
      </c>
      <c r="BH288" s="34">
        <v>6.3E-2</v>
      </c>
      <c r="BI288" s="34">
        <v>4.0359999999999996</v>
      </c>
      <c r="BJ288" s="34">
        <v>3.2970000000000002</v>
      </c>
      <c r="BK288" s="34">
        <v>5.1999999999999998E-2</v>
      </c>
      <c r="BL288" s="34">
        <v>3.3490000000000002</v>
      </c>
      <c r="BM288" s="34">
        <v>0.54120000000000001</v>
      </c>
      <c r="BN288" s="34"/>
      <c r="BO288" s="34"/>
      <c r="BP288" s="34"/>
      <c r="BQ288" s="34">
        <v>108.953</v>
      </c>
      <c r="BR288" s="34">
        <v>0.260745</v>
      </c>
      <c r="BS288" s="34">
        <v>-5</v>
      </c>
      <c r="BT288" s="34">
        <v>7.071E-3</v>
      </c>
      <c r="BU288" s="34">
        <v>6.371956</v>
      </c>
      <c r="BV288" s="34">
        <v>0</v>
      </c>
      <c r="BW288" s="34" t="s">
        <v>155</v>
      </c>
      <c r="BX288" s="34">
        <v>0.83</v>
      </c>
    </row>
    <row r="289" spans="1:76" x14ac:dyDescent="0.25">
      <c r="A289" s="35">
        <v>43167</v>
      </c>
      <c r="B289" s="36">
        <v>1.5751157407407405E-2</v>
      </c>
      <c r="C289" s="34">
        <v>13.94</v>
      </c>
      <c r="D289" s="34">
        <v>8.8000000000000005E-3</v>
      </c>
      <c r="E289" s="34">
        <v>88.065629999999999</v>
      </c>
      <c r="F289" s="34">
        <v>193.9</v>
      </c>
      <c r="G289" s="34">
        <v>2.9</v>
      </c>
      <c r="H289" s="34">
        <v>61.3</v>
      </c>
      <c r="I289" s="34"/>
      <c r="J289" s="34">
        <v>0.6</v>
      </c>
      <c r="K289" s="34">
        <v>0.87629999999999997</v>
      </c>
      <c r="L289" s="34">
        <v>12.2151</v>
      </c>
      <c r="M289" s="34">
        <v>7.7000000000000002E-3</v>
      </c>
      <c r="N289" s="34">
        <v>169.87989999999999</v>
      </c>
      <c r="O289" s="34">
        <v>2.5411999999999999</v>
      </c>
      <c r="P289" s="34">
        <v>172.4</v>
      </c>
      <c r="Q289" s="34">
        <v>140.94970000000001</v>
      </c>
      <c r="R289" s="34">
        <v>2.1084000000000001</v>
      </c>
      <c r="S289" s="34">
        <v>143.1</v>
      </c>
      <c r="T289" s="34">
        <v>61.310200000000002</v>
      </c>
      <c r="U289" s="34"/>
      <c r="V289" s="34"/>
      <c r="W289" s="34">
        <v>0</v>
      </c>
      <c r="X289" s="34">
        <v>0.52580000000000005</v>
      </c>
      <c r="Y289" s="34">
        <v>12.1</v>
      </c>
      <c r="Z289" s="34">
        <v>849</v>
      </c>
      <c r="AA289" s="34">
        <v>860</v>
      </c>
      <c r="AB289" s="34">
        <v>871</v>
      </c>
      <c r="AC289" s="34">
        <v>86</v>
      </c>
      <c r="AD289" s="34">
        <v>31.33</v>
      </c>
      <c r="AE289" s="34">
        <v>0.72</v>
      </c>
      <c r="AF289" s="34">
        <v>978</v>
      </c>
      <c r="AG289" s="34">
        <v>4</v>
      </c>
      <c r="AH289" s="34">
        <v>68</v>
      </c>
      <c r="AI289" s="34">
        <v>41</v>
      </c>
      <c r="AJ289" s="34">
        <v>189</v>
      </c>
      <c r="AK289" s="34">
        <v>168</v>
      </c>
      <c r="AL289" s="34">
        <v>4.0999999999999996</v>
      </c>
      <c r="AM289" s="34">
        <v>175.2</v>
      </c>
      <c r="AN289" s="34" t="s">
        <v>155</v>
      </c>
      <c r="AO289" s="34">
        <v>2</v>
      </c>
      <c r="AP289" s="37">
        <v>0.89157407407407396</v>
      </c>
      <c r="AQ289" s="34">
        <v>47.159432000000002</v>
      </c>
      <c r="AR289" s="34">
        <v>-88.489954999999995</v>
      </c>
      <c r="AS289" s="34">
        <v>314.2</v>
      </c>
      <c r="AT289" s="34">
        <v>36.4</v>
      </c>
      <c r="AU289" s="34">
        <v>12</v>
      </c>
      <c r="AV289" s="34">
        <v>8</v>
      </c>
      <c r="AW289" s="34" t="s">
        <v>219</v>
      </c>
      <c r="AX289" s="34">
        <v>2.6229</v>
      </c>
      <c r="AY289" s="34">
        <v>1.1541999999999999</v>
      </c>
      <c r="AZ289" s="34">
        <v>2.9771000000000001</v>
      </c>
      <c r="BA289" s="34">
        <v>13.404</v>
      </c>
      <c r="BB289" s="34">
        <v>14.57</v>
      </c>
      <c r="BC289" s="34">
        <v>1.0900000000000001</v>
      </c>
      <c r="BD289" s="34">
        <v>14.121</v>
      </c>
      <c r="BE289" s="34">
        <v>2903.4929999999999</v>
      </c>
      <c r="BF289" s="34">
        <v>1.167</v>
      </c>
      <c r="BG289" s="34">
        <v>4.2290000000000001</v>
      </c>
      <c r="BH289" s="34">
        <v>6.3E-2</v>
      </c>
      <c r="BI289" s="34">
        <v>4.2919999999999998</v>
      </c>
      <c r="BJ289" s="34">
        <v>3.5089999999999999</v>
      </c>
      <c r="BK289" s="34">
        <v>5.1999999999999998E-2</v>
      </c>
      <c r="BL289" s="34">
        <v>3.5609999999999999</v>
      </c>
      <c r="BM289" s="34">
        <v>0.50290000000000001</v>
      </c>
      <c r="BN289" s="34"/>
      <c r="BO289" s="34"/>
      <c r="BP289" s="34"/>
      <c r="BQ289" s="34">
        <v>90.867000000000004</v>
      </c>
      <c r="BR289" s="34">
        <v>0.24656800000000001</v>
      </c>
      <c r="BS289" s="34">
        <v>-5</v>
      </c>
      <c r="BT289" s="34">
        <v>7.9290000000000003E-3</v>
      </c>
      <c r="BU289" s="34">
        <v>6.025506</v>
      </c>
      <c r="BV289" s="34">
        <v>0</v>
      </c>
      <c r="BW289" s="34" t="s">
        <v>155</v>
      </c>
      <c r="BX289" s="34">
        <v>0.83</v>
      </c>
    </row>
    <row r="290" spans="1:76" x14ac:dyDescent="0.25">
      <c r="A290" s="35">
        <v>43167</v>
      </c>
      <c r="B290" s="36">
        <v>1.5762731481481482E-2</v>
      </c>
      <c r="C290" s="34">
        <v>13.952</v>
      </c>
      <c r="D290" s="34">
        <v>7.1000000000000004E-3</v>
      </c>
      <c r="E290" s="34">
        <v>70.794472999999996</v>
      </c>
      <c r="F290" s="34">
        <v>222</v>
      </c>
      <c r="G290" s="34">
        <v>2.8</v>
      </c>
      <c r="H290" s="34">
        <v>59.2</v>
      </c>
      <c r="I290" s="34"/>
      <c r="J290" s="34">
        <v>0.5</v>
      </c>
      <c r="K290" s="34">
        <v>0.87609999999999999</v>
      </c>
      <c r="L290" s="34">
        <v>12.223599999999999</v>
      </c>
      <c r="M290" s="34">
        <v>6.1999999999999998E-3</v>
      </c>
      <c r="N290" s="34">
        <v>194.49369999999999</v>
      </c>
      <c r="O290" s="34">
        <v>2.4531000000000001</v>
      </c>
      <c r="P290" s="34">
        <v>196.9</v>
      </c>
      <c r="Q290" s="34">
        <v>161.37190000000001</v>
      </c>
      <c r="R290" s="34">
        <v>2.0352999999999999</v>
      </c>
      <c r="S290" s="34">
        <v>163.4</v>
      </c>
      <c r="T290" s="34">
        <v>59.167900000000003</v>
      </c>
      <c r="U290" s="34"/>
      <c r="V290" s="34"/>
      <c r="W290" s="34">
        <v>0</v>
      </c>
      <c r="X290" s="34">
        <v>0.43809999999999999</v>
      </c>
      <c r="Y290" s="34">
        <v>12</v>
      </c>
      <c r="Z290" s="34">
        <v>850</v>
      </c>
      <c r="AA290" s="34">
        <v>860</v>
      </c>
      <c r="AB290" s="34">
        <v>871</v>
      </c>
      <c r="AC290" s="34">
        <v>86</v>
      </c>
      <c r="AD290" s="34">
        <v>31.33</v>
      </c>
      <c r="AE290" s="34">
        <v>0.72</v>
      </c>
      <c r="AF290" s="34">
        <v>978</v>
      </c>
      <c r="AG290" s="34">
        <v>4</v>
      </c>
      <c r="AH290" s="34">
        <v>68</v>
      </c>
      <c r="AI290" s="34">
        <v>41</v>
      </c>
      <c r="AJ290" s="34">
        <v>189</v>
      </c>
      <c r="AK290" s="34">
        <v>168</v>
      </c>
      <c r="AL290" s="34">
        <v>3.9</v>
      </c>
      <c r="AM290" s="34">
        <v>175.5</v>
      </c>
      <c r="AN290" s="34" t="s">
        <v>155</v>
      </c>
      <c r="AO290" s="34">
        <v>2</v>
      </c>
      <c r="AP290" s="37">
        <v>0.89157407407407396</v>
      </c>
      <c r="AQ290" s="34">
        <v>47.159289000000001</v>
      </c>
      <c r="AR290" s="34">
        <v>-88.489703000000006</v>
      </c>
      <c r="AS290" s="34">
        <v>314.3</v>
      </c>
      <c r="AT290" s="34">
        <v>35.9</v>
      </c>
      <c r="AU290" s="34">
        <v>12</v>
      </c>
      <c r="AV290" s="34">
        <v>8</v>
      </c>
      <c r="AW290" s="34" t="s">
        <v>218</v>
      </c>
      <c r="AX290" s="34">
        <v>2.6</v>
      </c>
      <c r="AY290" s="34">
        <v>1.2770999999999999</v>
      </c>
      <c r="AZ290" s="34">
        <v>3.0771000000000002</v>
      </c>
      <c r="BA290" s="34">
        <v>13.404</v>
      </c>
      <c r="BB290" s="34">
        <v>14.56</v>
      </c>
      <c r="BC290" s="34">
        <v>1.0900000000000001</v>
      </c>
      <c r="BD290" s="34">
        <v>14.141</v>
      </c>
      <c r="BE290" s="34">
        <v>2903.9</v>
      </c>
      <c r="BF290" s="34">
        <v>0.93799999999999994</v>
      </c>
      <c r="BG290" s="34">
        <v>4.8390000000000004</v>
      </c>
      <c r="BH290" s="34">
        <v>6.0999999999999999E-2</v>
      </c>
      <c r="BI290" s="34">
        <v>4.9000000000000004</v>
      </c>
      <c r="BJ290" s="34">
        <v>4.0149999999999997</v>
      </c>
      <c r="BK290" s="34">
        <v>5.0999999999999997E-2</v>
      </c>
      <c r="BL290" s="34">
        <v>4.0650000000000004</v>
      </c>
      <c r="BM290" s="34">
        <v>0.48509999999999998</v>
      </c>
      <c r="BN290" s="34"/>
      <c r="BO290" s="34"/>
      <c r="BP290" s="34"/>
      <c r="BQ290" s="34">
        <v>75.667000000000002</v>
      </c>
      <c r="BR290" s="34">
        <v>0.244142</v>
      </c>
      <c r="BS290" s="34">
        <v>-5</v>
      </c>
      <c r="BT290" s="34">
        <v>8.9289999999999994E-3</v>
      </c>
      <c r="BU290" s="34">
        <v>5.9662199999999999</v>
      </c>
      <c r="BV290" s="34">
        <v>0</v>
      </c>
      <c r="BW290" s="34" t="s">
        <v>155</v>
      </c>
      <c r="BX290" s="34">
        <v>0.83</v>
      </c>
    </row>
    <row r="291" spans="1:76" x14ac:dyDescent="0.25">
      <c r="A291" s="35">
        <v>43167</v>
      </c>
      <c r="B291" s="36">
        <v>1.5774305555555555E-2</v>
      </c>
      <c r="C291" s="34">
        <v>13.96</v>
      </c>
      <c r="D291" s="34">
        <v>7.0000000000000001E-3</v>
      </c>
      <c r="E291" s="34">
        <v>70</v>
      </c>
      <c r="F291" s="34">
        <v>244.5</v>
      </c>
      <c r="G291" s="34">
        <v>2.8</v>
      </c>
      <c r="H291" s="34">
        <v>63</v>
      </c>
      <c r="I291" s="34"/>
      <c r="J291" s="34">
        <v>0.5</v>
      </c>
      <c r="K291" s="34">
        <v>0.87609999999999999</v>
      </c>
      <c r="L291" s="34">
        <v>12.23</v>
      </c>
      <c r="M291" s="34">
        <v>6.1000000000000004E-3</v>
      </c>
      <c r="N291" s="34">
        <v>214.1953</v>
      </c>
      <c r="O291" s="34">
        <v>2.4529999999999998</v>
      </c>
      <c r="P291" s="34">
        <v>216.6</v>
      </c>
      <c r="Q291" s="34">
        <v>177.7183</v>
      </c>
      <c r="R291" s="34">
        <v>2.0352999999999999</v>
      </c>
      <c r="S291" s="34">
        <v>179.8</v>
      </c>
      <c r="T291" s="34">
        <v>62.9514</v>
      </c>
      <c r="U291" s="34"/>
      <c r="V291" s="34"/>
      <c r="W291" s="34">
        <v>0</v>
      </c>
      <c r="X291" s="34">
        <v>0.438</v>
      </c>
      <c r="Y291" s="34">
        <v>12.1</v>
      </c>
      <c r="Z291" s="34">
        <v>849</v>
      </c>
      <c r="AA291" s="34">
        <v>860</v>
      </c>
      <c r="AB291" s="34">
        <v>871</v>
      </c>
      <c r="AC291" s="34">
        <v>86</v>
      </c>
      <c r="AD291" s="34">
        <v>31.33</v>
      </c>
      <c r="AE291" s="34">
        <v>0.72</v>
      </c>
      <c r="AF291" s="34">
        <v>978</v>
      </c>
      <c r="AG291" s="34">
        <v>4</v>
      </c>
      <c r="AH291" s="34">
        <v>68</v>
      </c>
      <c r="AI291" s="34">
        <v>41</v>
      </c>
      <c r="AJ291" s="34">
        <v>189</v>
      </c>
      <c r="AK291" s="34">
        <v>168</v>
      </c>
      <c r="AL291" s="34">
        <v>4</v>
      </c>
      <c r="AM291" s="34">
        <v>175.9</v>
      </c>
      <c r="AN291" s="34" t="s">
        <v>155</v>
      </c>
      <c r="AO291" s="34">
        <v>2</v>
      </c>
      <c r="AP291" s="37">
        <v>0.89159722222222226</v>
      </c>
      <c r="AQ291" s="34">
        <v>47.159247000000001</v>
      </c>
      <c r="AR291" s="34">
        <v>-88.489627999999996</v>
      </c>
      <c r="AS291" s="34">
        <v>314.3</v>
      </c>
      <c r="AT291" s="34">
        <v>35.799999999999997</v>
      </c>
      <c r="AU291" s="34">
        <v>12</v>
      </c>
      <c r="AV291" s="34">
        <v>9</v>
      </c>
      <c r="AW291" s="34" t="s">
        <v>218</v>
      </c>
      <c r="AX291" s="34">
        <v>2.6770999999999998</v>
      </c>
      <c r="AY291" s="34">
        <v>1.4541999999999999</v>
      </c>
      <c r="AZ291" s="34">
        <v>3.1770999999999998</v>
      </c>
      <c r="BA291" s="34">
        <v>13.404</v>
      </c>
      <c r="BB291" s="34">
        <v>14.55</v>
      </c>
      <c r="BC291" s="34">
        <v>1.0900000000000001</v>
      </c>
      <c r="BD291" s="34">
        <v>14.145</v>
      </c>
      <c r="BE291" s="34">
        <v>2903.8229999999999</v>
      </c>
      <c r="BF291" s="34">
        <v>0.92700000000000005</v>
      </c>
      <c r="BG291" s="34">
        <v>5.3259999999999996</v>
      </c>
      <c r="BH291" s="34">
        <v>6.0999999999999999E-2</v>
      </c>
      <c r="BI291" s="34">
        <v>5.3869999999999996</v>
      </c>
      <c r="BJ291" s="34">
        <v>4.4189999999999996</v>
      </c>
      <c r="BK291" s="34">
        <v>5.0999999999999997E-2</v>
      </c>
      <c r="BL291" s="34">
        <v>4.4690000000000003</v>
      </c>
      <c r="BM291" s="34">
        <v>0.51580000000000004</v>
      </c>
      <c r="BN291" s="34"/>
      <c r="BO291" s="34"/>
      <c r="BP291" s="34"/>
      <c r="BQ291" s="34">
        <v>75.623000000000005</v>
      </c>
      <c r="BR291" s="34">
        <v>0.22170400000000001</v>
      </c>
      <c r="BS291" s="34">
        <v>-5</v>
      </c>
      <c r="BT291" s="34">
        <v>8.071E-3</v>
      </c>
      <c r="BU291" s="34">
        <v>5.417891</v>
      </c>
      <c r="BV291" s="34">
        <v>0</v>
      </c>
      <c r="BW291" s="34" t="s">
        <v>155</v>
      </c>
      <c r="BX291" s="34">
        <v>0.83</v>
      </c>
    </row>
    <row r="292" spans="1:76" x14ac:dyDescent="0.25">
      <c r="A292" s="35">
        <v>43167</v>
      </c>
      <c r="B292" s="36">
        <v>1.5785879629629629E-2</v>
      </c>
      <c r="C292" s="34">
        <v>14.125</v>
      </c>
      <c r="D292" s="34">
        <v>2.8199999999999999E-2</v>
      </c>
      <c r="E292" s="34">
        <v>281.88405799999998</v>
      </c>
      <c r="F292" s="34">
        <v>258.89999999999998</v>
      </c>
      <c r="G292" s="34">
        <v>2.8</v>
      </c>
      <c r="H292" s="34">
        <v>61.2</v>
      </c>
      <c r="I292" s="34"/>
      <c r="J292" s="34">
        <v>0.5</v>
      </c>
      <c r="K292" s="34">
        <v>0.87460000000000004</v>
      </c>
      <c r="L292" s="34">
        <v>12.353</v>
      </c>
      <c r="M292" s="34">
        <v>2.47E-2</v>
      </c>
      <c r="N292" s="34">
        <v>226.4066</v>
      </c>
      <c r="O292" s="34">
        <v>2.4487999999999999</v>
      </c>
      <c r="P292" s="34">
        <v>228.9</v>
      </c>
      <c r="Q292" s="34">
        <v>187.8501</v>
      </c>
      <c r="R292" s="34">
        <v>2.0316999999999998</v>
      </c>
      <c r="S292" s="34">
        <v>189.9</v>
      </c>
      <c r="T292" s="34">
        <v>61.2042</v>
      </c>
      <c r="U292" s="34"/>
      <c r="V292" s="34"/>
      <c r="W292" s="34">
        <v>0</v>
      </c>
      <c r="X292" s="34">
        <v>0.43730000000000002</v>
      </c>
      <c r="Y292" s="34">
        <v>12</v>
      </c>
      <c r="Z292" s="34">
        <v>849</v>
      </c>
      <c r="AA292" s="34">
        <v>859</v>
      </c>
      <c r="AB292" s="34">
        <v>870</v>
      </c>
      <c r="AC292" s="34">
        <v>86</v>
      </c>
      <c r="AD292" s="34">
        <v>31.33</v>
      </c>
      <c r="AE292" s="34">
        <v>0.72</v>
      </c>
      <c r="AF292" s="34">
        <v>978</v>
      </c>
      <c r="AG292" s="34">
        <v>4</v>
      </c>
      <c r="AH292" s="34">
        <v>68</v>
      </c>
      <c r="AI292" s="34">
        <v>41</v>
      </c>
      <c r="AJ292" s="34">
        <v>189</v>
      </c>
      <c r="AK292" s="34">
        <v>168</v>
      </c>
      <c r="AL292" s="34">
        <v>3.9</v>
      </c>
      <c r="AM292" s="34">
        <v>175.8</v>
      </c>
      <c r="AN292" s="34" t="s">
        <v>155</v>
      </c>
      <c r="AO292" s="34">
        <v>2</v>
      </c>
      <c r="AP292" s="37">
        <v>0.89159722222222226</v>
      </c>
      <c r="AQ292" s="34">
        <v>47.159174999999998</v>
      </c>
      <c r="AR292" s="34">
        <v>-88.489508000000001</v>
      </c>
      <c r="AS292" s="34">
        <v>314.39999999999998</v>
      </c>
      <c r="AT292" s="34">
        <v>35.5</v>
      </c>
      <c r="AU292" s="34">
        <v>12</v>
      </c>
      <c r="AV292" s="34">
        <v>9</v>
      </c>
      <c r="AW292" s="34" t="s">
        <v>211</v>
      </c>
      <c r="AX292" s="34">
        <v>2.2374000000000001</v>
      </c>
      <c r="AY292" s="34">
        <v>1.1145</v>
      </c>
      <c r="AZ292" s="34">
        <v>2.5832000000000002</v>
      </c>
      <c r="BA292" s="34">
        <v>13.404</v>
      </c>
      <c r="BB292" s="34">
        <v>14.37</v>
      </c>
      <c r="BC292" s="34">
        <v>1.07</v>
      </c>
      <c r="BD292" s="34">
        <v>14.343</v>
      </c>
      <c r="BE292" s="34">
        <v>2899.4430000000002</v>
      </c>
      <c r="BF292" s="34">
        <v>3.6829999999999998</v>
      </c>
      <c r="BG292" s="34">
        <v>5.5650000000000004</v>
      </c>
      <c r="BH292" s="34">
        <v>0.06</v>
      </c>
      <c r="BI292" s="34">
        <v>5.625</v>
      </c>
      <c r="BJ292" s="34">
        <v>4.617</v>
      </c>
      <c r="BK292" s="34">
        <v>0.05</v>
      </c>
      <c r="BL292" s="34">
        <v>4.6669999999999998</v>
      </c>
      <c r="BM292" s="34">
        <v>0.49569999999999997</v>
      </c>
      <c r="BN292" s="34"/>
      <c r="BO292" s="34"/>
      <c r="BP292" s="34"/>
      <c r="BQ292" s="34">
        <v>74.628</v>
      </c>
      <c r="BR292" s="34">
        <v>0.253444</v>
      </c>
      <c r="BS292" s="34">
        <v>-5</v>
      </c>
      <c r="BT292" s="34">
        <v>8.9289999999999994E-3</v>
      </c>
      <c r="BU292" s="34">
        <v>6.1935380000000002</v>
      </c>
      <c r="BV292" s="34">
        <v>0</v>
      </c>
      <c r="BW292" s="34" t="s">
        <v>155</v>
      </c>
      <c r="BX292" s="34">
        <v>0.83</v>
      </c>
    </row>
    <row r="293" spans="1:76" x14ac:dyDescent="0.25">
      <c r="A293" s="35">
        <v>43167</v>
      </c>
      <c r="B293" s="36">
        <v>1.5797453703703706E-2</v>
      </c>
      <c r="C293" s="34">
        <v>14.526</v>
      </c>
      <c r="D293" s="34">
        <v>8.1000000000000003E-2</v>
      </c>
      <c r="E293" s="34">
        <v>809.88467900000001</v>
      </c>
      <c r="F293" s="34">
        <v>282.89999999999998</v>
      </c>
      <c r="G293" s="34">
        <v>2.8</v>
      </c>
      <c r="H293" s="34">
        <v>65.900000000000006</v>
      </c>
      <c r="I293" s="34"/>
      <c r="J293" s="34">
        <v>0.5</v>
      </c>
      <c r="K293" s="34">
        <v>0.871</v>
      </c>
      <c r="L293" s="34">
        <v>12.6517</v>
      </c>
      <c r="M293" s="34">
        <v>7.0499999999999993E-2</v>
      </c>
      <c r="N293" s="34">
        <v>246.3683</v>
      </c>
      <c r="O293" s="34">
        <v>2.4224000000000001</v>
      </c>
      <c r="P293" s="34">
        <v>248.8</v>
      </c>
      <c r="Q293" s="34">
        <v>204.41239999999999</v>
      </c>
      <c r="R293" s="34">
        <v>2.0099</v>
      </c>
      <c r="S293" s="34">
        <v>206.4</v>
      </c>
      <c r="T293" s="34">
        <v>65.875299999999996</v>
      </c>
      <c r="U293" s="34"/>
      <c r="V293" s="34"/>
      <c r="W293" s="34">
        <v>0</v>
      </c>
      <c r="X293" s="34">
        <v>0.4355</v>
      </c>
      <c r="Y293" s="34">
        <v>12</v>
      </c>
      <c r="Z293" s="34">
        <v>849</v>
      </c>
      <c r="AA293" s="34">
        <v>859</v>
      </c>
      <c r="AB293" s="34">
        <v>871</v>
      </c>
      <c r="AC293" s="34">
        <v>86</v>
      </c>
      <c r="AD293" s="34">
        <v>31.33</v>
      </c>
      <c r="AE293" s="34">
        <v>0.72</v>
      </c>
      <c r="AF293" s="34">
        <v>978</v>
      </c>
      <c r="AG293" s="34">
        <v>4</v>
      </c>
      <c r="AH293" s="34">
        <v>67.070999999999998</v>
      </c>
      <c r="AI293" s="34">
        <v>41</v>
      </c>
      <c r="AJ293" s="34">
        <v>189</v>
      </c>
      <c r="AK293" s="34">
        <v>168</v>
      </c>
      <c r="AL293" s="34">
        <v>4</v>
      </c>
      <c r="AM293" s="34">
        <v>175.4</v>
      </c>
      <c r="AN293" s="34" t="s">
        <v>155</v>
      </c>
      <c r="AO293" s="34">
        <v>2</v>
      </c>
      <c r="AP293" s="37">
        <v>0.8916087962962963</v>
      </c>
      <c r="AQ293" s="34">
        <v>47.159022</v>
      </c>
      <c r="AR293" s="34">
        <v>-88.489215000000002</v>
      </c>
      <c r="AS293" s="34">
        <v>314.39999999999998</v>
      </c>
      <c r="AT293" s="34">
        <v>35.1</v>
      </c>
      <c r="AU293" s="34">
        <v>12</v>
      </c>
      <c r="AV293" s="34">
        <v>9</v>
      </c>
      <c r="AW293" s="34" t="s">
        <v>211</v>
      </c>
      <c r="AX293" s="34">
        <v>2.1</v>
      </c>
      <c r="AY293" s="34">
        <v>1</v>
      </c>
      <c r="AZ293" s="34">
        <v>2.4</v>
      </c>
      <c r="BA293" s="34">
        <v>13.404</v>
      </c>
      <c r="BB293" s="34">
        <v>13.95</v>
      </c>
      <c r="BC293" s="34">
        <v>1.04</v>
      </c>
      <c r="BD293" s="34">
        <v>14.813000000000001</v>
      </c>
      <c r="BE293" s="34">
        <v>2888.799</v>
      </c>
      <c r="BF293" s="34">
        <v>10.250999999999999</v>
      </c>
      <c r="BG293" s="34">
        <v>5.891</v>
      </c>
      <c r="BH293" s="34">
        <v>5.8000000000000003E-2</v>
      </c>
      <c r="BI293" s="34">
        <v>5.9489999999999998</v>
      </c>
      <c r="BJ293" s="34">
        <v>4.8879999999999999</v>
      </c>
      <c r="BK293" s="34">
        <v>4.8000000000000001E-2</v>
      </c>
      <c r="BL293" s="34">
        <v>4.9359999999999999</v>
      </c>
      <c r="BM293" s="34">
        <v>0.51910000000000001</v>
      </c>
      <c r="BN293" s="34"/>
      <c r="BO293" s="34"/>
      <c r="BP293" s="34"/>
      <c r="BQ293" s="34">
        <v>72.302000000000007</v>
      </c>
      <c r="BR293" s="34">
        <v>0.36283500000000002</v>
      </c>
      <c r="BS293" s="34">
        <v>-5</v>
      </c>
      <c r="BT293" s="34">
        <v>8.071E-3</v>
      </c>
      <c r="BU293" s="34">
        <v>8.8667809999999996</v>
      </c>
      <c r="BV293" s="34">
        <v>0</v>
      </c>
      <c r="BW293" s="34" t="s">
        <v>155</v>
      </c>
      <c r="BX293" s="34">
        <v>0.83</v>
      </c>
    </row>
    <row r="294" spans="1:76" x14ac:dyDescent="0.25">
      <c r="A294" s="35">
        <v>43167</v>
      </c>
      <c r="B294" s="36">
        <v>1.5809027777777779E-2</v>
      </c>
      <c r="C294" s="34">
        <v>14.249000000000001</v>
      </c>
      <c r="D294" s="34">
        <v>0.1004</v>
      </c>
      <c r="E294" s="34">
        <v>1003.571429</v>
      </c>
      <c r="F294" s="34">
        <v>314.3</v>
      </c>
      <c r="G294" s="34">
        <v>2.7</v>
      </c>
      <c r="H294" s="34">
        <v>66.3</v>
      </c>
      <c r="I294" s="34"/>
      <c r="J294" s="34">
        <v>0.5</v>
      </c>
      <c r="K294" s="34">
        <v>0.87290000000000001</v>
      </c>
      <c r="L294" s="34">
        <v>12.4384</v>
      </c>
      <c r="M294" s="34">
        <v>8.7599999999999997E-2</v>
      </c>
      <c r="N294" s="34">
        <v>274.36540000000002</v>
      </c>
      <c r="O294" s="34">
        <v>2.3445</v>
      </c>
      <c r="P294" s="34">
        <v>276.7</v>
      </c>
      <c r="Q294" s="34">
        <v>227.64160000000001</v>
      </c>
      <c r="R294" s="34">
        <v>1.9452</v>
      </c>
      <c r="S294" s="34">
        <v>229.6</v>
      </c>
      <c r="T294" s="34">
        <v>66.2898</v>
      </c>
      <c r="U294" s="34"/>
      <c r="V294" s="34"/>
      <c r="W294" s="34">
        <v>0</v>
      </c>
      <c r="X294" s="34">
        <v>0.4365</v>
      </c>
      <c r="Y294" s="34">
        <v>12</v>
      </c>
      <c r="Z294" s="34">
        <v>850</v>
      </c>
      <c r="AA294" s="34">
        <v>860</v>
      </c>
      <c r="AB294" s="34">
        <v>871</v>
      </c>
      <c r="AC294" s="34">
        <v>86</v>
      </c>
      <c r="AD294" s="34">
        <v>31.33</v>
      </c>
      <c r="AE294" s="34">
        <v>0.72</v>
      </c>
      <c r="AF294" s="34">
        <v>978</v>
      </c>
      <c r="AG294" s="34">
        <v>4</v>
      </c>
      <c r="AH294" s="34">
        <v>67</v>
      </c>
      <c r="AI294" s="34">
        <v>41</v>
      </c>
      <c r="AJ294" s="34">
        <v>189</v>
      </c>
      <c r="AK294" s="34">
        <v>168</v>
      </c>
      <c r="AL294" s="34">
        <v>3.9</v>
      </c>
      <c r="AM294" s="34">
        <v>175</v>
      </c>
      <c r="AN294" s="34" t="s">
        <v>155</v>
      </c>
      <c r="AO294" s="34">
        <v>2</v>
      </c>
      <c r="AP294" s="37">
        <v>0.89163194444444438</v>
      </c>
      <c r="AQ294" s="34">
        <v>47.158943999999998</v>
      </c>
      <c r="AR294" s="34">
        <v>-88.488984000000002</v>
      </c>
      <c r="AS294" s="34">
        <v>314.39999999999998</v>
      </c>
      <c r="AT294" s="34">
        <v>35</v>
      </c>
      <c r="AU294" s="34">
        <v>12</v>
      </c>
      <c r="AV294" s="34">
        <v>8</v>
      </c>
      <c r="AW294" s="34" t="s">
        <v>211</v>
      </c>
      <c r="AX294" s="34">
        <v>2.1770230000000002</v>
      </c>
      <c r="AY294" s="34">
        <v>1.231069</v>
      </c>
      <c r="AZ294" s="34">
        <v>2.554046</v>
      </c>
      <c r="BA294" s="34">
        <v>13.404</v>
      </c>
      <c r="BB294" s="34">
        <v>14.18</v>
      </c>
      <c r="BC294" s="34">
        <v>1.06</v>
      </c>
      <c r="BD294" s="34">
        <v>14.555</v>
      </c>
      <c r="BE294" s="34">
        <v>2884.6970000000001</v>
      </c>
      <c r="BF294" s="34">
        <v>12.930999999999999</v>
      </c>
      <c r="BG294" s="34">
        <v>6.6630000000000003</v>
      </c>
      <c r="BH294" s="34">
        <v>5.7000000000000002E-2</v>
      </c>
      <c r="BI294" s="34">
        <v>6.72</v>
      </c>
      <c r="BJ294" s="34">
        <v>5.5289999999999999</v>
      </c>
      <c r="BK294" s="34">
        <v>4.7E-2</v>
      </c>
      <c r="BL294" s="34">
        <v>5.5759999999999996</v>
      </c>
      <c r="BM294" s="34">
        <v>0.53049999999999997</v>
      </c>
      <c r="BN294" s="34"/>
      <c r="BO294" s="34"/>
      <c r="BP294" s="34"/>
      <c r="BQ294" s="34">
        <v>73.602000000000004</v>
      </c>
      <c r="BR294" s="34">
        <v>0.48248000000000002</v>
      </c>
      <c r="BS294" s="34">
        <v>-5</v>
      </c>
      <c r="BT294" s="34">
        <v>8.0000000000000002E-3</v>
      </c>
      <c r="BU294" s="34">
        <v>11.790606</v>
      </c>
      <c r="BV294" s="34">
        <v>0</v>
      </c>
      <c r="BW294" s="34" t="s">
        <v>155</v>
      </c>
      <c r="BX294" s="34">
        <v>0.83</v>
      </c>
    </row>
    <row r="295" spans="1:76" x14ac:dyDescent="0.25">
      <c r="A295" s="35">
        <v>43167</v>
      </c>
      <c r="B295" s="36">
        <v>1.5820601851851853E-2</v>
      </c>
      <c r="C295" s="34">
        <v>13.147</v>
      </c>
      <c r="D295" s="34">
        <v>2.69E-2</v>
      </c>
      <c r="E295" s="34">
        <v>268.51542999999998</v>
      </c>
      <c r="F295" s="34">
        <v>347.8</v>
      </c>
      <c r="G295" s="34">
        <v>2.6</v>
      </c>
      <c r="H295" s="34">
        <v>62.2</v>
      </c>
      <c r="I295" s="34"/>
      <c r="J295" s="34">
        <v>0.5</v>
      </c>
      <c r="K295" s="34">
        <v>0.88229999999999997</v>
      </c>
      <c r="L295" s="34">
        <v>11.5998</v>
      </c>
      <c r="M295" s="34">
        <v>2.3699999999999999E-2</v>
      </c>
      <c r="N295" s="34">
        <v>306.82330000000002</v>
      </c>
      <c r="O295" s="34">
        <v>2.294</v>
      </c>
      <c r="P295" s="34">
        <v>309.10000000000002</v>
      </c>
      <c r="Q295" s="34">
        <v>254.572</v>
      </c>
      <c r="R295" s="34">
        <v>1.9033</v>
      </c>
      <c r="S295" s="34">
        <v>256.5</v>
      </c>
      <c r="T295" s="34">
        <v>62.228299999999997</v>
      </c>
      <c r="U295" s="34"/>
      <c r="V295" s="34"/>
      <c r="W295" s="34">
        <v>0</v>
      </c>
      <c r="X295" s="34">
        <v>0.44119999999999998</v>
      </c>
      <c r="Y295" s="34">
        <v>12</v>
      </c>
      <c r="Z295" s="34">
        <v>851</v>
      </c>
      <c r="AA295" s="34">
        <v>862</v>
      </c>
      <c r="AB295" s="34">
        <v>872</v>
      </c>
      <c r="AC295" s="34">
        <v>86</v>
      </c>
      <c r="AD295" s="34">
        <v>31.33</v>
      </c>
      <c r="AE295" s="34">
        <v>0.72</v>
      </c>
      <c r="AF295" s="34">
        <v>978</v>
      </c>
      <c r="AG295" s="34">
        <v>4</v>
      </c>
      <c r="AH295" s="34">
        <v>67</v>
      </c>
      <c r="AI295" s="34">
        <v>41</v>
      </c>
      <c r="AJ295" s="34">
        <v>189</v>
      </c>
      <c r="AK295" s="34">
        <v>168</v>
      </c>
      <c r="AL295" s="34">
        <v>3.9</v>
      </c>
      <c r="AM295" s="34">
        <v>175</v>
      </c>
      <c r="AN295" s="34" t="s">
        <v>155</v>
      </c>
      <c r="AO295" s="34">
        <v>2</v>
      </c>
      <c r="AP295" s="37">
        <v>0.89164351851851853</v>
      </c>
      <c r="AQ295" s="34">
        <v>47.158881999999998</v>
      </c>
      <c r="AR295" s="34">
        <v>-88.488798000000003</v>
      </c>
      <c r="AS295" s="34">
        <v>314.2</v>
      </c>
      <c r="AT295" s="34">
        <v>35</v>
      </c>
      <c r="AU295" s="34">
        <v>12</v>
      </c>
      <c r="AV295" s="34">
        <v>9</v>
      </c>
      <c r="AW295" s="34" t="s">
        <v>220</v>
      </c>
      <c r="AX295" s="34">
        <v>1.5063059999999999</v>
      </c>
      <c r="AY295" s="34">
        <v>1.3</v>
      </c>
      <c r="AZ295" s="34">
        <v>2.3687689999999999</v>
      </c>
      <c r="BA295" s="34">
        <v>13.404</v>
      </c>
      <c r="BB295" s="34">
        <v>15.37</v>
      </c>
      <c r="BC295" s="34">
        <v>1.1499999999999999</v>
      </c>
      <c r="BD295" s="34">
        <v>13.339</v>
      </c>
      <c r="BE295" s="34">
        <v>2899.7939999999999</v>
      </c>
      <c r="BF295" s="34">
        <v>3.7690000000000001</v>
      </c>
      <c r="BG295" s="34">
        <v>8.032</v>
      </c>
      <c r="BH295" s="34">
        <v>0.06</v>
      </c>
      <c r="BI295" s="34">
        <v>8.0920000000000005</v>
      </c>
      <c r="BJ295" s="34">
        <v>6.6639999999999997</v>
      </c>
      <c r="BK295" s="34">
        <v>0.05</v>
      </c>
      <c r="BL295" s="34">
        <v>6.7140000000000004</v>
      </c>
      <c r="BM295" s="34">
        <v>0.53680000000000005</v>
      </c>
      <c r="BN295" s="34"/>
      <c r="BO295" s="34"/>
      <c r="BP295" s="34"/>
      <c r="BQ295" s="34">
        <v>80.186999999999998</v>
      </c>
      <c r="BR295" s="34">
        <v>0.57275200000000004</v>
      </c>
      <c r="BS295" s="34">
        <v>-5</v>
      </c>
      <c r="BT295" s="34">
        <v>8.9289999999999994E-3</v>
      </c>
      <c r="BU295" s="34">
        <v>13.996627</v>
      </c>
      <c r="BV295" s="34">
        <v>0</v>
      </c>
      <c r="BW295" s="34" t="s">
        <v>155</v>
      </c>
      <c r="BX295" s="34">
        <v>0.83</v>
      </c>
    </row>
    <row r="296" spans="1:76" x14ac:dyDescent="0.25">
      <c r="A296" s="35">
        <v>43167</v>
      </c>
      <c r="B296" s="36">
        <v>1.5832175925925927E-2</v>
      </c>
      <c r="C296" s="34">
        <v>12.175000000000001</v>
      </c>
      <c r="D296" s="34">
        <v>7.7000000000000002E-3</v>
      </c>
      <c r="E296" s="34">
        <v>76.688907</v>
      </c>
      <c r="F296" s="34">
        <v>445.8</v>
      </c>
      <c r="G296" s="34">
        <v>2.2999999999999998</v>
      </c>
      <c r="H296" s="34">
        <v>62</v>
      </c>
      <c r="I296" s="34"/>
      <c r="J296" s="34">
        <v>0.5</v>
      </c>
      <c r="K296" s="34">
        <v>0.89029999999999998</v>
      </c>
      <c r="L296" s="34">
        <v>10.8401</v>
      </c>
      <c r="M296" s="34">
        <v>6.7999999999999996E-3</v>
      </c>
      <c r="N296" s="34">
        <v>396.93340000000001</v>
      </c>
      <c r="O296" s="34">
        <v>2.0127999999999999</v>
      </c>
      <c r="P296" s="34">
        <v>398.9</v>
      </c>
      <c r="Q296" s="34">
        <v>329.3365</v>
      </c>
      <c r="R296" s="34">
        <v>1.67</v>
      </c>
      <c r="S296" s="34">
        <v>331</v>
      </c>
      <c r="T296" s="34">
        <v>62.037100000000002</v>
      </c>
      <c r="U296" s="34"/>
      <c r="V296" s="34"/>
      <c r="W296" s="34">
        <v>0</v>
      </c>
      <c r="X296" s="34">
        <v>0.44519999999999998</v>
      </c>
      <c r="Y296" s="34">
        <v>12.1</v>
      </c>
      <c r="Z296" s="34">
        <v>851</v>
      </c>
      <c r="AA296" s="34">
        <v>861</v>
      </c>
      <c r="AB296" s="34">
        <v>873</v>
      </c>
      <c r="AC296" s="34">
        <v>86</v>
      </c>
      <c r="AD296" s="34">
        <v>31.33</v>
      </c>
      <c r="AE296" s="34">
        <v>0.72</v>
      </c>
      <c r="AF296" s="34">
        <v>978</v>
      </c>
      <c r="AG296" s="34">
        <v>4</v>
      </c>
      <c r="AH296" s="34">
        <v>67</v>
      </c>
      <c r="AI296" s="34">
        <v>41</v>
      </c>
      <c r="AJ296" s="34">
        <v>189</v>
      </c>
      <c r="AK296" s="34">
        <v>168</v>
      </c>
      <c r="AL296" s="34">
        <v>4</v>
      </c>
      <c r="AM296" s="34">
        <v>175</v>
      </c>
      <c r="AN296" s="34" t="s">
        <v>155</v>
      </c>
      <c r="AO296" s="34">
        <v>2</v>
      </c>
      <c r="AP296" s="37">
        <v>0.89165509259259268</v>
      </c>
      <c r="AQ296" s="34">
        <v>47.158867000000001</v>
      </c>
      <c r="AR296" s="34">
        <v>-88.488757000000007</v>
      </c>
      <c r="AS296" s="34">
        <v>314.2</v>
      </c>
      <c r="AT296" s="34">
        <v>35</v>
      </c>
      <c r="AU296" s="34">
        <v>12</v>
      </c>
      <c r="AV296" s="34">
        <v>9</v>
      </c>
      <c r="AW296" s="34" t="s">
        <v>211</v>
      </c>
      <c r="AX296" s="34">
        <v>1.4541999999999999</v>
      </c>
      <c r="AY296" s="34">
        <v>1.3771</v>
      </c>
      <c r="AZ296" s="34">
        <v>2.4542000000000002</v>
      </c>
      <c r="BA296" s="34">
        <v>13.404</v>
      </c>
      <c r="BB296" s="34">
        <v>16.55</v>
      </c>
      <c r="BC296" s="34">
        <v>1.23</v>
      </c>
      <c r="BD296" s="34">
        <v>12.316000000000001</v>
      </c>
      <c r="BE296" s="34">
        <v>2904.4940000000001</v>
      </c>
      <c r="BF296" s="34">
        <v>1.1639999999999999</v>
      </c>
      <c r="BG296" s="34">
        <v>11.138</v>
      </c>
      <c r="BH296" s="34">
        <v>5.6000000000000001E-2</v>
      </c>
      <c r="BI296" s="34">
        <v>11.194000000000001</v>
      </c>
      <c r="BJ296" s="34">
        <v>9.2409999999999997</v>
      </c>
      <c r="BK296" s="34">
        <v>4.7E-2</v>
      </c>
      <c r="BL296" s="34">
        <v>9.2880000000000003</v>
      </c>
      <c r="BM296" s="34">
        <v>0.5736</v>
      </c>
      <c r="BN296" s="34"/>
      <c r="BO296" s="34"/>
      <c r="BP296" s="34"/>
      <c r="BQ296" s="34">
        <v>86.728999999999999</v>
      </c>
      <c r="BR296" s="34">
        <v>0.49446099999999998</v>
      </c>
      <c r="BS296" s="34">
        <v>-5</v>
      </c>
      <c r="BT296" s="34">
        <v>8.071E-3</v>
      </c>
      <c r="BU296" s="34">
        <v>12.083391000000001</v>
      </c>
      <c r="BV296" s="34">
        <v>0</v>
      </c>
      <c r="BW296" s="34" t="s">
        <v>155</v>
      </c>
      <c r="BX296" s="34">
        <v>0.83</v>
      </c>
    </row>
    <row r="297" spans="1:76" x14ac:dyDescent="0.25">
      <c r="A297" s="35">
        <v>43167</v>
      </c>
      <c r="B297" s="36">
        <v>1.584375E-2</v>
      </c>
      <c r="C297" s="34">
        <v>11.881</v>
      </c>
      <c r="D297" s="34">
        <v>8.3000000000000001E-3</v>
      </c>
      <c r="E297" s="34">
        <v>82.749168999999995</v>
      </c>
      <c r="F297" s="34">
        <v>550.5</v>
      </c>
      <c r="G297" s="34">
        <v>2.2000000000000002</v>
      </c>
      <c r="H297" s="34">
        <v>53.8</v>
      </c>
      <c r="I297" s="34"/>
      <c r="J297" s="34">
        <v>0.5</v>
      </c>
      <c r="K297" s="34">
        <v>0.89280000000000004</v>
      </c>
      <c r="L297" s="34">
        <v>10.6074</v>
      </c>
      <c r="M297" s="34">
        <v>7.4000000000000003E-3</v>
      </c>
      <c r="N297" s="34">
        <v>491.45890000000003</v>
      </c>
      <c r="O297" s="34">
        <v>1.9641</v>
      </c>
      <c r="P297" s="34">
        <v>493.4</v>
      </c>
      <c r="Q297" s="34">
        <v>407.76459999999997</v>
      </c>
      <c r="R297" s="34">
        <v>1.6295999999999999</v>
      </c>
      <c r="S297" s="34">
        <v>409.4</v>
      </c>
      <c r="T297" s="34">
        <v>53.798000000000002</v>
      </c>
      <c r="U297" s="34"/>
      <c r="V297" s="34"/>
      <c r="W297" s="34">
        <v>0</v>
      </c>
      <c r="X297" s="34">
        <v>0.44640000000000002</v>
      </c>
      <c r="Y297" s="34">
        <v>12</v>
      </c>
      <c r="Z297" s="34">
        <v>851</v>
      </c>
      <c r="AA297" s="34">
        <v>862</v>
      </c>
      <c r="AB297" s="34">
        <v>873</v>
      </c>
      <c r="AC297" s="34">
        <v>86</v>
      </c>
      <c r="AD297" s="34">
        <v>31.33</v>
      </c>
      <c r="AE297" s="34">
        <v>0.72</v>
      </c>
      <c r="AF297" s="34">
        <v>978</v>
      </c>
      <c r="AG297" s="34">
        <v>4</v>
      </c>
      <c r="AH297" s="34">
        <v>67</v>
      </c>
      <c r="AI297" s="34">
        <v>41</v>
      </c>
      <c r="AJ297" s="34">
        <v>189</v>
      </c>
      <c r="AK297" s="34">
        <v>168</v>
      </c>
      <c r="AL297" s="34">
        <v>4.0999999999999996</v>
      </c>
      <c r="AM297" s="34">
        <v>175</v>
      </c>
      <c r="AN297" s="34" t="s">
        <v>155</v>
      </c>
      <c r="AO297" s="34">
        <v>2</v>
      </c>
      <c r="AP297" s="37">
        <v>0.89165509259259268</v>
      </c>
      <c r="AQ297" s="34">
        <v>47.158844999999999</v>
      </c>
      <c r="AR297" s="34">
        <v>-88.488575999999995</v>
      </c>
      <c r="AS297" s="34">
        <v>313.7</v>
      </c>
      <c r="AT297" s="34">
        <v>36.200000000000003</v>
      </c>
      <c r="AU297" s="34">
        <v>12</v>
      </c>
      <c r="AV297" s="34">
        <v>9</v>
      </c>
      <c r="AW297" s="34" t="s">
        <v>211</v>
      </c>
      <c r="AX297" s="34">
        <v>1.5</v>
      </c>
      <c r="AY297" s="34">
        <v>1.4</v>
      </c>
      <c r="AZ297" s="34">
        <v>2.5</v>
      </c>
      <c r="BA297" s="34">
        <v>13.404</v>
      </c>
      <c r="BB297" s="34">
        <v>16.940000000000001</v>
      </c>
      <c r="BC297" s="34">
        <v>1.26</v>
      </c>
      <c r="BD297" s="34">
        <v>12.01</v>
      </c>
      <c r="BE297" s="34">
        <v>2904.7240000000002</v>
      </c>
      <c r="BF297" s="34">
        <v>1.288</v>
      </c>
      <c r="BG297" s="34">
        <v>14.093999999999999</v>
      </c>
      <c r="BH297" s="34">
        <v>5.6000000000000001E-2</v>
      </c>
      <c r="BI297" s="34">
        <v>14.15</v>
      </c>
      <c r="BJ297" s="34">
        <v>11.693</v>
      </c>
      <c r="BK297" s="34">
        <v>4.7E-2</v>
      </c>
      <c r="BL297" s="34">
        <v>11.74</v>
      </c>
      <c r="BM297" s="34">
        <v>0.50839999999999996</v>
      </c>
      <c r="BN297" s="34"/>
      <c r="BO297" s="34"/>
      <c r="BP297" s="34"/>
      <c r="BQ297" s="34">
        <v>88.881</v>
      </c>
      <c r="BR297" s="34">
        <v>0.44433699999999998</v>
      </c>
      <c r="BS297" s="34">
        <v>-5</v>
      </c>
      <c r="BT297" s="34">
        <v>8.9289999999999994E-3</v>
      </c>
      <c r="BU297" s="34">
        <v>10.858485999999999</v>
      </c>
      <c r="BV297" s="34">
        <v>0</v>
      </c>
      <c r="BW297" s="34" t="s">
        <v>155</v>
      </c>
      <c r="BX297" s="34">
        <v>0.83</v>
      </c>
    </row>
    <row r="298" spans="1:76" x14ac:dyDescent="0.25">
      <c r="A298" s="35">
        <v>43167</v>
      </c>
      <c r="B298" s="36">
        <v>1.5855324074074074E-2</v>
      </c>
      <c r="C298" s="34">
        <v>12.305999999999999</v>
      </c>
      <c r="D298" s="34">
        <v>8.3999999999999995E-3</v>
      </c>
      <c r="E298" s="34">
        <v>83.981324000000001</v>
      </c>
      <c r="F298" s="34">
        <v>590.9</v>
      </c>
      <c r="G298" s="34">
        <v>2.2000000000000002</v>
      </c>
      <c r="H298" s="34">
        <v>44.4</v>
      </c>
      <c r="I298" s="34"/>
      <c r="J298" s="34">
        <v>0.69</v>
      </c>
      <c r="K298" s="34">
        <v>0.88929999999999998</v>
      </c>
      <c r="L298" s="34">
        <v>10.9445</v>
      </c>
      <c r="M298" s="34">
        <v>7.4999999999999997E-3</v>
      </c>
      <c r="N298" s="34">
        <v>525.47249999999997</v>
      </c>
      <c r="O298" s="34">
        <v>1.9564999999999999</v>
      </c>
      <c r="P298" s="34">
        <v>527.4</v>
      </c>
      <c r="Q298" s="34">
        <v>435.98570000000001</v>
      </c>
      <c r="R298" s="34">
        <v>1.6233</v>
      </c>
      <c r="S298" s="34">
        <v>437.6</v>
      </c>
      <c r="T298" s="34">
        <v>44.360100000000003</v>
      </c>
      <c r="U298" s="34"/>
      <c r="V298" s="34"/>
      <c r="W298" s="34">
        <v>0</v>
      </c>
      <c r="X298" s="34">
        <v>0.61229999999999996</v>
      </c>
      <c r="Y298" s="34">
        <v>12</v>
      </c>
      <c r="Z298" s="34">
        <v>852</v>
      </c>
      <c r="AA298" s="34">
        <v>862</v>
      </c>
      <c r="AB298" s="34">
        <v>874</v>
      </c>
      <c r="AC298" s="34">
        <v>86</v>
      </c>
      <c r="AD298" s="34">
        <v>31.33</v>
      </c>
      <c r="AE298" s="34">
        <v>0.72</v>
      </c>
      <c r="AF298" s="34">
        <v>978</v>
      </c>
      <c r="AG298" s="34">
        <v>4</v>
      </c>
      <c r="AH298" s="34">
        <v>67</v>
      </c>
      <c r="AI298" s="34">
        <v>41</v>
      </c>
      <c r="AJ298" s="34">
        <v>189</v>
      </c>
      <c r="AK298" s="34">
        <v>168</v>
      </c>
      <c r="AL298" s="34">
        <v>4.0999999999999996</v>
      </c>
      <c r="AM298" s="34">
        <v>175</v>
      </c>
      <c r="AN298" s="34" t="s">
        <v>155</v>
      </c>
      <c r="AO298" s="34">
        <v>2</v>
      </c>
      <c r="AP298" s="37">
        <v>0.89166666666666661</v>
      </c>
      <c r="AQ298" s="34">
        <v>47.158833000000001</v>
      </c>
      <c r="AR298" s="34">
        <v>-88.488337000000001</v>
      </c>
      <c r="AS298" s="34">
        <v>313.3</v>
      </c>
      <c r="AT298" s="34">
        <v>39.5</v>
      </c>
      <c r="AU298" s="34">
        <v>12</v>
      </c>
      <c r="AV298" s="34">
        <v>9</v>
      </c>
      <c r="AW298" s="34" t="s">
        <v>211</v>
      </c>
      <c r="AX298" s="34">
        <v>1.4229000000000001</v>
      </c>
      <c r="AY298" s="34">
        <v>1.4</v>
      </c>
      <c r="AZ298" s="34">
        <v>2.1145</v>
      </c>
      <c r="BA298" s="34">
        <v>13.404</v>
      </c>
      <c r="BB298" s="34">
        <v>16.39</v>
      </c>
      <c r="BC298" s="34">
        <v>1.22</v>
      </c>
      <c r="BD298" s="34">
        <v>12.444000000000001</v>
      </c>
      <c r="BE298" s="34">
        <v>2904.7249999999999</v>
      </c>
      <c r="BF298" s="34">
        <v>1.262</v>
      </c>
      <c r="BG298" s="34">
        <v>14.605</v>
      </c>
      <c r="BH298" s="34">
        <v>5.3999999999999999E-2</v>
      </c>
      <c r="BI298" s="34">
        <v>14.659000000000001</v>
      </c>
      <c r="BJ298" s="34">
        <v>12.118</v>
      </c>
      <c r="BK298" s="34">
        <v>4.4999999999999998E-2</v>
      </c>
      <c r="BL298" s="34">
        <v>12.163</v>
      </c>
      <c r="BM298" s="34">
        <v>0.40629999999999999</v>
      </c>
      <c r="BN298" s="34"/>
      <c r="BO298" s="34"/>
      <c r="BP298" s="34"/>
      <c r="BQ298" s="34">
        <v>118.169</v>
      </c>
      <c r="BR298" s="34">
        <v>0.409414</v>
      </c>
      <c r="BS298" s="34">
        <v>-5</v>
      </c>
      <c r="BT298" s="34">
        <v>8.071E-3</v>
      </c>
      <c r="BU298" s="34">
        <v>10.005055</v>
      </c>
      <c r="BV298" s="34">
        <v>0</v>
      </c>
      <c r="BW298" s="34" t="s">
        <v>155</v>
      </c>
      <c r="BX298" s="34">
        <v>0.83</v>
      </c>
    </row>
    <row r="299" spans="1:76" x14ac:dyDescent="0.25">
      <c r="A299" s="35">
        <v>43167</v>
      </c>
      <c r="B299" s="36">
        <v>1.5866898148148147E-2</v>
      </c>
      <c r="C299" s="34">
        <v>13.135999999999999</v>
      </c>
      <c r="D299" s="34">
        <v>1.0699999999999999E-2</v>
      </c>
      <c r="E299" s="34">
        <v>107.04584</v>
      </c>
      <c r="F299" s="34">
        <v>665.9</v>
      </c>
      <c r="G299" s="34">
        <v>2.2000000000000002</v>
      </c>
      <c r="H299" s="34">
        <v>40.299999999999997</v>
      </c>
      <c r="I299" s="34"/>
      <c r="J299" s="34">
        <v>0.96</v>
      </c>
      <c r="K299" s="34">
        <v>0.88260000000000005</v>
      </c>
      <c r="L299" s="34">
        <v>11.5947</v>
      </c>
      <c r="M299" s="34">
        <v>9.4000000000000004E-3</v>
      </c>
      <c r="N299" s="34">
        <v>587.71969999999999</v>
      </c>
      <c r="O299" s="34">
        <v>1.9071</v>
      </c>
      <c r="P299" s="34">
        <v>589.6</v>
      </c>
      <c r="Q299" s="34">
        <v>487.63240000000002</v>
      </c>
      <c r="R299" s="34">
        <v>1.5823</v>
      </c>
      <c r="S299" s="34">
        <v>489.2</v>
      </c>
      <c r="T299" s="34">
        <v>40.270000000000003</v>
      </c>
      <c r="U299" s="34"/>
      <c r="V299" s="34"/>
      <c r="W299" s="34">
        <v>0</v>
      </c>
      <c r="X299" s="34">
        <v>0.84519999999999995</v>
      </c>
      <c r="Y299" s="34">
        <v>12.1</v>
      </c>
      <c r="Z299" s="34">
        <v>852</v>
      </c>
      <c r="AA299" s="34">
        <v>862</v>
      </c>
      <c r="AB299" s="34">
        <v>874</v>
      </c>
      <c r="AC299" s="34">
        <v>86</v>
      </c>
      <c r="AD299" s="34">
        <v>31.33</v>
      </c>
      <c r="AE299" s="34">
        <v>0.72</v>
      </c>
      <c r="AF299" s="34">
        <v>978</v>
      </c>
      <c r="AG299" s="34">
        <v>4</v>
      </c>
      <c r="AH299" s="34">
        <v>67</v>
      </c>
      <c r="AI299" s="34">
        <v>41</v>
      </c>
      <c r="AJ299" s="34">
        <v>189</v>
      </c>
      <c r="AK299" s="34">
        <v>168</v>
      </c>
      <c r="AL299" s="34">
        <v>4.0999999999999996</v>
      </c>
      <c r="AM299" s="34">
        <v>175</v>
      </c>
      <c r="AN299" s="34" t="s">
        <v>155</v>
      </c>
      <c r="AO299" s="34">
        <v>2</v>
      </c>
      <c r="AP299" s="37">
        <v>0.89167824074074076</v>
      </c>
      <c r="AQ299" s="34">
        <v>47.158845999999997</v>
      </c>
      <c r="AR299" s="34">
        <v>-88.487903000000003</v>
      </c>
      <c r="AS299" s="34">
        <v>313.10000000000002</v>
      </c>
      <c r="AT299" s="34">
        <v>40.5</v>
      </c>
      <c r="AU299" s="34">
        <v>12</v>
      </c>
      <c r="AV299" s="34">
        <v>10</v>
      </c>
      <c r="AW299" s="34" t="s">
        <v>201</v>
      </c>
      <c r="AX299" s="34">
        <v>1.4771000000000001</v>
      </c>
      <c r="AY299" s="34">
        <v>1.7083999999999999</v>
      </c>
      <c r="AZ299" s="34">
        <v>2.3083999999999998</v>
      </c>
      <c r="BA299" s="34">
        <v>13.404</v>
      </c>
      <c r="BB299" s="34">
        <v>15.41</v>
      </c>
      <c r="BC299" s="34">
        <v>1.1499999999999999</v>
      </c>
      <c r="BD299" s="34">
        <v>13.297000000000001</v>
      </c>
      <c r="BE299" s="34">
        <v>2903.9160000000002</v>
      </c>
      <c r="BF299" s="34">
        <v>1.506</v>
      </c>
      <c r="BG299" s="34">
        <v>15.414999999999999</v>
      </c>
      <c r="BH299" s="34">
        <v>0.05</v>
      </c>
      <c r="BI299" s="34">
        <v>15.465</v>
      </c>
      <c r="BJ299" s="34">
        <v>12.789</v>
      </c>
      <c r="BK299" s="34">
        <v>4.2000000000000003E-2</v>
      </c>
      <c r="BL299" s="34">
        <v>12.831</v>
      </c>
      <c r="BM299" s="34">
        <v>0.34799999999999998</v>
      </c>
      <c r="BN299" s="34"/>
      <c r="BO299" s="34"/>
      <c r="BP299" s="34"/>
      <c r="BQ299" s="34">
        <v>153.916</v>
      </c>
      <c r="BR299" s="34">
        <v>0.50361599999999995</v>
      </c>
      <c r="BS299" s="34">
        <v>-5</v>
      </c>
      <c r="BT299" s="34">
        <v>8.0000000000000002E-3</v>
      </c>
      <c r="BU299" s="34">
        <v>12.307116000000001</v>
      </c>
      <c r="BV299" s="34">
        <v>0</v>
      </c>
      <c r="BW299" s="34" t="s">
        <v>155</v>
      </c>
      <c r="BX299" s="34">
        <v>0.83</v>
      </c>
    </row>
    <row r="300" spans="1:76" x14ac:dyDescent="0.25">
      <c r="A300" s="35">
        <v>43167</v>
      </c>
      <c r="B300" s="36">
        <v>1.5878472222222221E-2</v>
      </c>
      <c r="C300" s="34">
        <v>14.103999999999999</v>
      </c>
      <c r="D300" s="34">
        <v>0.39960000000000001</v>
      </c>
      <c r="E300" s="34">
        <v>3995.6672159999998</v>
      </c>
      <c r="F300" s="34">
        <v>790.4</v>
      </c>
      <c r="G300" s="34">
        <v>2.1</v>
      </c>
      <c r="H300" s="34">
        <v>38</v>
      </c>
      <c r="I300" s="34"/>
      <c r="J300" s="34">
        <v>1.28</v>
      </c>
      <c r="K300" s="34">
        <v>0.87150000000000005</v>
      </c>
      <c r="L300" s="34">
        <v>12.291399999999999</v>
      </c>
      <c r="M300" s="34">
        <v>0.34820000000000001</v>
      </c>
      <c r="N300" s="34">
        <v>688.80679999999995</v>
      </c>
      <c r="O300" s="34">
        <v>1.8301000000000001</v>
      </c>
      <c r="P300" s="34">
        <v>690.6</v>
      </c>
      <c r="Q300" s="34">
        <v>571.43790000000001</v>
      </c>
      <c r="R300" s="34">
        <v>1.5183</v>
      </c>
      <c r="S300" s="34">
        <v>573</v>
      </c>
      <c r="T300" s="34">
        <v>37.97</v>
      </c>
      <c r="U300" s="34"/>
      <c r="V300" s="34"/>
      <c r="W300" s="34">
        <v>0</v>
      </c>
      <c r="X300" s="34">
        <v>1.1188</v>
      </c>
      <c r="Y300" s="34">
        <v>12</v>
      </c>
      <c r="Z300" s="34">
        <v>852</v>
      </c>
      <c r="AA300" s="34">
        <v>863</v>
      </c>
      <c r="AB300" s="34">
        <v>874</v>
      </c>
      <c r="AC300" s="34">
        <v>86</v>
      </c>
      <c r="AD300" s="34">
        <v>31.3</v>
      </c>
      <c r="AE300" s="34">
        <v>0.72</v>
      </c>
      <c r="AF300" s="34">
        <v>979</v>
      </c>
      <c r="AG300" s="34">
        <v>4</v>
      </c>
      <c r="AH300" s="34">
        <v>67</v>
      </c>
      <c r="AI300" s="34">
        <v>41</v>
      </c>
      <c r="AJ300" s="34">
        <v>189</v>
      </c>
      <c r="AK300" s="34">
        <v>168</v>
      </c>
      <c r="AL300" s="34">
        <v>4</v>
      </c>
      <c r="AM300" s="34">
        <v>175.2</v>
      </c>
      <c r="AN300" s="34" t="s">
        <v>155</v>
      </c>
      <c r="AO300" s="34">
        <v>2</v>
      </c>
      <c r="AP300" s="37">
        <v>0.89170138888888895</v>
      </c>
      <c r="AQ300" s="34">
        <v>47.158861999999999</v>
      </c>
      <c r="AR300" s="34">
        <v>-88.487592000000006</v>
      </c>
      <c r="AS300" s="34">
        <v>313.10000000000002</v>
      </c>
      <c r="AT300" s="34">
        <v>41.3</v>
      </c>
      <c r="AU300" s="34">
        <v>12</v>
      </c>
      <c r="AV300" s="34">
        <v>10</v>
      </c>
      <c r="AW300" s="34" t="s">
        <v>201</v>
      </c>
      <c r="AX300" s="34">
        <v>1.6541999999999999</v>
      </c>
      <c r="AY300" s="34">
        <v>2.1084000000000001</v>
      </c>
      <c r="AZ300" s="34">
        <v>2.7084000000000001</v>
      </c>
      <c r="BA300" s="34">
        <v>13.404</v>
      </c>
      <c r="BB300" s="34">
        <v>14</v>
      </c>
      <c r="BC300" s="34">
        <v>1.04</v>
      </c>
      <c r="BD300" s="34">
        <v>14.747999999999999</v>
      </c>
      <c r="BE300" s="34">
        <v>2825.5390000000002</v>
      </c>
      <c r="BF300" s="34">
        <v>50.947000000000003</v>
      </c>
      <c r="BG300" s="34">
        <v>16.582000000000001</v>
      </c>
      <c r="BH300" s="34">
        <v>4.3999999999999997E-2</v>
      </c>
      <c r="BI300" s="34">
        <v>16.626000000000001</v>
      </c>
      <c r="BJ300" s="34">
        <v>13.756</v>
      </c>
      <c r="BK300" s="34">
        <v>3.6999999999999998E-2</v>
      </c>
      <c r="BL300" s="34">
        <v>13.792999999999999</v>
      </c>
      <c r="BM300" s="34">
        <v>0.30120000000000002</v>
      </c>
      <c r="BN300" s="34"/>
      <c r="BO300" s="34"/>
      <c r="BP300" s="34"/>
      <c r="BQ300" s="34">
        <v>187.01</v>
      </c>
      <c r="BR300" s="34">
        <v>0.54812300000000003</v>
      </c>
      <c r="BS300" s="34">
        <v>-5</v>
      </c>
      <c r="BT300" s="34">
        <v>8.0000000000000002E-3</v>
      </c>
      <c r="BU300" s="34">
        <v>13.394753</v>
      </c>
      <c r="BV300" s="34">
        <v>0</v>
      </c>
      <c r="BW300" s="34" t="s">
        <v>155</v>
      </c>
      <c r="BX300" s="34">
        <v>0.83</v>
      </c>
    </row>
    <row r="301" spans="1:76" x14ac:dyDescent="0.25">
      <c r="A301" s="35">
        <v>43167</v>
      </c>
      <c r="B301" s="36">
        <v>1.5890046296296298E-2</v>
      </c>
      <c r="C301" s="34">
        <v>10.194000000000001</v>
      </c>
      <c r="D301" s="34">
        <v>1.2418</v>
      </c>
      <c r="E301" s="34">
        <v>12417.85835</v>
      </c>
      <c r="F301" s="34">
        <v>819.3</v>
      </c>
      <c r="G301" s="34">
        <v>2.2999999999999998</v>
      </c>
      <c r="H301" s="34">
        <v>320.60000000000002</v>
      </c>
      <c r="I301" s="34"/>
      <c r="J301" s="34">
        <v>1.5</v>
      </c>
      <c r="K301" s="34">
        <v>0.89500000000000002</v>
      </c>
      <c r="L301" s="34">
        <v>9.1242000000000001</v>
      </c>
      <c r="M301" s="34">
        <v>1.1113999999999999</v>
      </c>
      <c r="N301" s="34">
        <v>733.30420000000004</v>
      </c>
      <c r="O301" s="34">
        <v>2.0956000000000001</v>
      </c>
      <c r="P301" s="34">
        <v>735.4</v>
      </c>
      <c r="Q301" s="34">
        <v>608.34770000000003</v>
      </c>
      <c r="R301" s="34">
        <v>1.7384999999999999</v>
      </c>
      <c r="S301" s="34">
        <v>610.1</v>
      </c>
      <c r="T301" s="34">
        <v>320.58629999999999</v>
      </c>
      <c r="U301" s="34"/>
      <c r="V301" s="34"/>
      <c r="W301" s="34">
        <v>0</v>
      </c>
      <c r="X301" s="34">
        <v>1.3425</v>
      </c>
      <c r="Y301" s="34">
        <v>12</v>
      </c>
      <c r="Z301" s="34">
        <v>851</v>
      </c>
      <c r="AA301" s="34">
        <v>863</v>
      </c>
      <c r="AB301" s="34">
        <v>874</v>
      </c>
      <c r="AC301" s="34">
        <v>86</v>
      </c>
      <c r="AD301" s="34">
        <v>31.3</v>
      </c>
      <c r="AE301" s="34">
        <v>0.72</v>
      </c>
      <c r="AF301" s="34">
        <v>979</v>
      </c>
      <c r="AG301" s="34">
        <v>4</v>
      </c>
      <c r="AH301" s="34">
        <v>67</v>
      </c>
      <c r="AI301" s="34">
        <v>41</v>
      </c>
      <c r="AJ301" s="34">
        <v>189</v>
      </c>
      <c r="AK301" s="34">
        <v>168</v>
      </c>
      <c r="AL301" s="34">
        <v>3.9</v>
      </c>
      <c r="AM301" s="34">
        <v>175.5</v>
      </c>
      <c r="AN301" s="34" t="s">
        <v>155</v>
      </c>
      <c r="AO301" s="34">
        <v>1</v>
      </c>
      <c r="AP301" s="37">
        <v>0.89171296296296287</v>
      </c>
      <c r="AQ301" s="34">
        <v>47.158864999999999</v>
      </c>
      <c r="AR301" s="34">
        <v>-88.487532999999999</v>
      </c>
      <c r="AS301" s="34">
        <v>313.10000000000002</v>
      </c>
      <c r="AT301" s="34">
        <v>41.5</v>
      </c>
      <c r="AU301" s="34">
        <v>12</v>
      </c>
      <c r="AV301" s="34">
        <v>10</v>
      </c>
      <c r="AW301" s="34" t="s">
        <v>201</v>
      </c>
      <c r="AX301" s="34">
        <v>1.7</v>
      </c>
      <c r="AY301" s="34">
        <v>1.2747999999999999</v>
      </c>
      <c r="AZ301" s="34">
        <v>2.2603</v>
      </c>
      <c r="BA301" s="34">
        <v>13.404</v>
      </c>
      <c r="BB301" s="34">
        <v>17.329999999999998</v>
      </c>
      <c r="BC301" s="34">
        <v>1.29</v>
      </c>
      <c r="BD301" s="34">
        <v>11.73</v>
      </c>
      <c r="BE301" s="34">
        <v>2584.62</v>
      </c>
      <c r="BF301" s="34">
        <v>200.38</v>
      </c>
      <c r="BG301" s="34">
        <v>21.753</v>
      </c>
      <c r="BH301" s="34">
        <v>6.2E-2</v>
      </c>
      <c r="BI301" s="34">
        <v>21.815000000000001</v>
      </c>
      <c r="BJ301" s="34">
        <v>18.045999999999999</v>
      </c>
      <c r="BK301" s="34">
        <v>5.1999999999999998E-2</v>
      </c>
      <c r="BL301" s="34">
        <v>18.097999999999999</v>
      </c>
      <c r="BM301" s="34">
        <v>3.1337999999999999</v>
      </c>
      <c r="BN301" s="34"/>
      <c r="BO301" s="34"/>
      <c r="BP301" s="34"/>
      <c r="BQ301" s="34">
        <v>276.51600000000002</v>
      </c>
      <c r="BR301" s="34">
        <v>0.46739599999999998</v>
      </c>
      <c r="BS301" s="34">
        <v>-5</v>
      </c>
      <c r="BT301" s="34">
        <v>8.9289999999999994E-3</v>
      </c>
      <c r="BU301" s="34">
        <v>11.422000000000001</v>
      </c>
      <c r="BV301" s="34">
        <v>0</v>
      </c>
      <c r="BW301" s="34" t="s">
        <v>155</v>
      </c>
      <c r="BX301" s="34">
        <v>0.83</v>
      </c>
    </row>
    <row r="302" spans="1:76" x14ac:dyDescent="0.25">
      <c r="A302" s="35">
        <v>43167</v>
      </c>
      <c r="B302" s="36">
        <v>1.5901620370370372E-2</v>
      </c>
      <c r="C302" s="34">
        <v>9.282</v>
      </c>
      <c r="D302" s="34">
        <v>0.53520000000000001</v>
      </c>
      <c r="E302" s="34">
        <v>5352.0910620000004</v>
      </c>
      <c r="F302" s="34">
        <v>798.8</v>
      </c>
      <c r="G302" s="34">
        <v>2.7</v>
      </c>
      <c r="H302" s="34">
        <v>808.3</v>
      </c>
      <c r="I302" s="34"/>
      <c r="J302" s="34">
        <v>1.6</v>
      </c>
      <c r="K302" s="34">
        <v>0.90880000000000005</v>
      </c>
      <c r="L302" s="34">
        <v>8.4356000000000009</v>
      </c>
      <c r="M302" s="34">
        <v>0.4864</v>
      </c>
      <c r="N302" s="34">
        <v>725.99339999999995</v>
      </c>
      <c r="O302" s="34">
        <v>2.4426999999999999</v>
      </c>
      <c r="P302" s="34">
        <v>728.4</v>
      </c>
      <c r="Q302" s="34">
        <v>602.35299999999995</v>
      </c>
      <c r="R302" s="34">
        <v>2.0266999999999999</v>
      </c>
      <c r="S302" s="34">
        <v>604.4</v>
      </c>
      <c r="T302" s="34">
        <v>808.29859999999996</v>
      </c>
      <c r="U302" s="34"/>
      <c r="V302" s="34"/>
      <c r="W302" s="34">
        <v>0</v>
      </c>
      <c r="X302" s="34">
        <v>1.4540999999999999</v>
      </c>
      <c r="Y302" s="34">
        <v>12</v>
      </c>
      <c r="Z302" s="34">
        <v>851</v>
      </c>
      <c r="AA302" s="34">
        <v>863</v>
      </c>
      <c r="AB302" s="34">
        <v>873</v>
      </c>
      <c r="AC302" s="34">
        <v>86</v>
      </c>
      <c r="AD302" s="34">
        <v>31.33</v>
      </c>
      <c r="AE302" s="34">
        <v>0.72</v>
      </c>
      <c r="AF302" s="34">
        <v>978</v>
      </c>
      <c r="AG302" s="34">
        <v>4</v>
      </c>
      <c r="AH302" s="34">
        <v>66.070999999999998</v>
      </c>
      <c r="AI302" s="34">
        <v>41</v>
      </c>
      <c r="AJ302" s="34">
        <v>189</v>
      </c>
      <c r="AK302" s="34">
        <v>168</v>
      </c>
      <c r="AL302" s="34">
        <v>4</v>
      </c>
      <c r="AM302" s="34">
        <v>175.9</v>
      </c>
      <c r="AN302" s="34" t="s">
        <v>155</v>
      </c>
      <c r="AO302" s="34">
        <v>1</v>
      </c>
      <c r="AP302" s="37">
        <v>0.89171296296296287</v>
      </c>
      <c r="AQ302" s="34">
        <v>47.158867000000001</v>
      </c>
      <c r="AR302" s="34">
        <v>-88.487105</v>
      </c>
      <c r="AS302" s="34">
        <v>312.60000000000002</v>
      </c>
      <c r="AT302" s="34">
        <v>44.4</v>
      </c>
      <c r="AU302" s="34">
        <v>12</v>
      </c>
      <c r="AV302" s="34">
        <v>10</v>
      </c>
      <c r="AW302" s="34" t="s">
        <v>201</v>
      </c>
      <c r="AX302" s="34">
        <v>1.8542000000000001</v>
      </c>
      <c r="AY302" s="34">
        <v>1.3084</v>
      </c>
      <c r="AZ302" s="34">
        <v>2.4083999999999999</v>
      </c>
      <c r="BA302" s="34">
        <v>13.404</v>
      </c>
      <c r="BB302" s="34">
        <v>20.05</v>
      </c>
      <c r="BC302" s="34">
        <v>1.5</v>
      </c>
      <c r="BD302" s="34">
        <v>10.034000000000001</v>
      </c>
      <c r="BE302" s="34">
        <v>2726.7930000000001</v>
      </c>
      <c r="BF302" s="34">
        <v>100.072</v>
      </c>
      <c r="BG302" s="34">
        <v>24.576000000000001</v>
      </c>
      <c r="BH302" s="34">
        <v>8.3000000000000004E-2</v>
      </c>
      <c r="BI302" s="34">
        <v>24.658000000000001</v>
      </c>
      <c r="BJ302" s="34">
        <v>20.39</v>
      </c>
      <c r="BK302" s="34">
        <v>6.9000000000000006E-2</v>
      </c>
      <c r="BL302" s="34">
        <v>20.459</v>
      </c>
      <c r="BM302" s="34">
        <v>9.0164000000000009</v>
      </c>
      <c r="BN302" s="34"/>
      <c r="BO302" s="34"/>
      <c r="BP302" s="34"/>
      <c r="BQ302" s="34">
        <v>341.76799999999997</v>
      </c>
      <c r="BR302" s="34">
        <v>0.19623499999999999</v>
      </c>
      <c r="BS302" s="34">
        <v>-5</v>
      </c>
      <c r="BT302" s="34">
        <v>8.071E-3</v>
      </c>
      <c r="BU302" s="34">
        <v>4.7954929999999996</v>
      </c>
      <c r="BV302" s="34">
        <v>0</v>
      </c>
      <c r="BW302" s="34" t="s">
        <v>155</v>
      </c>
      <c r="BX302" s="34">
        <v>0.83</v>
      </c>
    </row>
    <row r="303" spans="1:76" x14ac:dyDescent="0.25">
      <c r="A303" s="35">
        <v>43167</v>
      </c>
      <c r="B303" s="36">
        <v>1.5913194444444442E-2</v>
      </c>
      <c r="C303" s="34">
        <v>10.574</v>
      </c>
      <c r="D303" s="34">
        <v>1.7859</v>
      </c>
      <c r="E303" s="34">
        <v>17859.352989999999</v>
      </c>
      <c r="F303" s="34">
        <v>686.9</v>
      </c>
      <c r="G303" s="34">
        <v>3.4</v>
      </c>
      <c r="H303" s="34">
        <v>644.29999999999995</v>
      </c>
      <c r="I303" s="34"/>
      <c r="J303" s="34">
        <v>1.77</v>
      </c>
      <c r="K303" s="34">
        <v>0.88649999999999995</v>
      </c>
      <c r="L303" s="34">
        <v>9.3742999999999999</v>
      </c>
      <c r="M303" s="34">
        <v>1.5832999999999999</v>
      </c>
      <c r="N303" s="34">
        <v>608.98519999999996</v>
      </c>
      <c r="O303" s="34">
        <v>3.0312000000000001</v>
      </c>
      <c r="P303" s="34">
        <v>612</v>
      </c>
      <c r="Q303" s="34">
        <v>505.2174</v>
      </c>
      <c r="R303" s="34">
        <v>2.5146999999999999</v>
      </c>
      <c r="S303" s="34">
        <v>507.7</v>
      </c>
      <c r="T303" s="34">
        <v>644.27139999999997</v>
      </c>
      <c r="U303" s="34"/>
      <c r="V303" s="34"/>
      <c r="W303" s="34">
        <v>0</v>
      </c>
      <c r="X303" s="34">
        <v>1.5670999999999999</v>
      </c>
      <c r="Y303" s="34">
        <v>12</v>
      </c>
      <c r="Z303" s="34">
        <v>851</v>
      </c>
      <c r="AA303" s="34">
        <v>863</v>
      </c>
      <c r="AB303" s="34">
        <v>873</v>
      </c>
      <c r="AC303" s="34">
        <v>86</v>
      </c>
      <c r="AD303" s="34">
        <v>31.3</v>
      </c>
      <c r="AE303" s="34">
        <v>0.72</v>
      </c>
      <c r="AF303" s="34">
        <v>979</v>
      </c>
      <c r="AG303" s="34">
        <v>4</v>
      </c>
      <c r="AH303" s="34">
        <v>66</v>
      </c>
      <c r="AI303" s="34">
        <v>41</v>
      </c>
      <c r="AJ303" s="34">
        <v>189</v>
      </c>
      <c r="AK303" s="34">
        <v>168</v>
      </c>
      <c r="AL303" s="34">
        <v>3.9</v>
      </c>
      <c r="AM303" s="34">
        <v>176</v>
      </c>
      <c r="AN303" s="34" t="s">
        <v>155</v>
      </c>
      <c r="AO303" s="34">
        <v>1</v>
      </c>
      <c r="AP303" s="37">
        <v>0.89173611111111117</v>
      </c>
      <c r="AQ303" s="34">
        <v>47.158867999999998</v>
      </c>
      <c r="AR303" s="34">
        <v>-88.486977999999993</v>
      </c>
      <c r="AS303" s="34">
        <v>312.5</v>
      </c>
      <c r="AT303" s="34">
        <v>45.3</v>
      </c>
      <c r="AU303" s="34">
        <v>12</v>
      </c>
      <c r="AV303" s="34">
        <v>10</v>
      </c>
      <c r="AW303" s="34" t="s">
        <v>201</v>
      </c>
      <c r="AX303" s="34">
        <v>1.9</v>
      </c>
      <c r="AY303" s="34">
        <v>1.4</v>
      </c>
      <c r="AZ303" s="34">
        <v>2.5</v>
      </c>
      <c r="BA303" s="34">
        <v>13.404</v>
      </c>
      <c r="BB303" s="34">
        <v>15.97</v>
      </c>
      <c r="BC303" s="34">
        <v>1.19</v>
      </c>
      <c r="BD303" s="34">
        <v>12.801</v>
      </c>
      <c r="BE303" s="34">
        <v>2473.0569999999998</v>
      </c>
      <c r="BF303" s="34">
        <v>265.84399999999999</v>
      </c>
      <c r="BG303" s="34">
        <v>16.824000000000002</v>
      </c>
      <c r="BH303" s="34">
        <v>8.4000000000000005E-2</v>
      </c>
      <c r="BI303" s="34">
        <v>16.908000000000001</v>
      </c>
      <c r="BJ303" s="34">
        <v>13.958</v>
      </c>
      <c r="BK303" s="34">
        <v>6.9000000000000006E-2</v>
      </c>
      <c r="BL303" s="34">
        <v>14.026999999999999</v>
      </c>
      <c r="BM303" s="34">
        <v>5.8653000000000004</v>
      </c>
      <c r="BN303" s="34"/>
      <c r="BO303" s="34"/>
      <c r="BP303" s="34"/>
      <c r="BQ303" s="34">
        <v>300.59300000000002</v>
      </c>
      <c r="BR303" s="34">
        <v>0.15277499999999999</v>
      </c>
      <c r="BS303" s="34">
        <v>-5</v>
      </c>
      <c r="BT303" s="34">
        <v>8.9289999999999994E-3</v>
      </c>
      <c r="BU303" s="34">
        <v>3.7334390000000002</v>
      </c>
      <c r="BV303" s="34">
        <v>0</v>
      </c>
      <c r="BW303" s="34" t="s">
        <v>155</v>
      </c>
      <c r="BX303" s="34">
        <v>0.83</v>
      </c>
    </row>
    <row r="304" spans="1:76" x14ac:dyDescent="0.25">
      <c r="A304" s="35">
        <v>43167</v>
      </c>
      <c r="B304" s="36">
        <v>1.5924768518518515E-2</v>
      </c>
      <c r="C304" s="34">
        <v>11.885</v>
      </c>
      <c r="D304" s="34">
        <v>3.7273000000000001</v>
      </c>
      <c r="E304" s="34">
        <v>37272.588239999997</v>
      </c>
      <c r="F304" s="34">
        <v>617.6</v>
      </c>
      <c r="G304" s="34">
        <v>3.5</v>
      </c>
      <c r="H304" s="34">
        <v>462.4</v>
      </c>
      <c r="I304" s="34"/>
      <c r="J304" s="34">
        <v>2.46</v>
      </c>
      <c r="K304" s="34">
        <v>0.85819999999999996</v>
      </c>
      <c r="L304" s="34">
        <v>10.1996</v>
      </c>
      <c r="M304" s="34">
        <v>3.1987000000000001</v>
      </c>
      <c r="N304" s="34">
        <v>530.03030000000001</v>
      </c>
      <c r="O304" s="34">
        <v>3.0183</v>
      </c>
      <c r="P304" s="34">
        <v>533</v>
      </c>
      <c r="Q304" s="34">
        <v>439.71210000000002</v>
      </c>
      <c r="R304" s="34">
        <v>2.504</v>
      </c>
      <c r="S304" s="34">
        <v>442.2</v>
      </c>
      <c r="T304" s="34">
        <v>462.41750000000002</v>
      </c>
      <c r="U304" s="34"/>
      <c r="V304" s="34"/>
      <c r="W304" s="34">
        <v>0</v>
      </c>
      <c r="X304" s="34">
        <v>2.1152000000000002</v>
      </c>
      <c r="Y304" s="34">
        <v>12.1</v>
      </c>
      <c r="Z304" s="34">
        <v>852</v>
      </c>
      <c r="AA304" s="34">
        <v>862</v>
      </c>
      <c r="AB304" s="34">
        <v>873</v>
      </c>
      <c r="AC304" s="34">
        <v>86</v>
      </c>
      <c r="AD304" s="34">
        <v>31.3</v>
      </c>
      <c r="AE304" s="34">
        <v>0.72</v>
      </c>
      <c r="AF304" s="34">
        <v>979</v>
      </c>
      <c r="AG304" s="34">
        <v>4</v>
      </c>
      <c r="AH304" s="34">
        <v>66</v>
      </c>
      <c r="AI304" s="34">
        <v>41</v>
      </c>
      <c r="AJ304" s="34">
        <v>189</v>
      </c>
      <c r="AK304" s="34">
        <v>168</v>
      </c>
      <c r="AL304" s="34">
        <v>4</v>
      </c>
      <c r="AM304" s="34">
        <v>176</v>
      </c>
      <c r="AN304" s="34" t="s">
        <v>155</v>
      </c>
      <c r="AO304" s="34">
        <v>1</v>
      </c>
      <c r="AP304" s="37">
        <v>0.89173611111111117</v>
      </c>
      <c r="AQ304" s="34">
        <v>47.158867000000001</v>
      </c>
      <c r="AR304" s="34">
        <v>-88.486771000000005</v>
      </c>
      <c r="AS304" s="34">
        <v>312.3</v>
      </c>
      <c r="AT304" s="34">
        <v>44.8</v>
      </c>
      <c r="AU304" s="34">
        <v>12</v>
      </c>
      <c r="AV304" s="34">
        <v>10</v>
      </c>
      <c r="AW304" s="34" t="s">
        <v>201</v>
      </c>
      <c r="AX304" s="34">
        <v>1.3603000000000001</v>
      </c>
      <c r="AY304" s="34">
        <v>1.4</v>
      </c>
      <c r="AZ304" s="34">
        <v>2.2686999999999999</v>
      </c>
      <c r="BA304" s="34">
        <v>13.404</v>
      </c>
      <c r="BB304" s="34">
        <v>12.61</v>
      </c>
      <c r="BC304" s="34">
        <v>0.94</v>
      </c>
      <c r="BD304" s="34">
        <v>16.524999999999999</v>
      </c>
      <c r="BE304" s="34">
        <v>2204.4589999999998</v>
      </c>
      <c r="BF304" s="34">
        <v>440.01499999999999</v>
      </c>
      <c r="BG304" s="34">
        <v>11.997</v>
      </c>
      <c r="BH304" s="34">
        <v>6.8000000000000005E-2</v>
      </c>
      <c r="BI304" s="34">
        <v>12.065</v>
      </c>
      <c r="BJ304" s="34">
        <v>9.952</v>
      </c>
      <c r="BK304" s="34">
        <v>5.7000000000000002E-2</v>
      </c>
      <c r="BL304" s="34">
        <v>10.009</v>
      </c>
      <c r="BM304" s="34">
        <v>3.4489000000000001</v>
      </c>
      <c r="BN304" s="34"/>
      <c r="BO304" s="34"/>
      <c r="BP304" s="34"/>
      <c r="BQ304" s="34">
        <v>332.40300000000002</v>
      </c>
      <c r="BR304" s="34">
        <v>0.31729099999999999</v>
      </c>
      <c r="BS304" s="34">
        <v>-5</v>
      </c>
      <c r="BT304" s="34">
        <v>8.071E-3</v>
      </c>
      <c r="BU304" s="34">
        <v>7.7537989999999999</v>
      </c>
      <c r="BV304" s="34">
        <v>0</v>
      </c>
      <c r="BW304" s="34" t="s">
        <v>155</v>
      </c>
      <c r="BX304" s="34">
        <v>0.83</v>
      </c>
    </row>
    <row r="305" spans="1:76" x14ac:dyDescent="0.25">
      <c r="A305" s="35">
        <v>43167</v>
      </c>
      <c r="B305" s="36">
        <v>1.5936342592592592E-2</v>
      </c>
      <c r="C305" s="34">
        <v>11.865</v>
      </c>
      <c r="D305" s="34">
        <v>4.3426999999999998</v>
      </c>
      <c r="E305" s="34">
        <v>43426.9038</v>
      </c>
      <c r="F305" s="34">
        <v>545.29999999999995</v>
      </c>
      <c r="G305" s="34">
        <v>3.7</v>
      </c>
      <c r="H305" s="34">
        <v>410.5</v>
      </c>
      <c r="I305" s="34"/>
      <c r="J305" s="34">
        <v>3</v>
      </c>
      <c r="K305" s="34">
        <v>0.85260000000000002</v>
      </c>
      <c r="L305" s="34">
        <v>10.116099999999999</v>
      </c>
      <c r="M305" s="34">
        <v>3.7027000000000001</v>
      </c>
      <c r="N305" s="34">
        <v>464.91489999999999</v>
      </c>
      <c r="O305" s="34">
        <v>3.1265000000000001</v>
      </c>
      <c r="P305" s="34">
        <v>468</v>
      </c>
      <c r="Q305" s="34">
        <v>385.6925</v>
      </c>
      <c r="R305" s="34">
        <v>2.5937999999999999</v>
      </c>
      <c r="S305" s="34">
        <v>388.3</v>
      </c>
      <c r="T305" s="34">
        <v>410.45639999999997</v>
      </c>
      <c r="U305" s="34"/>
      <c r="V305" s="34"/>
      <c r="W305" s="34">
        <v>0</v>
      </c>
      <c r="X305" s="34">
        <v>2.5579000000000001</v>
      </c>
      <c r="Y305" s="34">
        <v>12</v>
      </c>
      <c r="Z305" s="34">
        <v>852</v>
      </c>
      <c r="AA305" s="34">
        <v>862</v>
      </c>
      <c r="AB305" s="34">
        <v>873</v>
      </c>
      <c r="AC305" s="34">
        <v>86</v>
      </c>
      <c r="AD305" s="34">
        <v>31.3</v>
      </c>
      <c r="AE305" s="34">
        <v>0.72</v>
      </c>
      <c r="AF305" s="34">
        <v>979</v>
      </c>
      <c r="AG305" s="34">
        <v>4</v>
      </c>
      <c r="AH305" s="34">
        <v>66</v>
      </c>
      <c r="AI305" s="34">
        <v>41</v>
      </c>
      <c r="AJ305" s="34">
        <v>189</v>
      </c>
      <c r="AK305" s="34">
        <v>168</v>
      </c>
      <c r="AL305" s="34">
        <v>3.9</v>
      </c>
      <c r="AM305" s="34">
        <v>176</v>
      </c>
      <c r="AN305" s="34" t="s">
        <v>155</v>
      </c>
      <c r="AO305" s="34">
        <v>1</v>
      </c>
      <c r="AP305" s="37">
        <v>0.89174768518518521</v>
      </c>
      <c r="AQ305" s="34">
        <v>47.158822999999998</v>
      </c>
      <c r="AR305" s="34">
        <v>-88.486365000000006</v>
      </c>
      <c r="AS305" s="34">
        <v>312.10000000000002</v>
      </c>
      <c r="AT305" s="34">
        <v>39.6</v>
      </c>
      <c r="AU305" s="34">
        <v>12</v>
      </c>
      <c r="AV305" s="34">
        <v>10</v>
      </c>
      <c r="AW305" s="34" t="s">
        <v>201</v>
      </c>
      <c r="AX305" s="34">
        <v>1.2</v>
      </c>
      <c r="AY305" s="34">
        <v>1.4771000000000001</v>
      </c>
      <c r="AZ305" s="34">
        <v>2.2770999999999999</v>
      </c>
      <c r="BA305" s="34">
        <v>13.404</v>
      </c>
      <c r="BB305" s="34">
        <v>12.11</v>
      </c>
      <c r="BC305" s="34">
        <v>0.9</v>
      </c>
      <c r="BD305" s="34">
        <v>17.285</v>
      </c>
      <c r="BE305" s="34">
        <v>2120.6970000000001</v>
      </c>
      <c r="BF305" s="34">
        <v>494.03699999999998</v>
      </c>
      <c r="BG305" s="34">
        <v>10.206</v>
      </c>
      <c r="BH305" s="34">
        <v>6.9000000000000006E-2</v>
      </c>
      <c r="BI305" s="34">
        <v>10.275</v>
      </c>
      <c r="BJ305" s="34">
        <v>8.4670000000000005</v>
      </c>
      <c r="BK305" s="34">
        <v>5.7000000000000002E-2</v>
      </c>
      <c r="BL305" s="34">
        <v>8.5239999999999991</v>
      </c>
      <c r="BM305" s="34">
        <v>2.9693000000000001</v>
      </c>
      <c r="BN305" s="34"/>
      <c r="BO305" s="34"/>
      <c r="BP305" s="34"/>
      <c r="BQ305" s="34">
        <v>389.89100000000002</v>
      </c>
      <c r="BR305" s="34">
        <v>0.34393499999999999</v>
      </c>
      <c r="BS305" s="34">
        <v>-5</v>
      </c>
      <c r="BT305" s="34">
        <v>8.9289999999999994E-3</v>
      </c>
      <c r="BU305" s="34">
        <v>8.4049110000000002</v>
      </c>
      <c r="BV305" s="34">
        <v>0</v>
      </c>
      <c r="BW305" s="34" t="s">
        <v>155</v>
      </c>
      <c r="BX305" s="34">
        <v>0.83</v>
      </c>
    </row>
    <row r="306" spans="1:76" x14ac:dyDescent="0.25">
      <c r="A306" s="35">
        <v>43167</v>
      </c>
      <c r="B306" s="36">
        <v>1.5947916666666666E-2</v>
      </c>
      <c r="C306" s="34">
        <v>12.619</v>
      </c>
      <c r="D306" s="34">
        <v>3.2317</v>
      </c>
      <c r="E306" s="34">
        <v>32316.51957</v>
      </c>
      <c r="F306" s="34">
        <v>414.2</v>
      </c>
      <c r="G306" s="34">
        <v>3.9</v>
      </c>
      <c r="H306" s="34">
        <v>417.1</v>
      </c>
      <c r="I306" s="34"/>
      <c r="J306" s="34">
        <v>3</v>
      </c>
      <c r="K306" s="34">
        <v>0.85699999999999998</v>
      </c>
      <c r="L306" s="34">
        <v>10.815099999999999</v>
      </c>
      <c r="M306" s="34">
        <v>2.7696999999999998</v>
      </c>
      <c r="N306" s="34">
        <v>355.0154</v>
      </c>
      <c r="O306" s="34">
        <v>3.3761999999999999</v>
      </c>
      <c r="P306" s="34">
        <v>358.4</v>
      </c>
      <c r="Q306" s="34">
        <v>294.52010000000001</v>
      </c>
      <c r="R306" s="34">
        <v>2.8008999999999999</v>
      </c>
      <c r="S306" s="34">
        <v>297.3</v>
      </c>
      <c r="T306" s="34">
        <v>417.06909999999999</v>
      </c>
      <c r="U306" s="34"/>
      <c r="V306" s="34"/>
      <c r="W306" s="34">
        <v>0</v>
      </c>
      <c r="X306" s="34">
        <v>2.5710999999999999</v>
      </c>
      <c r="Y306" s="34">
        <v>12</v>
      </c>
      <c r="Z306" s="34">
        <v>852</v>
      </c>
      <c r="AA306" s="34">
        <v>862</v>
      </c>
      <c r="AB306" s="34">
        <v>873</v>
      </c>
      <c r="AC306" s="34">
        <v>86</v>
      </c>
      <c r="AD306" s="34">
        <v>31.3</v>
      </c>
      <c r="AE306" s="34">
        <v>0.72</v>
      </c>
      <c r="AF306" s="34">
        <v>979</v>
      </c>
      <c r="AG306" s="34">
        <v>4</v>
      </c>
      <c r="AH306" s="34">
        <v>66</v>
      </c>
      <c r="AI306" s="34">
        <v>41</v>
      </c>
      <c r="AJ306" s="34">
        <v>189</v>
      </c>
      <c r="AK306" s="34">
        <v>168</v>
      </c>
      <c r="AL306" s="34">
        <v>3.9</v>
      </c>
      <c r="AM306" s="34">
        <v>175.7</v>
      </c>
      <c r="AN306" s="34" t="s">
        <v>155</v>
      </c>
      <c r="AO306" s="34">
        <v>1</v>
      </c>
      <c r="AP306" s="37">
        <v>0.89177083333333329</v>
      </c>
      <c r="AQ306" s="34">
        <v>47.158788000000001</v>
      </c>
      <c r="AR306" s="34">
        <v>-88.486091999999999</v>
      </c>
      <c r="AS306" s="34">
        <v>311.89999999999998</v>
      </c>
      <c r="AT306" s="34">
        <v>38.1</v>
      </c>
      <c r="AU306" s="34">
        <v>12</v>
      </c>
      <c r="AV306" s="34">
        <v>10</v>
      </c>
      <c r="AW306" s="34" t="s">
        <v>201</v>
      </c>
      <c r="AX306" s="34">
        <v>1.2770999999999999</v>
      </c>
      <c r="AY306" s="34">
        <v>1.1145</v>
      </c>
      <c r="AZ306" s="34">
        <v>2.2999999999999998</v>
      </c>
      <c r="BA306" s="34">
        <v>13.404</v>
      </c>
      <c r="BB306" s="34">
        <v>12.51</v>
      </c>
      <c r="BC306" s="34">
        <v>0.93</v>
      </c>
      <c r="BD306" s="34">
        <v>16.68</v>
      </c>
      <c r="BE306" s="34">
        <v>2306.2020000000002</v>
      </c>
      <c r="BF306" s="34">
        <v>375.899</v>
      </c>
      <c r="BG306" s="34">
        <v>7.9279999999999999</v>
      </c>
      <c r="BH306" s="34">
        <v>7.4999999999999997E-2</v>
      </c>
      <c r="BI306" s="34">
        <v>8.0030000000000001</v>
      </c>
      <c r="BJ306" s="34">
        <v>6.577</v>
      </c>
      <c r="BK306" s="34">
        <v>6.3E-2</v>
      </c>
      <c r="BL306" s="34">
        <v>6.6390000000000002</v>
      </c>
      <c r="BM306" s="34">
        <v>3.069</v>
      </c>
      <c r="BN306" s="34"/>
      <c r="BO306" s="34"/>
      <c r="BP306" s="34"/>
      <c r="BQ306" s="34">
        <v>398.64800000000002</v>
      </c>
      <c r="BR306" s="34">
        <v>0.34871600000000003</v>
      </c>
      <c r="BS306" s="34">
        <v>-5</v>
      </c>
      <c r="BT306" s="34">
        <v>8.9999999999999993E-3</v>
      </c>
      <c r="BU306" s="34">
        <v>8.5217480000000005</v>
      </c>
      <c r="BV306" s="34">
        <v>0</v>
      </c>
      <c r="BW306" s="34" t="s">
        <v>155</v>
      </c>
      <c r="BX306" s="34">
        <v>0.83</v>
      </c>
    </row>
    <row r="307" spans="1:76" x14ac:dyDescent="0.25">
      <c r="A307" s="35">
        <v>43167</v>
      </c>
      <c r="B307" s="36">
        <v>1.5959490740740739E-2</v>
      </c>
      <c r="C307" s="34">
        <v>13.497999999999999</v>
      </c>
      <c r="D307" s="34">
        <v>1.2848999999999999</v>
      </c>
      <c r="E307" s="34">
        <v>12848.956</v>
      </c>
      <c r="F307" s="34">
        <v>300.39999999999998</v>
      </c>
      <c r="G307" s="34">
        <v>4</v>
      </c>
      <c r="H307" s="34">
        <v>375.8</v>
      </c>
      <c r="I307" s="34"/>
      <c r="J307" s="34">
        <v>2.87</v>
      </c>
      <c r="K307" s="34">
        <v>0.86799999999999999</v>
      </c>
      <c r="L307" s="34">
        <v>11.716100000000001</v>
      </c>
      <c r="M307" s="34">
        <v>1.1153</v>
      </c>
      <c r="N307" s="34">
        <v>260.76900000000001</v>
      </c>
      <c r="O307" s="34">
        <v>3.472</v>
      </c>
      <c r="P307" s="34">
        <v>264.2</v>
      </c>
      <c r="Q307" s="34">
        <v>216.33340000000001</v>
      </c>
      <c r="R307" s="34">
        <v>2.8803999999999998</v>
      </c>
      <c r="S307" s="34">
        <v>219.2</v>
      </c>
      <c r="T307" s="34">
        <v>375.7998</v>
      </c>
      <c r="U307" s="34"/>
      <c r="V307" s="34"/>
      <c r="W307" s="34">
        <v>0</v>
      </c>
      <c r="X307" s="34">
        <v>2.4944999999999999</v>
      </c>
      <c r="Y307" s="34">
        <v>12.1</v>
      </c>
      <c r="Z307" s="34">
        <v>850</v>
      </c>
      <c r="AA307" s="34">
        <v>861</v>
      </c>
      <c r="AB307" s="34">
        <v>873</v>
      </c>
      <c r="AC307" s="34">
        <v>86</v>
      </c>
      <c r="AD307" s="34">
        <v>31.3</v>
      </c>
      <c r="AE307" s="34">
        <v>0.72</v>
      </c>
      <c r="AF307" s="34">
        <v>979</v>
      </c>
      <c r="AG307" s="34">
        <v>4</v>
      </c>
      <c r="AH307" s="34">
        <v>66</v>
      </c>
      <c r="AI307" s="34">
        <v>41</v>
      </c>
      <c r="AJ307" s="34">
        <v>189</v>
      </c>
      <c r="AK307" s="34">
        <v>168</v>
      </c>
      <c r="AL307" s="34">
        <v>4.0999999999999996</v>
      </c>
      <c r="AM307" s="34">
        <v>175.3</v>
      </c>
      <c r="AN307" s="34" t="s">
        <v>155</v>
      </c>
      <c r="AO307" s="34">
        <v>1</v>
      </c>
      <c r="AP307" s="37">
        <v>0.89178240740740744</v>
      </c>
      <c r="AQ307" s="34">
        <v>47.158734000000003</v>
      </c>
      <c r="AR307" s="34">
        <v>-88.485879999999995</v>
      </c>
      <c r="AS307" s="34">
        <v>311.8</v>
      </c>
      <c r="AT307" s="34">
        <v>38.5</v>
      </c>
      <c r="AU307" s="34">
        <v>12</v>
      </c>
      <c r="AV307" s="34">
        <v>10</v>
      </c>
      <c r="AW307" s="34" t="s">
        <v>201</v>
      </c>
      <c r="AX307" s="34">
        <v>1.3</v>
      </c>
      <c r="AY307" s="34">
        <v>1</v>
      </c>
      <c r="AZ307" s="34">
        <v>2.2999999999999998</v>
      </c>
      <c r="BA307" s="34">
        <v>13.404</v>
      </c>
      <c r="BB307" s="34">
        <v>13.61</v>
      </c>
      <c r="BC307" s="34">
        <v>1.02</v>
      </c>
      <c r="BD307" s="34">
        <v>15.208</v>
      </c>
      <c r="BE307" s="34">
        <v>2645.9059999999999</v>
      </c>
      <c r="BF307" s="34">
        <v>160.30799999999999</v>
      </c>
      <c r="BG307" s="34">
        <v>6.1669999999999998</v>
      </c>
      <c r="BH307" s="34">
        <v>8.2000000000000003E-2</v>
      </c>
      <c r="BI307" s="34">
        <v>6.2489999999999997</v>
      </c>
      <c r="BJ307" s="34">
        <v>5.1159999999999997</v>
      </c>
      <c r="BK307" s="34">
        <v>6.8000000000000005E-2</v>
      </c>
      <c r="BL307" s="34">
        <v>5.1840000000000002</v>
      </c>
      <c r="BM307" s="34">
        <v>2.9287000000000001</v>
      </c>
      <c r="BN307" s="34"/>
      <c r="BO307" s="34"/>
      <c r="BP307" s="34"/>
      <c r="BQ307" s="34">
        <v>409.61500000000001</v>
      </c>
      <c r="BR307" s="34">
        <v>0.25888699999999998</v>
      </c>
      <c r="BS307" s="34">
        <v>-5</v>
      </c>
      <c r="BT307" s="34">
        <v>8.9999999999999993E-3</v>
      </c>
      <c r="BU307" s="34">
        <v>6.3265510000000003</v>
      </c>
      <c r="BV307" s="34">
        <v>0</v>
      </c>
      <c r="BW307" s="34" t="s">
        <v>155</v>
      </c>
      <c r="BX307" s="34">
        <v>0.83</v>
      </c>
    </row>
    <row r="308" spans="1:76" x14ac:dyDescent="0.25">
      <c r="A308" s="35">
        <v>43167</v>
      </c>
      <c r="B308" s="36">
        <v>1.5971064814814816E-2</v>
      </c>
      <c r="C308" s="34">
        <v>11.686999999999999</v>
      </c>
      <c r="D308" s="34">
        <v>0.42809999999999998</v>
      </c>
      <c r="E308" s="34">
        <v>4281.2251939999996</v>
      </c>
      <c r="F308" s="34">
        <v>215.9</v>
      </c>
      <c r="G308" s="34">
        <v>4</v>
      </c>
      <c r="H308" s="34">
        <v>271.10000000000002</v>
      </c>
      <c r="I308" s="34"/>
      <c r="J308" s="34">
        <v>2.71</v>
      </c>
      <c r="K308" s="34">
        <v>0.89029999999999998</v>
      </c>
      <c r="L308" s="34">
        <v>10.4047</v>
      </c>
      <c r="M308" s="34">
        <v>0.38119999999999998</v>
      </c>
      <c r="N308" s="34">
        <v>192.2483</v>
      </c>
      <c r="O308" s="34">
        <v>3.5529000000000002</v>
      </c>
      <c r="P308" s="34">
        <v>195.8</v>
      </c>
      <c r="Q308" s="34">
        <v>159.4888</v>
      </c>
      <c r="R308" s="34">
        <v>2.9474999999999998</v>
      </c>
      <c r="S308" s="34">
        <v>162.4</v>
      </c>
      <c r="T308" s="34">
        <v>271.0643</v>
      </c>
      <c r="U308" s="34"/>
      <c r="V308" s="34"/>
      <c r="W308" s="34">
        <v>0</v>
      </c>
      <c r="X308" s="34">
        <v>2.4156</v>
      </c>
      <c r="Y308" s="34">
        <v>12</v>
      </c>
      <c r="Z308" s="34">
        <v>851</v>
      </c>
      <c r="AA308" s="34">
        <v>861</v>
      </c>
      <c r="AB308" s="34">
        <v>872</v>
      </c>
      <c r="AC308" s="34">
        <v>86</v>
      </c>
      <c r="AD308" s="34">
        <v>31.3</v>
      </c>
      <c r="AE308" s="34">
        <v>0.72</v>
      </c>
      <c r="AF308" s="34">
        <v>979</v>
      </c>
      <c r="AG308" s="34">
        <v>4</v>
      </c>
      <c r="AH308" s="34">
        <v>66</v>
      </c>
      <c r="AI308" s="34">
        <v>41</v>
      </c>
      <c r="AJ308" s="34">
        <v>189</v>
      </c>
      <c r="AK308" s="34">
        <v>168</v>
      </c>
      <c r="AL308" s="34">
        <v>4</v>
      </c>
      <c r="AM308" s="34">
        <v>175</v>
      </c>
      <c r="AN308" s="34" t="s">
        <v>155</v>
      </c>
      <c r="AO308" s="34">
        <v>1</v>
      </c>
      <c r="AP308" s="37">
        <v>0.89179398148148159</v>
      </c>
      <c r="AQ308" s="34">
        <v>47.158720000000002</v>
      </c>
      <c r="AR308" s="34">
        <v>-88.485832000000002</v>
      </c>
      <c r="AS308" s="34">
        <v>311.8</v>
      </c>
      <c r="AT308" s="34">
        <v>37.799999999999997</v>
      </c>
      <c r="AU308" s="34">
        <v>12</v>
      </c>
      <c r="AV308" s="34">
        <v>10</v>
      </c>
      <c r="AW308" s="34" t="s">
        <v>201</v>
      </c>
      <c r="AX308" s="34">
        <v>1.1457999999999999</v>
      </c>
      <c r="AY308" s="34">
        <v>1.0770999999999999</v>
      </c>
      <c r="AZ308" s="34">
        <v>2.0687000000000002</v>
      </c>
      <c r="BA308" s="34">
        <v>13.404</v>
      </c>
      <c r="BB308" s="34">
        <v>16.54</v>
      </c>
      <c r="BC308" s="34">
        <v>1.23</v>
      </c>
      <c r="BD308" s="34">
        <v>12.321</v>
      </c>
      <c r="BE308" s="34">
        <v>2798.2080000000001</v>
      </c>
      <c r="BF308" s="34">
        <v>65.242999999999995</v>
      </c>
      <c r="BG308" s="34">
        <v>5.4139999999999997</v>
      </c>
      <c r="BH308" s="34">
        <v>0.1</v>
      </c>
      <c r="BI308" s="34">
        <v>5.5140000000000002</v>
      </c>
      <c r="BJ308" s="34">
        <v>4.492</v>
      </c>
      <c r="BK308" s="34">
        <v>8.3000000000000004E-2</v>
      </c>
      <c r="BL308" s="34">
        <v>4.5750000000000002</v>
      </c>
      <c r="BM308" s="34">
        <v>2.5156000000000001</v>
      </c>
      <c r="BN308" s="34"/>
      <c r="BO308" s="34"/>
      <c r="BP308" s="34"/>
      <c r="BQ308" s="34">
        <v>472.35199999999998</v>
      </c>
      <c r="BR308" s="34">
        <v>0.26221899999999998</v>
      </c>
      <c r="BS308" s="34">
        <v>-5</v>
      </c>
      <c r="BT308" s="34">
        <v>8.071E-3</v>
      </c>
      <c r="BU308" s="34">
        <v>6.4079759999999997</v>
      </c>
      <c r="BV308" s="34">
        <v>0</v>
      </c>
      <c r="BW308" s="34" t="s">
        <v>155</v>
      </c>
      <c r="BX308" s="34">
        <v>0.83</v>
      </c>
    </row>
    <row r="309" spans="1:76" x14ac:dyDescent="0.25">
      <c r="A309" s="35">
        <v>43167</v>
      </c>
      <c r="B309" s="36">
        <v>1.598263888888889E-2</v>
      </c>
      <c r="C309" s="34">
        <v>8.5879999999999992</v>
      </c>
      <c r="D309" s="34">
        <v>0.16270000000000001</v>
      </c>
      <c r="E309" s="34">
        <v>1626.8056710000001</v>
      </c>
      <c r="F309" s="34">
        <v>175.8</v>
      </c>
      <c r="G309" s="34">
        <v>3.9</v>
      </c>
      <c r="H309" s="34">
        <v>177.6</v>
      </c>
      <c r="I309" s="34"/>
      <c r="J309" s="34">
        <v>2.56</v>
      </c>
      <c r="K309" s="34">
        <v>0.91890000000000005</v>
      </c>
      <c r="L309" s="34">
        <v>7.8914999999999997</v>
      </c>
      <c r="M309" s="34">
        <v>0.14949999999999999</v>
      </c>
      <c r="N309" s="34">
        <v>161.55359999999999</v>
      </c>
      <c r="O309" s="34">
        <v>3.6234999999999999</v>
      </c>
      <c r="P309" s="34">
        <v>165.2</v>
      </c>
      <c r="Q309" s="34">
        <v>134.02449999999999</v>
      </c>
      <c r="R309" s="34">
        <v>3.0061</v>
      </c>
      <c r="S309" s="34">
        <v>137</v>
      </c>
      <c r="T309" s="34">
        <v>177.56700000000001</v>
      </c>
      <c r="U309" s="34"/>
      <c r="V309" s="34"/>
      <c r="W309" s="34">
        <v>0</v>
      </c>
      <c r="X309" s="34">
        <v>2.3561999999999999</v>
      </c>
      <c r="Y309" s="34">
        <v>12.1</v>
      </c>
      <c r="Z309" s="34">
        <v>850</v>
      </c>
      <c r="AA309" s="34">
        <v>862</v>
      </c>
      <c r="AB309" s="34">
        <v>872</v>
      </c>
      <c r="AC309" s="34">
        <v>86</v>
      </c>
      <c r="AD309" s="34">
        <v>31.3</v>
      </c>
      <c r="AE309" s="34">
        <v>0.72</v>
      </c>
      <c r="AF309" s="34">
        <v>979</v>
      </c>
      <c r="AG309" s="34">
        <v>4</v>
      </c>
      <c r="AH309" s="34">
        <v>66</v>
      </c>
      <c r="AI309" s="34">
        <v>41</v>
      </c>
      <c r="AJ309" s="34">
        <v>189</v>
      </c>
      <c r="AK309" s="34">
        <v>168</v>
      </c>
      <c r="AL309" s="34">
        <v>4.0999999999999996</v>
      </c>
      <c r="AM309" s="34">
        <v>175</v>
      </c>
      <c r="AN309" s="34" t="s">
        <v>155</v>
      </c>
      <c r="AO309" s="34">
        <v>1</v>
      </c>
      <c r="AP309" s="37">
        <v>0.89179398148148159</v>
      </c>
      <c r="AQ309" s="34">
        <v>47.158617999999997</v>
      </c>
      <c r="AR309" s="34">
        <v>-88.485532000000006</v>
      </c>
      <c r="AS309" s="34">
        <v>311.8</v>
      </c>
      <c r="AT309" s="34">
        <v>37.1</v>
      </c>
      <c r="AU309" s="34">
        <v>12</v>
      </c>
      <c r="AV309" s="34">
        <v>10</v>
      </c>
      <c r="AW309" s="34" t="s">
        <v>201</v>
      </c>
      <c r="AX309" s="34">
        <v>1.7168000000000001</v>
      </c>
      <c r="AY309" s="34">
        <v>1.0228999999999999</v>
      </c>
      <c r="AZ309" s="34">
        <v>2.5396999999999998</v>
      </c>
      <c r="BA309" s="34">
        <v>13.404</v>
      </c>
      <c r="BB309" s="34">
        <v>22.62</v>
      </c>
      <c r="BC309" s="34">
        <v>1.69</v>
      </c>
      <c r="BD309" s="34">
        <v>8.8260000000000005</v>
      </c>
      <c r="BE309" s="34">
        <v>2851.2579999999998</v>
      </c>
      <c r="BF309" s="34">
        <v>34.375999999999998</v>
      </c>
      <c r="BG309" s="34">
        <v>6.1130000000000004</v>
      </c>
      <c r="BH309" s="34">
        <v>0.13700000000000001</v>
      </c>
      <c r="BI309" s="34">
        <v>6.25</v>
      </c>
      <c r="BJ309" s="34">
        <v>5.0709999999999997</v>
      </c>
      <c r="BK309" s="34">
        <v>0.114</v>
      </c>
      <c r="BL309" s="34">
        <v>5.1849999999999996</v>
      </c>
      <c r="BM309" s="34">
        <v>2.2139000000000002</v>
      </c>
      <c r="BN309" s="34"/>
      <c r="BO309" s="34"/>
      <c r="BP309" s="34"/>
      <c r="BQ309" s="34">
        <v>618.98599999999999</v>
      </c>
      <c r="BR309" s="34">
        <v>0.13294</v>
      </c>
      <c r="BS309" s="34">
        <v>-5</v>
      </c>
      <c r="BT309" s="34">
        <v>8.9289999999999994E-3</v>
      </c>
      <c r="BU309" s="34">
        <v>3.2487210000000002</v>
      </c>
      <c r="BV309" s="34">
        <v>0</v>
      </c>
      <c r="BW309" s="34" t="s">
        <v>155</v>
      </c>
      <c r="BX309" s="34">
        <v>0.83</v>
      </c>
    </row>
    <row r="310" spans="1:76" x14ac:dyDescent="0.25">
      <c r="A310" s="35">
        <v>43167</v>
      </c>
      <c r="B310" s="36">
        <v>1.5994212962962964E-2</v>
      </c>
      <c r="C310" s="34">
        <v>6.12</v>
      </c>
      <c r="D310" s="34">
        <v>6.8500000000000005E-2</v>
      </c>
      <c r="E310" s="34">
        <v>685.35446200000001</v>
      </c>
      <c r="F310" s="34">
        <v>138.6</v>
      </c>
      <c r="G310" s="34">
        <v>3.9</v>
      </c>
      <c r="H310" s="34">
        <v>135.4</v>
      </c>
      <c r="I310" s="34"/>
      <c r="J310" s="34">
        <v>2.21</v>
      </c>
      <c r="K310" s="34">
        <v>0.94169999999999998</v>
      </c>
      <c r="L310" s="34">
        <v>5.7629000000000001</v>
      </c>
      <c r="M310" s="34">
        <v>6.4500000000000002E-2</v>
      </c>
      <c r="N310" s="34">
        <v>130.55799999999999</v>
      </c>
      <c r="O310" s="34">
        <v>3.6726999999999999</v>
      </c>
      <c r="P310" s="34">
        <v>134.19999999999999</v>
      </c>
      <c r="Q310" s="34">
        <v>108.3107</v>
      </c>
      <c r="R310" s="34">
        <v>3.0468000000000002</v>
      </c>
      <c r="S310" s="34">
        <v>111.4</v>
      </c>
      <c r="T310" s="34">
        <v>135.4298</v>
      </c>
      <c r="U310" s="34"/>
      <c r="V310" s="34"/>
      <c r="W310" s="34">
        <v>0</v>
      </c>
      <c r="X310" s="34">
        <v>2.0831</v>
      </c>
      <c r="Y310" s="34">
        <v>12</v>
      </c>
      <c r="Z310" s="34">
        <v>851</v>
      </c>
      <c r="AA310" s="34">
        <v>863</v>
      </c>
      <c r="AB310" s="34">
        <v>873</v>
      </c>
      <c r="AC310" s="34">
        <v>86</v>
      </c>
      <c r="AD310" s="34">
        <v>31.3</v>
      </c>
      <c r="AE310" s="34">
        <v>0.72</v>
      </c>
      <c r="AF310" s="34">
        <v>979</v>
      </c>
      <c r="AG310" s="34">
        <v>4</v>
      </c>
      <c r="AH310" s="34">
        <v>66</v>
      </c>
      <c r="AI310" s="34">
        <v>41</v>
      </c>
      <c r="AJ310" s="34">
        <v>189</v>
      </c>
      <c r="AK310" s="34">
        <v>168</v>
      </c>
      <c r="AL310" s="34">
        <v>4.2</v>
      </c>
      <c r="AM310" s="34">
        <v>175</v>
      </c>
      <c r="AN310" s="34" t="s">
        <v>155</v>
      </c>
      <c r="AO310" s="34">
        <v>1</v>
      </c>
      <c r="AP310" s="37">
        <v>0.89181712962962967</v>
      </c>
      <c r="AQ310" s="34">
        <v>47.158588000000002</v>
      </c>
      <c r="AR310" s="34">
        <v>-88.485443000000004</v>
      </c>
      <c r="AS310" s="34">
        <v>311.8</v>
      </c>
      <c r="AT310" s="34">
        <v>37.1</v>
      </c>
      <c r="AU310" s="34">
        <v>12</v>
      </c>
      <c r="AV310" s="34">
        <v>10</v>
      </c>
      <c r="AW310" s="34" t="s">
        <v>201</v>
      </c>
      <c r="AX310" s="34">
        <v>1.3608389999999999</v>
      </c>
      <c r="AY310" s="34">
        <v>1.0770230000000001</v>
      </c>
      <c r="AZ310" s="34">
        <v>2.2378619999999998</v>
      </c>
      <c r="BA310" s="34">
        <v>13.404</v>
      </c>
      <c r="BB310" s="34">
        <v>31.63</v>
      </c>
      <c r="BC310" s="34">
        <v>2.36</v>
      </c>
      <c r="BD310" s="34">
        <v>6.19</v>
      </c>
      <c r="BE310" s="34">
        <v>2878.1759999999999</v>
      </c>
      <c r="BF310" s="34">
        <v>20.515999999999998</v>
      </c>
      <c r="BG310" s="34">
        <v>6.8280000000000003</v>
      </c>
      <c r="BH310" s="34">
        <v>0.192</v>
      </c>
      <c r="BI310" s="34">
        <v>7.02</v>
      </c>
      <c r="BJ310" s="34">
        <v>5.665</v>
      </c>
      <c r="BK310" s="34">
        <v>0.159</v>
      </c>
      <c r="BL310" s="34">
        <v>5.8239999999999998</v>
      </c>
      <c r="BM310" s="34">
        <v>2.3340999999999998</v>
      </c>
      <c r="BN310" s="34"/>
      <c r="BO310" s="34"/>
      <c r="BP310" s="34"/>
      <c r="BQ310" s="34">
        <v>756.44299999999998</v>
      </c>
      <c r="BR310" s="34">
        <v>7.4691999999999995E-2</v>
      </c>
      <c r="BS310" s="34">
        <v>-5</v>
      </c>
      <c r="BT310" s="34">
        <v>8.071E-3</v>
      </c>
      <c r="BU310" s="34">
        <v>1.825286</v>
      </c>
      <c r="BV310" s="34">
        <v>0</v>
      </c>
      <c r="BW310" s="34" t="s">
        <v>155</v>
      </c>
      <c r="BX310" s="34">
        <v>0.83</v>
      </c>
    </row>
    <row r="311" spans="1:76" x14ac:dyDescent="0.25">
      <c r="A311" s="35">
        <v>43167</v>
      </c>
      <c r="B311" s="36">
        <v>1.6005787037037037E-2</v>
      </c>
      <c r="C311" s="34">
        <v>5.56</v>
      </c>
      <c r="D311" s="34">
        <v>4.6100000000000002E-2</v>
      </c>
      <c r="E311" s="34">
        <v>461.184529</v>
      </c>
      <c r="F311" s="34">
        <v>149.30000000000001</v>
      </c>
      <c r="G311" s="34">
        <v>3.6</v>
      </c>
      <c r="H311" s="34">
        <v>103.9</v>
      </c>
      <c r="I311" s="34"/>
      <c r="J311" s="34">
        <v>2.1800000000000002</v>
      </c>
      <c r="K311" s="34">
        <v>0.94699999999999995</v>
      </c>
      <c r="L311" s="34">
        <v>5.2656999999999998</v>
      </c>
      <c r="M311" s="34">
        <v>4.3700000000000003E-2</v>
      </c>
      <c r="N311" s="34">
        <v>141.435</v>
      </c>
      <c r="O311" s="34">
        <v>3.3927</v>
      </c>
      <c r="P311" s="34">
        <v>144.80000000000001</v>
      </c>
      <c r="Q311" s="34">
        <v>117.3342</v>
      </c>
      <c r="R311" s="34">
        <v>2.8146</v>
      </c>
      <c r="S311" s="34">
        <v>120.1</v>
      </c>
      <c r="T311" s="34">
        <v>103.878</v>
      </c>
      <c r="U311" s="34"/>
      <c r="V311" s="34"/>
      <c r="W311" s="34">
        <v>0</v>
      </c>
      <c r="X311" s="34">
        <v>2.0686</v>
      </c>
      <c r="Y311" s="34">
        <v>12</v>
      </c>
      <c r="Z311" s="34">
        <v>851</v>
      </c>
      <c r="AA311" s="34">
        <v>864</v>
      </c>
      <c r="AB311" s="34">
        <v>874</v>
      </c>
      <c r="AC311" s="34">
        <v>86</v>
      </c>
      <c r="AD311" s="34">
        <v>31.3</v>
      </c>
      <c r="AE311" s="34">
        <v>0.72</v>
      </c>
      <c r="AF311" s="34">
        <v>979</v>
      </c>
      <c r="AG311" s="34">
        <v>4</v>
      </c>
      <c r="AH311" s="34">
        <v>66</v>
      </c>
      <c r="AI311" s="34">
        <v>41</v>
      </c>
      <c r="AJ311" s="34">
        <v>189</v>
      </c>
      <c r="AK311" s="34">
        <v>168</v>
      </c>
      <c r="AL311" s="34">
        <v>4.2</v>
      </c>
      <c r="AM311" s="34">
        <v>175.2</v>
      </c>
      <c r="AN311" s="34" t="s">
        <v>155</v>
      </c>
      <c r="AO311" s="34">
        <v>1</v>
      </c>
      <c r="AP311" s="37">
        <v>0.89181712962962967</v>
      </c>
      <c r="AQ311" s="34">
        <v>47.158521999999998</v>
      </c>
      <c r="AR311" s="34">
        <v>-88.485140000000001</v>
      </c>
      <c r="AS311" s="34">
        <v>311.8</v>
      </c>
      <c r="AT311" s="34">
        <v>33.299999999999997</v>
      </c>
      <c r="AU311" s="34">
        <v>12</v>
      </c>
      <c r="AV311" s="34">
        <v>10</v>
      </c>
      <c r="AW311" s="34" t="s">
        <v>201</v>
      </c>
      <c r="AX311" s="34">
        <v>1.7395400000000001</v>
      </c>
      <c r="AY311" s="34">
        <v>1.022923</v>
      </c>
      <c r="AZ311" s="34">
        <v>2.562462</v>
      </c>
      <c r="BA311" s="34">
        <v>13.404</v>
      </c>
      <c r="BB311" s="34">
        <v>34.840000000000003</v>
      </c>
      <c r="BC311" s="34">
        <v>2.6</v>
      </c>
      <c r="BD311" s="34">
        <v>5.5910000000000002</v>
      </c>
      <c r="BE311" s="34">
        <v>2889.4659999999999</v>
      </c>
      <c r="BF311" s="34">
        <v>15.254</v>
      </c>
      <c r="BG311" s="34">
        <v>8.1270000000000007</v>
      </c>
      <c r="BH311" s="34">
        <v>0.19500000000000001</v>
      </c>
      <c r="BI311" s="34">
        <v>8.3219999999999992</v>
      </c>
      <c r="BJ311" s="34">
        <v>6.742</v>
      </c>
      <c r="BK311" s="34">
        <v>0.16200000000000001</v>
      </c>
      <c r="BL311" s="34">
        <v>6.9039999999999999</v>
      </c>
      <c r="BM311" s="34">
        <v>1.9670000000000001</v>
      </c>
      <c r="BN311" s="34"/>
      <c r="BO311" s="34"/>
      <c r="BP311" s="34"/>
      <c r="BQ311" s="34">
        <v>825.33799999999997</v>
      </c>
      <c r="BR311" s="34">
        <v>3.8484999999999998E-2</v>
      </c>
      <c r="BS311" s="34">
        <v>-5</v>
      </c>
      <c r="BT311" s="34">
        <v>8.9289999999999994E-3</v>
      </c>
      <c r="BU311" s="34">
        <v>0.94047700000000001</v>
      </c>
      <c r="BV311" s="34">
        <v>0</v>
      </c>
      <c r="BW311" s="34" t="s">
        <v>155</v>
      </c>
      <c r="BX311" s="34">
        <v>0.83</v>
      </c>
    </row>
    <row r="312" spans="1:76" x14ac:dyDescent="0.25">
      <c r="A312" s="35">
        <v>43167</v>
      </c>
      <c r="B312" s="36">
        <v>1.6017361111111111E-2</v>
      </c>
      <c r="C312" s="34">
        <v>9.1129999999999995</v>
      </c>
      <c r="D312" s="34">
        <v>4.1399999999999999E-2</v>
      </c>
      <c r="E312" s="34">
        <v>414.3</v>
      </c>
      <c r="F312" s="34">
        <v>161.5</v>
      </c>
      <c r="G312" s="34">
        <v>3.3</v>
      </c>
      <c r="H312" s="34">
        <v>82.8</v>
      </c>
      <c r="I312" s="34"/>
      <c r="J312" s="34">
        <v>2.96</v>
      </c>
      <c r="K312" s="34">
        <v>0.91579999999999995</v>
      </c>
      <c r="L312" s="34">
        <v>8.3452999999999999</v>
      </c>
      <c r="M312" s="34">
        <v>3.7900000000000003E-2</v>
      </c>
      <c r="N312" s="34">
        <v>147.90719999999999</v>
      </c>
      <c r="O312" s="34">
        <v>3.0219999999999998</v>
      </c>
      <c r="P312" s="34">
        <v>150.9</v>
      </c>
      <c r="Q312" s="34">
        <v>122.54089999999999</v>
      </c>
      <c r="R312" s="34">
        <v>2.5036999999999998</v>
      </c>
      <c r="S312" s="34">
        <v>125</v>
      </c>
      <c r="T312" s="34">
        <v>82.792500000000004</v>
      </c>
      <c r="U312" s="34"/>
      <c r="V312" s="34"/>
      <c r="W312" s="34">
        <v>0</v>
      </c>
      <c r="X312" s="34">
        <v>2.7107000000000001</v>
      </c>
      <c r="Y312" s="34">
        <v>12.1</v>
      </c>
      <c r="Z312" s="34">
        <v>851</v>
      </c>
      <c r="AA312" s="34">
        <v>862</v>
      </c>
      <c r="AB312" s="34">
        <v>874</v>
      </c>
      <c r="AC312" s="34">
        <v>85.1</v>
      </c>
      <c r="AD312" s="34">
        <v>30.96</v>
      </c>
      <c r="AE312" s="34">
        <v>0.71</v>
      </c>
      <c r="AF312" s="34">
        <v>979</v>
      </c>
      <c r="AG312" s="34">
        <v>4</v>
      </c>
      <c r="AH312" s="34">
        <v>66</v>
      </c>
      <c r="AI312" s="34">
        <v>41</v>
      </c>
      <c r="AJ312" s="34">
        <v>189.9</v>
      </c>
      <c r="AK312" s="34">
        <v>168</v>
      </c>
      <c r="AL312" s="34">
        <v>4.3</v>
      </c>
      <c r="AM312" s="34">
        <v>175.5</v>
      </c>
      <c r="AN312" s="34" t="s">
        <v>155</v>
      </c>
      <c r="AO312" s="34">
        <v>1</v>
      </c>
      <c r="AP312" s="37">
        <v>0.89184027777777775</v>
      </c>
      <c r="AQ312" s="34">
        <v>47.158503000000003</v>
      </c>
      <c r="AR312" s="34">
        <v>-88.485050000000001</v>
      </c>
      <c r="AS312" s="34">
        <v>311.8</v>
      </c>
      <c r="AT312" s="34">
        <v>32.1</v>
      </c>
      <c r="AU312" s="34">
        <v>12</v>
      </c>
      <c r="AV312" s="34">
        <v>11</v>
      </c>
      <c r="AW312" s="34" t="s">
        <v>201</v>
      </c>
      <c r="AX312" s="34">
        <v>1.2060999999999999</v>
      </c>
      <c r="AY312" s="34">
        <v>1</v>
      </c>
      <c r="AZ312" s="34">
        <v>1.929</v>
      </c>
      <c r="BA312" s="34">
        <v>13.404</v>
      </c>
      <c r="BB312" s="34">
        <v>21.71</v>
      </c>
      <c r="BC312" s="34">
        <v>1.62</v>
      </c>
      <c r="BD312" s="34">
        <v>9.1999999999999993</v>
      </c>
      <c r="BE312" s="34">
        <v>2895.087</v>
      </c>
      <c r="BF312" s="34">
        <v>8.3770000000000007</v>
      </c>
      <c r="BG312" s="34">
        <v>5.3730000000000002</v>
      </c>
      <c r="BH312" s="34">
        <v>0.11</v>
      </c>
      <c r="BI312" s="34">
        <v>5.4829999999999997</v>
      </c>
      <c r="BJ312" s="34">
        <v>4.452</v>
      </c>
      <c r="BK312" s="34">
        <v>9.0999999999999998E-2</v>
      </c>
      <c r="BL312" s="34">
        <v>4.5430000000000001</v>
      </c>
      <c r="BM312" s="34">
        <v>0.99109999999999998</v>
      </c>
      <c r="BN312" s="34"/>
      <c r="BO312" s="34"/>
      <c r="BP312" s="34"/>
      <c r="BQ312" s="34">
        <v>683.75099999999998</v>
      </c>
      <c r="BR312" s="34">
        <v>3.3212999999999999E-2</v>
      </c>
      <c r="BS312" s="34">
        <v>-5</v>
      </c>
      <c r="BT312" s="34">
        <v>8.071E-3</v>
      </c>
      <c r="BU312" s="34">
        <v>0.811643</v>
      </c>
      <c r="BV312" s="34">
        <v>0</v>
      </c>
      <c r="BW312" s="34" t="s">
        <v>155</v>
      </c>
      <c r="BX312" s="34">
        <v>0.82799999999999996</v>
      </c>
    </row>
    <row r="313" spans="1:76" x14ac:dyDescent="0.25">
      <c r="A313" s="35">
        <v>43167</v>
      </c>
      <c r="B313" s="36">
        <v>1.6028935185185184E-2</v>
      </c>
      <c r="C313" s="34">
        <v>12.157999999999999</v>
      </c>
      <c r="D313" s="34">
        <v>2.9499999999999998E-2</v>
      </c>
      <c r="E313" s="34">
        <v>294.66383000000002</v>
      </c>
      <c r="F313" s="34">
        <v>156.5</v>
      </c>
      <c r="G313" s="34">
        <v>3.3</v>
      </c>
      <c r="H313" s="34">
        <v>62.8</v>
      </c>
      <c r="I313" s="34"/>
      <c r="J313" s="34">
        <v>3.88</v>
      </c>
      <c r="K313" s="34">
        <v>0.89039999999999997</v>
      </c>
      <c r="L313" s="34">
        <v>10.825699999999999</v>
      </c>
      <c r="M313" s="34">
        <v>2.6200000000000001E-2</v>
      </c>
      <c r="N313" s="34">
        <v>139.34379999999999</v>
      </c>
      <c r="O313" s="34">
        <v>2.9384999999999999</v>
      </c>
      <c r="P313" s="34">
        <v>142.30000000000001</v>
      </c>
      <c r="Q313" s="34">
        <v>115.4344</v>
      </c>
      <c r="R313" s="34">
        <v>2.4342999999999999</v>
      </c>
      <c r="S313" s="34">
        <v>117.9</v>
      </c>
      <c r="T313" s="34">
        <v>62.816000000000003</v>
      </c>
      <c r="U313" s="34"/>
      <c r="V313" s="34"/>
      <c r="W313" s="34">
        <v>0</v>
      </c>
      <c r="X313" s="34">
        <v>3.4592000000000001</v>
      </c>
      <c r="Y313" s="34">
        <v>12</v>
      </c>
      <c r="Z313" s="34">
        <v>851</v>
      </c>
      <c r="AA313" s="34">
        <v>862</v>
      </c>
      <c r="AB313" s="34">
        <v>873</v>
      </c>
      <c r="AC313" s="34">
        <v>85</v>
      </c>
      <c r="AD313" s="34">
        <v>30.93</v>
      </c>
      <c r="AE313" s="34">
        <v>0.71</v>
      </c>
      <c r="AF313" s="34">
        <v>979</v>
      </c>
      <c r="AG313" s="34">
        <v>4</v>
      </c>
      <c r="AH313" s="34">
        <v>66</v>
      </c>
      <c r="AI313" s="34">
        <v>41</v>
      </c>
      <c r="AJ313" s="34">
        <v>190</v>
      </c>
      <c r="AK313" s="34">
        <v>168</v>
      </c>
      <c r="AL313" s="34">
        <v>4.2</v>
      </c>
      <c r="AM313" s="34">
        <v>175.9</v>
      </c>
      <c r="AN313" s="34" t="s">
        <v>155</v>
      </c>
      <c r="AO313" s="34">
        <v>1</v>
      </c>
      <c r="AP313" s="37">
        <v>0.89184027777777775</v>
      </c>
      <c r="AQ313" s="34">
        <v>47.158490999999998</v>
      </c>
      <c r="AR313" s="34">
        <v>-88.484932000000001</v>
      </c>
      <c r="AS313" s="34">
        <v>311.60000000000002</v>
      </c>
      <c r="AT313" s="34">
        <v>26.9</v>
      </c>
      <c r="AU313" s="34">
        <v>12</v>
      </c>
      <c r="AV313" s="34">
        <v>11</v>
      </c>
      <c r="AW313" s="34" t="s">
        <v>212</v>
      </c>
      <c r="AX313" s="34">
        <v>1.1541999999999999</v>
      </c>
      <c r="AY313" s="34">
        <v>1.1541999999999999</v>
      </c>
      <c r="AZ313" s="34">
        <v>1.7770999999999999</v>
      </c>
      <c r="BA313" s="34">
        <v>13.404</v>
      </c>
      <c r="BB313" s="34">
        <v>16.54</v>
      </c>
      <c r="BC313" s="34">
        <v>1.23</v>
      </c>
      <c r="BD313" s="34">
        <v>12.304</v>
      </c>
      <c r="BE313" s="34">
        <v>2899.2710000000002</v>
      </c>
      <c r="BF313" s="34">
        <v>4.4720000000000004</v>
      </c>
      <c r="BG313" s="34">
        <v>3.9079999999999999</v>
      </c>
      <c r="BH313" s="34">
        <v>8.2000000000000003E-2</v>
      </c>
      <c r="BI313" s="34">
        <v>3.99</v>
      </c>
      <c r="BJ313" s="34">
        <v>3.2370000000000001</v>
      </c>
      <c r="BK313" s="34">
        <v>6.8000000000000005E-2</v>
      </c>
      <c r="BL313" s="34">
        <v>3.306</v>
      </c>
      <c r="BM313" s="34">
        <v>0.58050000000000002</v>
      </c>
      <c r="BN313" s="34"/>
      <c r="BO313" s="34"/>
      <c r="BP313" s="34"/>
      <c r="BQ313" s="34">
        <v>673.60299999999995</v>
      </c>
      <c r="BR313" s="34">
        <v>9.6171999999999994E-2</v>
      </c>
      <c r="BS313" s="34">
        <v>-5</v>
      </c>
      <c r="BT313" s="34">
        <v>8.9289999999999994E-3</v>
      </c>
      <c r="BU313" s="34">
        <v>2.3502040000000002</v>
      </c>
      <c r="BV313" s="34">
        <v>0</v>
      </c>
      <c r="BW313" s="34" t="s">
        <v>155</v>
      </c>
      <c r="BX313" s="34">
        <v>0.82799999999999996</v>
      </c>
    </row>
    <row r="314" spans="1:76" x14ac:dyDescent="0.25">
      <c r="A314" s="35">
        <v>43167</v>
      </c>
      <c r="B314" s="36">
        <v>1.6040509259259258E-2</v>
      </c>
      <c r="C314" s="34">
        <v>13.622</v>
      </c>
      <c r="D314" s="34">
        <v>1.4999999999999999E-2</v>
      </c>
      <c r="E314" s="34">
        <v>149.982979</v>
      </c>
      <c r="F314" s="34">
        <v>146.30000000000001</v>
      </c>
      <c r="G314" s="34">
        <v>3.3</v>
      </c>
      <c r="H314" s="34">
        <v>54.3</v>
      </c>
      <c r="I314" s="34"/>
      <c r="J314" s="34">
        <v>4.67</v>
      </c>
      <c r="K314" s="34">
        <v>0.87880000000000003</v>
      </c>
      <c r="L314" s="34">
        <v>11.9712</v>
      </c>
      <c r="M314" s="34">
        <v>1.32E-2</v>
      </c>
      <c r="N314" s="34">
        <v>128.5949</v>
      </c>
      <c r="O314" s="34">
        <v>2.9001000000000001</v>
      </c>
      <c r="P314" s="34">
        <v>131.5</v>
      </c>
      <c r="Q314" s="34">
        <v>106.52979999999999</v>
      </c>
      <c r="R314" s="34">
        <v>2.4024999999999999</v>
      </c>
      <c r="S314" s="34">
        <v>108.9</v>
      </c>
      <c r="T314" s="34">
        <v>54.2849</v>
      </c>
      <c r="U314" s="34"/>
      <c r="V314" s="34"/>
      <c r="W314" s="34">
        <v>0</v>
      </c>
      <c r="X314" s="34">
        <v>4.1003999999999996</v>
      </c>
      <c r="Y314" s="34">
        <v>12.1</v>
      </c>
      <c r="Z314" s="34">
        <v>852</v>
      </c>
      <c r="AA314" s="34">
        <v>862</v>
      </c>
      <c r="AB314" s="34">
        <v>873</v>
      </c>
      <c r="AC314" s="34">
        <v>85</v>
      </c>
      <c r="AD314" s="34">
        <v>30.93</v>
      </c>
      <c r="AE314" s="34">
        <v>0.71</v>
      </c>
      <c r="AF314" s="34">
        <v>979</v>
      </c>
      <c r="AG314" s="34">
        <v>4</v>
      </c>
      <c r="AH314" s="34">
        <v>66</v>
      </c>
      <c r="AI314" s="34">
        <v>41</v>
      </c>
      <c r="AJ314" s="34">
        <v>190</v>
      </c>
      <c r="AK314" s="34">
        <v>168</v>
      </c>
      <c r="AL314" s="34">
        <v>4.2</v>
      </c>
      <c r="AM314" s="34">
        <v>176</v>
      </c>
      <c r="AN314" s="34" t="s">
        <v>155</v>
      </c>
      <c r="AO314" s="34">
        <v>1</v>
      </c>
      <c r="AP314" s="37">
        <v>0.89185185185185178</v>
      </c>
      <c r="AQ314" s="34">
        <v>47.158476</v>
      </c>
      <c r="AR314" s="34">
        <v>-88.484680999999995</v>
      </c>
      <c r="AS314" s="34">
        <v>311.2</v>
      </c>
      <c r="AT314" s="34">
        <v>25.4</v>
      </c>
      <c r="AU314" s="34">
        <v>12</v>
      </c>
      <c r="AV314" s="34">
        <v>11</v>
      </c>
      <c r="AW314" s="34" t="s">
        <v>212</v>
      </c>
      <c r="AX314" s="34">
        <v>1.2770999999999999</v>
      </c>
      <c r="AY314" s="34">
        <v>1.0458000000000001</v>
      </c>
      <c r="AZ314" s="34">
        <v>1.8771</v>
      </c>
      <c r="BA314" s="34">
        <v>13.404</v>
      </c>
      <c r="BB314" s="34">
        <v>14.88</v>
      </c>
      <c r="BC314" s="34">
        <v>1.1100000000000001</v>
      </c>
      <c r="BD314" s="34">
        <v>13.787000000000001</v>
      </c>
      <c r="BE314" s="34">
        <v>2902.462</v>
      </c>
      <c r="BF314" s="34">
        <v>2.0339999999999998</v>
      </c>
      <c r="BG314" s="34">
        <v>3.2650000000000001</v>
      </c>
      <c r="BH314" s="34">
        <v>7.3999999999999996E-2</v>
      </c>
      <c r="BI314" s="34">
        <v>3.339</v>
      </c>
      <c r="BJ314" s="34">
        <v>2.7050000000000001</v>
      </c>
      <c r="BK314" s="34">
        <v>6.0999999999999999E-2</v>
      </c>
      <c r="BL314" s="34">
        <v>2.766</v>
      </c>
      <c r="BM314" s="34">
        <v>0.45419999999999999</v>
      </c>
      <c r="BN314" s="34"/>
      <c r="BO314" s="34"/>
      <c r="BP314" s="34"/>
      <c r="BQ314" s="34">
        <v>722.86300000000006</v>
      </c>
      <c r="BR314" s="34">
        <v>0.122367</v>
      </c>
      <c r="BS314" s="34">
        <v>-5</v>
      </c>
      <c r="BT314" s="34">
        <v>8.071E-3</v>
      </c>
      <c r="BU314" s="34">
        <v>2.9903439999999999</v>
      </c>
      <c r="BV314" s="34">
        <v>0</v>
      </c>
      <c r="BW314" s="34" t="s">
        <v>155</v>
      </c>
      <c r="BX314" s="34">
        <v>0.82799999999999996</v>
      </c>
    </row>
    <row r="315" spans="1:76" x14ac:dyDescent="0.25">
      <c r="A315" s="35">
        <v>43167</v>
      </c>
      <c r="B315" s="36">
        <v>1.6052083333333331E-2</v>
      </c>
      <c r="C315" s="34">
        <v>14.109</v>
      </c>
      <c r="D315" s="34">
        <v>1.17E-2</v>
      </c>
      <c r="E315" s="34">
        <v>117.2</v>
      </c>
      <c r="F315" s="34">
        <v>128.30000000000001</v>
      </c>
      <c r="G315" s="34">
        <v>3.3</v>
      </c>
      <c r="H315" s="34">
        <v>45.9</v>
      </c>
      <c r="I315" s="34"/>
      <c r="J315" s="34">
        <v>5.04</v>
      </c>
      <c r="K315" s="34">
        <v>0.875</v>
      </c>
      <c r="L315" s="34">
        <v>12.3452</v>
      </c>
      <c r="M315" s="34">
        <v>1.03E-2</v>
      </c>
      <c r="N315" s="34">
        <v>112.261</v>
      </c>
      <c r="O315" s="34">
        <v>2.8875000000000002</v>
      </c>
      <c r="P315" s="34">
        <v>115.1</v>
      </c>
      <c r="Q315" s="34">
        <v>93.122</v>
      </c>
      <c r="R315" s="34">
        <v>2.3952</v>
      </c>
      <c r="S315" s="34">
        <v>95.5</v>
      </c>
      <c r="T315" s="34">
        <v>45.927999999999997</v>
      </c>
      <c r="U315" s="34"/>
      <c r="V315" s="34"/>
      <c r="W315" s="34">
        <v>0</v>
      </c>
      <c r="X315" s="34">
        <v>4.4057000000000004</v>
      </c>
      <c r="Y315" s="34">
        <v>12.1</v>
      </c>
      <c r="Z315" s="34">
        <v>851</v>
      </c>
      <c r="AA315" s="34">
        <v>861</v>
      </c>
      <c r="AB315" s="34">
        <v>872</v>
      </c>
      <c r="AC315" s="34">
        <v>85.9</v>
      </c>
      <c r="AD315" s="34">
        <v>31.27</v>
      </c>
      <c r="AE315" s="34">
        <v>0.72</v>
      </c>
      <c r="AF315" s="34">
        <v>979</v>
      </c>
      <c r="AG315" s="34">
        <v>4</v>
      </c>
      <c r="AH315" s="34">
        <v>66</v>
      </c>
      <c r="AI315" s="34">
        <v>41</v>
      </c>
      <c r="AJ315" s="34">
        <v>190</v>
      </c>
      <c r="AK315" s="34">
        <v>168.9</v>
      </c>
      <c r="AL315" s="34">
        <v>4.3</v>
      </c>
      <c r="AM315" s="34">
        <v>176</v>
      </c>
      <c r="AN315" s="34" t="s">
        <v>155</v>
      </c>
      <c r="AO315" s="34">
        <v>1</v>
      </c>
      <c r="AP315" s="37">
        <v>0.89187500000000008</v>
      </c>
      <c r="AQ315" s="34">
        <v>47.158504000000001</v>
      </c>
      <c r="AR315" s="34">
        <v>-88.484525000000005</v>
      </c>
      <c r="AS315" s="34">
        <v>311.10000000000002</v>
      </c>
      <c r="AT315" s="34">
        <v>23.9</v>
      </c>
      <c r="AU315" s="34">
        <v>12</v>
      </c>
      <c r="AV315" s="34">
        <v>10</v>
      </c>
      <c r="AW315" s="34" t="s">
        <v>212</v>
      </c>
      <c r="AX315" s="34">
        <v>1.3</v>
      </c>
      <c r="AY315" s="34">
        <v>1</v>
      </c>
      <c r="AZ315" s="34">
        <v>1.9</v>
      </c>
      <c r="BA315" s="34">
        <v>13.404</v>
      </c>
      <c r="BB315" s="34">
        <v>14.41</v>
      </c>
      <c r="BC315" s="34">
        <v>1.07</v>
      </c>
      <c r="BD315" s="34">
        <v>14.286</v>
      </c>
      <c r="BE315" s="34">
        <v>2903.192</v>
      </c>
      <c r="BF315" s="34">
        <v>1.5349999999999999</v>
      </c>
      <c r="BG315" s="34">
        <v>2.7650000000000001</v>
      </c>
      <c r="BH315" s="34">
        <v>7.0999999999999994E-2</v>
      </c>
      <c r="BI315" s="34">
        <v>2.8359999999999999</v>
      </c>
      <c r="BJ315" s="34">
        <v>2.2930000000000001</v>
      </c>
      <c r="BK315" s="34">
        <v>5.8999999999999997E-2</v>
      </c>
      <c r="BL315" s="34">
        <v>2.3519999999999999</v>
      </c>
      <c r="BM315" s="34">
        <v>0.37269999999999998</v>
      </c>
      <c r="BN315" s="34"/>
      <c r="BO315" s="34"/>
      <c r="BP315" s="34"/>
      <c r="BQ315" s="34">
        <v>753.33900000000006</v>
      </c>
      <c r="BR315" s="34">
        <v>0.127716</v>
      </c>
      <c r="BS315" s="34">
        <v>-5</v>
      </c>
      <c r="BT315" s="34">
        <v>8.0000000000000002E-3</v>
      </c>
      <c r="BU315" s="34">
        <v>3.1210599999999999</v>
      </c>
      <c r="BV315" s="34">
        <v>0</v>
      </c>
      <c r="BW315" s="34" t="s">
        <v>155</v>
      </c>
      <c r="BX315" s="34">
        <v>0.83</v>
      </c>
    </row>
    <row r="316" spans="1:76" x14ac:dyDescent="0.25">
      <c r="A316" s="35">
        <v>43167</v>
      </c>
      <c r="B316" s="36">
        <v>1.6063657407407408E-2</v>
      </c>
      <c r="C316" s="34">
        <v>14.212999999999999</v>
      </c>
      <c r="D316" s="34">
        <v>1.46E-2</v>
      </c>
      <c r="E316" s="34">
        <v>146.329331</v>
      </c>
      <c r="F316" s="34">
        <v>102.9</v>
      </c>
      <c r="G316" s="34">
        <v>3.3</v>
      </c>
      <c r="H316" s="34">
        <v>42.1</v>
      </c>
      <c r="I316" s="34"/>
      <c r="J316" s="34">
        <v>5.0999999999999996</v>
      </c>
      <c r="K316" s="34">
        <v>0.87409999999999999</v>
      </c>
      <c r="L316" s="34">
        <v>12.423500000000001</v>
      </c>
      <c r="M316" s="34">
        <v>1.2800000000000001E-2</v>
      </c>
      <c r="N316" s="34">
        <v>89.913600000000002</v>
      </c>
      <c r="O316" s="34">
        <v>2.8845999999999998</v>
      </c>
      <c r="P316" s="34">
        <v>92.8</v>
      </c>
      <c r="Q316" s="34">
        <v>74.592200000000005</v>
      </c>
      <c r="R316" s="34">
        <v>2.3931</v>
      </c>
      <c r="S316" s="34">
        <v>77</v>
      </c>
      <c r="T316" s="34">
        <v>42.134799999999998</v>
      </c>
      <c r="U316" s="34"/>
      <c r="V316" s="34"/>
      <c r="W316" s="34">
        <v>0</v>
      </c>
      <c r="X316" s="34">
        <v>4.4580000000000002</v>
      </c>
      <c r="Y316" s="34">
        <v>12</v>
      </c>
      <c r="Z316" s="34">
        <v>852</v>
      </c>
      <c r="AA316" s="34">
        <v>862</v>
      </c>
      <c r="AB316" s="34">
        <v>872</v>
      </c>
      <c r="AC316" s="34">
        <v>86</v>
      </c>
      <c r="AD316" s="34">
        <v>31.3</v>
      </c>
      <c r="AE316" s="34">
        <v>0.72</v>
      </c>
      <c r="AF316" s="34">
        <v>979</v>
      </c>
      <c r="AG316" s="34">
        <v>4</v>
      </c>
      <c r="AH316" s="34">
        <v>65.071928</v>
      </c>
      <c r="AI316" s="34">
        <v>41</v>
      </c>
      <c r="AJ316" s="34">
        <v>190</v>
      </c>
      <c r="AK316" s="34">
        <v>169</v>
      </c>
      <c r="AL316" s="34">
        <v>4.2</v>
      </c>
      <c r="AM316" s="34">
        <v>176</v>
      </c>
      <c r="AN316" s="34" t="s">
        <v>155</v>
      </c>
      <c r="AO316" s="34">
        <v>1</v>
      </c>
      <c r="AP316" s="37">
        <v>0.89188657407407401</v>
      </c>
      <c r="AQ316" s="34">
        <v>47.158512999999999</v>
      </c>
      <c r="AR316" s="34">
        <v>-88.484498000000002</v>
      </c>
      <c r="AS316" s="34">
        <v>311.10000000000002</v>
      </c>
      <c r="AT316" s="34">
        <v>23.5</v>
      </c>
      <c r="AU316" s="34">
        <v>12</v>
      </c>
      <c r="AV316" s="34">
        <v>11</v>
      </c>
      <c r="AW316" s="34" t="s">
        <v>210</v>
      </c>
      <c r="AX316" s="34">
        <v>1.8396999999999999</v>
      </c>
      <c r="AY316" s="34">
        <v>1</v>
      </c>
      <c r="AZ316" s="34">
        <v>2.4397000000000002</v>
      </c>
      <c r="BA316" s="34">
        <v>13.404</v>
      </c>
      <c r="BB316" s="34">
        <v>14.31</v>
      </c>
      <c r="BC316" s="34">
        <v>1.07</v>
      </c>
      <c r="BD316" s="34">
        <v>14.4</v>
      </c>
      <c r="BE316" s="34">
        <v>2902.65</v>
      </c>
      <c r="BF316" s="34">
        <v>1.9019999999999999</v>
      </c>
      <c r="BG316" s="34">
        <v>2.2000000000000002</v>
      </c>
      <c r="BH316" s="34">
        <v>7.0999999999999994E-2</v>
      </c>
      <c r="BI316" s="34">
        <v>2.2709999999999999</v>
      </c>
      <c r="BJ316" s="34">
        <v>1.825</v>
      </c>
      <c r="BK316" s="34">
        <v>5.8999999999999997E-2</v>
      </c>
      <c r="BL316" s="34">
        <v>1.8839999999999999</v>
      </c>
      <c r="BM316" s="34">
        <v>0.3397</v>
      </c>
      <c r="BN316" s="34"/>
      <c r="BO316" s="34"/>
      <c r="BP316" s="34"/>
      <c r="BQ316" s="34">
        <v>757.34199999999998</v>
      </c>
      <c r="BR316" s="34">
        <v>0.12614400000000001</v>
      </c>
      <c r="BS316" s="34">
        <v>-5</v>
      </c>
      <c r="BT316" s="34">
        <v>8.0000000000000002E-3</v>
      </c>
      <c r="BU316" s="34">
        <v>3.08264</v>
      </c>
      <c r="BV316" s="34">
        <v>0</v>
      </c>
      <c r="BW316" s="34" t="s">
        <v>155</v>
      </c>
      <c r="BX316" s="34">
        <v>0.83</v>
      </c>
    </row>
    <row r="317" spans="1:76" x14ac:dyDescent="0.25">
      <c r="A317" s="35">
        <v>43167</v>
      </c>
      <c r="B317" s="36">
        <v>1.6075231481481482E-2</v>
      </c>
      <c r="C317" s="34">
        <v>14.225</v>
      </c>
      <c r="D317" s="34">
        <v>1.7000000000000001E-2</v>
      </c>
      <c r="E317" s="34">
        <v>170</v>
      </c>
      <c r="F317" s="34">
        <v>82.9</v>
      </c>
      <c r="G317" s="34">
        <v>3.3</v>
      </c>
      <c r="H317" s="34">
        <v>49.8</v>
      </c>
      <c r="I317" s="34"/>
      <c r="J317" s="34">
        <v>5.0999999999999996</v>
      </c>
      <c r="K317" s="34">
        <v>0.874</v>
      </c>
      <c r="L317" s="34">
        <v>12.433400000000001</v>
      </c>
      <c r="M317" s="34">
        <v>1.49E-2</v>
      </c>
      <c r="N317" s="34">
        <v>72.459800000000001</v>
      </c>
      <c r="O317" s="34">
        <v>2.8843000000000001</v>
      </c>
      <c r="P317" s="34">
        <v>75.3</v>
      </c>
      <c r="Q317" s="34">
        <v>60.112499999999997</v>
      </c>
      <c r="R317" s="34">
        <v>2.3927999999999998</v>
      </c>
      <c r="S317" s="34">
        <v>62.5</v>
      </c>
      <c r="T317" s="34">
        <v>49.769199999999998</v>
      </c>
      <c r="U317" s="34"/>
      <c r="V317" s="34"/>
      <c r="W317" s="34">
        <v>0</v>
      </c>
      <c r="X317" s="34">
        <v>4.4574999999999996</v>
      </c>
      <c r="Y317" s="34">
        <v>12.1</v>
      </c>
      <c r="Z317" s="34">
        <v>851</v>
      </c>
      <c r="AA317" s="34">
        <v>862</v>
      </c>
      <c r="AB317" s="34">
        <v>872</v>
      </c>
      <c r="AC317" s="34">
        <v>86</v>
      </c>
      <c r="AD317" s="34">
        <v>31.3</v>
      </c>
      <c r="AE317" s="34">
        <v>0.72</v>
      </c>
      <c r="AF317" s="34">
        <v>979</v>
      </c>
      <c r="AG317" s="34">
        <v>4</v>
      </c>
      <c r="AH317" s="34">
        <v>65</v>
      </c>
      <c r="AI317" s="34">
        <v>41</v>
      </c>
      <c r="AJ317" s="34">
        <v>190</v>
      </c>
      <c r="AK317" s="34">
        <v>168.1</v>
      </c>
      <c r="AL317" s="34">
        <v>4.3</v>
      </c>
      <c r="AM317" s="34">
        <v>176</v>
      </c>
      <c r="AN317" s="34" t="s">
        <v>155</v>
      </c>
      <c r="AO317" s="34">
        <v>1</v>
      </c>
      <c r="AP317" s="37">
        <v>0.89188657407407401</v>
      </c>
      <c r="AQ317" s="34">
        <v>47.158555</v>
      </c>
      <c r="AR317" s="34">
        <v>-88.484414999999998</v>
      </c>
      <c r="AS317" s="34">
        <v>311</v>
      </c>
      <c r="AT317" s="34">
        <v>22.3</v>
      </c>
      <c r="AU317" s="34">
        <v>12</v>
      </c>
      <c r="AV317" s="34">
        <v>11</v>
      </c>
      <c r="AW317" s="34" t="s">
        <v>212</v>
      </c>
      <c r="AX317" s="34">
        <v>2.0771000000000002</v>
      </c>
      <c r="AY317" s="34">
        <v>1</v>
      </c>
      <c r="AZ317" s="34">
        <v>2.5228999999999999</v>
      </c>
      <c r="BA317" s="34">
        <v>13.404</v>
      </c>
      <c r="BB317" s="34">
        <v>14.29</v>
      </c>
      <c r="BC317" s="34">
        <v>1.07</v>
      </c>
      <c r="BD317" s="34">
        <v>14.413</v>
      </c>
      <c r="BE317" s="34">
        <v>2901.9839999999999</v>
      </c>
      <c r="BF317" s="34">
        <v>2.2069999999999999</v>
      </c>
      <c r="BG317" s="34">
        <v>1.7709999999999999</v>
      </c>
      <c r="BH317" s="34">
        <v>7.0000000000000007E-2</v>
      </c>
      <c r="BI317" s="34">
        <v>1.8420000000000001</v>
      </c>
      <c r="BJ317" s="34">
        <v>1.4690000000000001</v>
      </c>
      <c r="BK317" s="34">
        <v>5.8000000000000003E-2</v>
      </c>
      <c r="BL317" s="34">
        <v>1.528</v>
      </c>
      <c r="BM317" s="34">
        <v>0.40089999999999998</v>
      </c>
      <c r="BN317" s="34"/>
      <c r="BO317" s="34"/>
      <c r="BP317" s="34"/>
      <c r="BQ317" s="34">
        <v>756.48199999999997</v>
      </c>
      <c r="BR317" s="34">
        <v>0.13250300000000001</v>
      </c>
      <c r="BS317" s="34">
        <v>-5</v>
      </c>
      <c r="BT317" s="34">
        <v>7.071E-3</v>
      </c>
      <c r="BU317" s="34">
        <v>3.2380300000000002</v>
      </c>
      <c r="BV317" s="34">
        <v>0</v>
      </c>
      <c r="BW317" s="34" t="s">
        <v>155</v>
      </c>
      <c r="BX317" s="34">
        <v>0.83</v>
      </c>
    </row>
    <row r="318" spans="1:76" x14ac:dyDescent="0.25">
      <c r="A318" s="35">
        <v>43167</v>
      </c>
      <c r="B318" s="36">
        <v>1.6086805555555556E-2</v>
      </c>
      <c r="C318" s="34">
        <v>14.276999999999999</v>
      </c>
      <c r="D318" s="34">
        <v>0.1227</v>
      </c>
      <c r="E318" s="34">
        <v>1226.612378</v>
      </c>
      <c r="F318" s="34">
        <v>70.7</v>
      </c>
      <c r="G318" s="34">
        <v>3.3</v>
      </c>
      <c r="H318" s="34">
        <v>55</v>
      </c>
      <c r="I318" s="34"/>
      <c r="J318" s="34">
        <v>4.83</v>
      </c>
      <c r="K318" s="34">
        <v>0.87260000000000004</v>
      </c>
      <c r="L318" s="34">
        <v>12.4589</v>
      </c>
      <c r="M318" s="34">
        <v>0.107</v>
      </c>
      <c r="N318" s="34">
        <v>61.684699999999999</v>
      </c>
      <c r="O318" s="34">
        <v>2.8797000000000001</v>
      </c>
      <c r="P318" s="34">
        <v>64.599999999999994</v>
      </c>
      <c r="Q318" s="34">
        <v>51.173499999999997</v>
      </c>
      <c r="R318" s="34">
        <v>2.3889999999999998</v>
      </c>
      <c r="S318" s="34">
        <v>53.6</v>
      </c>
      <c r="T318" s="34">
        <v>54.954999999999998</v>
      </c>
      <c r="U318" s="34"/>
      <c r="V318" s="34"/>
      <c r="W318" s="34">
        <v>0</v>
      </c>
      <c r="X318" s="34">
        <v>4.2135999999999996</v>
      </c>
      <c r="Y318" s="34">
        <v>12</v>
      </c>
      <c r="Z318" s="34">
        <v>852</v>
      </c>
      <c r="AA318" s="34">
        <v>862</v>
      </c>
      <c r="AB318" s="34">
        <v>873</v>
      </c>
      <c r="AC318" s="34">
        <v>86</v>
      </c>
      <c r="AD318" s="34">
        <v>31.3</v>
      </c>
      <c r="AE318" s="34">
        <v>0.72</v>
      </c>
      <c r="AF318" s="34">
        <v>979</v>
      </c>
      <c r="AG318" s="34">
        <v>4</v>
      </c>
      <c r="AH318" s="34">
        <v>65</v>
      </c>
      <c r="AI318" s="34">
        <v>41</v>
      </c>
      <c r="AJ318" s="34">
        <v>190</v>
      </c>
      <c r="AK318" s="34">
        <v>168</v>
      </c>
      <c r="AL318" s="34">
        <v>4.2</v>
      </c>
      <c r="AM318" s="34">
        <v>176</v>
      </c>
      <c r="AN318" s="34" t="s">
        <v>155</v>
      </c>
      <c r="AO318" s="34">
        <v>1</v>
      </c>
      <c r="AP318" s="37">
        <v>0.89189814814814816</v>
      </c>
      <c r="AQ318" s="34">
        <v>47.158656000000001</v>
      </c>
      <c r="AR318" s="34">
        <v>-88.484245999999999</v>
      </c>
      <c r="AS318" s="34">
        <v>310.5</v>
      </c>
      <c r="AT318" s="34">
        <v>21.2</v>
      </c>
      <c r="AU318" s="34">
        <v>12</v>
      </c>
      <c r="AV318" s="34">
        <v>11</v>
      </c>
      <c r="AW318" s="34" t="s">
        <v>212</v>
      </c>
      <c r="AX318" s="34">
        <v>2.1</v>
      </c>
      <c r="AY318" s="34">
        <v>1</v>
      </c>
      <c r="AZ318" s="34">
        <v>2.5</v>
      </c>
      <c r="BA318" s="34">
        <v>13.404</v>
      </c>
      <c r="BB318" s="34">
        <v>14.13</v>
      </c>
      <c r="BC318" s="34">
        <v>1.05</v>
      </c>
      <c r="BD318" s="34">
        <v>14.593999999999999</v>
      </c>
      <c r="BE318" s="34">
        <v>2880.5039999999999</v>
      </c>
      <c r="BF318" s="34">
        <v>15.750999999999999</v>
      </c>
      <c r="BG318" s="34">
        <v>1.4930000000000001</v>
      </c>
      <c r="BH318" s="34">
        <v>7.0000000000000007E-2</v>
      </c>
      <c r="BI318" s="34">
        <v>1.5629999999999999</v>
      </c>
      <c r="BJ318" s="34">
        <v>1.2390000000000001</v>
      </c>
      <c r="BK318" s="34">
        <v>5.8000000000000003E-2</v>
      </c>
      <c r="BL318" s="34">
        <v>1.2969999999999999</v>
      </c>
      <c r="BM318" s="34">
        <v>0.43840000000000001</v>
      </c>
      <c r="BN318" s="34"/>
      <c r="BO318" s="34"/>
      <c r="BP318" s="34"/>
      <c r="BQ318" s="34">
        <v>708.33299999999997</v>
      </c>
      <c r="BR318" s="34">
        <v>0.120923</v>
      </c>
      <c r="BS318" s="34">
        <v>-5</v>
      </c>
      <c r="BT318" s="34">
        <v>7.0000000000000001E-3</v>
      </c>
      <c r="BU318" s="34">
        <v>2.9550559999999999</v>
      </c>
      <c r="BV318" s="34">
        <v>0</v>
      </c>
      <c r="BW318" s="34" t="s">
        <v>155</v>
      </c>
      <c r="BX318" s="34">
        <v>0.83</v>
      </c>
    </row>
    <row r="319" spans="1:76" x14ac:dyDescent="0.25">
      <c r="A319" s="35">
        <v>43167</v>
      </c>
      <c r="B319" s="36">
        <v>1.6098379629629633E-2</v>
      </c>
      <c r="C319" s="34">
        <v>14.157999999999999</v>
      </c>
      <c r="D319" s="34">
        <v>0.55710000000000004</v>
      </c>
      <c r="E319" s="34">
        <v>5571.2796609999996</v>
      </c>
      <c r="F319" s="34">
        <v>61.5</v>
      </c>
      <c r="G319" s="34">
        <v>3.3</v>
      </c>
      <c r="H319" s="34">
        <v>60.6</v>
      </c>
      <c r="I319" s="34"/>
      <c r="J319" s="34">
        <v>4.3499999999999996</v>
      </c>
      <c r="K319" s="34">
        <v>0.86970000000000003</v>
      </c>
      <c r="L319" s="34">
        <v>12.313700000000001</v>
      </c>
      <c r="M319" s="34">
        <v>0.48459999999999998</v>
      </c>
      <c r="N319" s="34">
        <v>53.509900000000002</v>
      </c>
      <c r="O319" s="34">
        <v>2.8700999999999999</v>
      </c>
      <c r="P319" s="34">
        <v>56.4</v>
      </c>
      <c r="Q319" s="34">
        <v>44.3917</v>
      </c>
      <c r="R319" s="34">
        <v>2.3811</v>
      </c>
      <c r="S319" s="34">
        <v>46.8</v>
      </c>
      <c r="T319" s="34">
        <v>60.624899999999997</v>
      </c>
      <c r="U319" s="34"/>
      <c r="V319" s="34"/>
      <c r="W319" s="34">
        <v>0</v>
      </c>
      <c r="X319" s="34">
        <v>3.7816000000000001</v>
      </c>
      <c r="Y319" s="34">
        <v>12</v>
      </c>
      <c r="Z319" s="34">
        <v>852</v>
      </c>
      <c r="AA319" s="34">
        <v>862</v>
      </c>
      <c r="AB319" s="34">
        <v>873</v>
      </c>
      <c r="AC319" s="34">
        <v>86</v>
      </c>
      <c r="AD319" s="34">
        <v>31.3</v>
      </c>
      <c r="AE319" s="34">
        <v>0.72</v>
      </c>
      <c r="AF319" s="34">
        <v>979</v>
      </c>
      <c r="AG319" s="34">
        <v>4</v>
      </c>
      <c r="AH319" s="34">
        <v>65</v>
      </c>
      <c r="AI319" s="34">
        <v>41</v>
      </c>
      <c r="AJ319" s="34">
        <v>190</v>
      </c>
      <c r="AK319" s="34">
        <v>168</v>
      </c>
      <c r="AL319" s="34">
        <v>4.3</v>
      </c>
      <c r="AM319" s="34">
        <v>175.9</v>
      </c>
      <c r="AN319" s="34" t="s">
        <v>155</v>
      </c>
      <c r="AO319" s="34">
        <v>1</v>
      </c>
      <c r="AP319" s="37">
        <v>0.89192129629629635</v>
      </c>
      <c r="AQ319" s="34">
        <v>47.158740999999999</v>
      </c>
      <c r="AR319" s="34">
        <v>-88.484164000000007</v>
      </c>
      <c r="AS319" s="34">
        <v>310.2</v>
      </c>
      <c r="AT319" s="34">
        <v>20.8</v>
      </c>
      <c r="AU319" s="34">
        <v>12</v>
      </c>
      <c r="AV319" s="34">
        <v>11</v>
      </c>
      <c r="AW319" s="34" t="s">
        <v>212</v>
      </c>
      <c r="AX319" s="34">
        <v>2.0228999999999999</v>
      </c>
      <c r="AY319" s="34">
        <v>1.1541999999999999</v>
      </c>
      <c r="AZ319" s="34">
        <v>2.5771000000000002</v>
      </c>
      <c r="BA319" s="34">
        <v>13.404</v>
      </c>
      <c r="BB319" s="34">
        <v>13.79</v>
      </c>
      <c r="BC319" s="34">
        <v>1.03</v>
      </c>
      <c r="BD319" s="34">
        <v>14.977</v>
      </c>
      <c r="BE319" s="34">
        <v>2794.9760000000001</v>
      </c>
      <c r="BF319" s="34">
        <v>70.001999999999995</v>
      </c>
      <c r="BG319" s="34">
        <v>1.272</v>
      </c>
      <c r="BH319" s="34">
        <v>6.8000000000000005E-2</v>
      </c>
      <c r="BI319" s="34">
        <v>1.34</v>
      </c>
      <c r="BJ319" s="34">
        <v>1.0549999999999999</v>
      </c>
      <c r="BK319" s="34">
        <v>5.7000000000000002E-2</v>
      </c>
      <c r="BL319" s="34">
        <v>1.1120000000000001</v>
      </c>
      <c r="BM319" s="34">
        <v>0.47489999999999999</v>
      </c>
      <c r="BN319" s="34"/>
      <c r="BO319" s="34"/>
      <c r="BP319" s="34"/>
      <c r="BQ319" s="34">
        <v>624.11800000000005</v>
      </c>
      <c r="BR319" s="34">
        <v>0.190604</v>
      </c>
      <c r="BS319" s="34">
        <v>-5</v>
      </c>
      <c r="BT319" s="34">
        <v>7.9290000000000003E-3</v>
      </c>
      <c r="BU319" s="34">
        <v>4.6578850000000003</v>
      </c>
      <c r="BV319" s="34">
        <v>0</v>
      </c>
      <c r="BW319" s="34" t="s">
        <v>155</v>
      </c>
      <c r="BX319" s="34">
        <v>0.83</v>
      </c>
    </row>
    <row r="320" spans="1:76" x14ac:dyDescent="0.25">
      <c r="A320" s="35">
        <v>43167</v>
      </c>
      <c r="B320" s="36">
        <v>1.6109953703703706E-2</v>
      </c>
      <c r="C320" s="34">
        <v>13.521000000000001</v>
      </c>
      <c r="D320" s="34">
        <v>1.9953000000000001</v>
      </c>
      <c r="E320" s="34">
        <v>19952.635590000002</v>
      </c>
      <c r="F320" s="34">
        <v>54.4</v>
      </c>
      <c r="G320" s="34">
        <v>3.3</v>
      </c>
      <c r="H320" s="34">
        <v>92.6</v>
      </c>
      <c r="I320" s="34"/>
      <c r="J320" s="34">
        <v>3.66</v>
      </c>
      <c r="K320" s="34">
        <v>0.86180000000000001</v>
      </c>
      <c r="L320" s="34">
        <v>11.652200000000001</v>
      </c>
      <c r="M320" s="34">
        <v>1.7194</v>
      </c>
      <c r="N320" s="34">
        <v>46.892200000000003</v>
      </c>
      <c r="O320" s="34">
        <v>2.8437999999999999</v>
      </c>
      <c r="P320" s="34">
        <v>49.7</v>
      </c>
      <c r="Q320" s="34">
        <v>38.901699999999998</v>
      </c>
      <c r="R320" s="34">
        <v>2.3592</v>
      </c>
      <c r="S320" s="34">
        <v>41.3</v>
      </c>
      <c r="T320" s="34">
        <v>92.5642</v>
      </c>
      <c r="U320" s="34"/>
      <c r="V320" s="34"/>
      <c r="W320" s="34">
        <v>0</v>
      </c>
      <c r="X320" s="34">
        <v>3.1539999999999999</v>
      </c>
      <c r="Y320" s="34">
        <v>12.1</v>
      </c>
      <c r="Z320" s="34">
        <v>851</v>
      </c>
      <c r="AA320" s="34">
        <v>861</v>
      </c>
      <c r="AB320" s="34">
        <v>873</v>
      </c>
      <c r="AC320" s="34">
        <v>86</v>
      </c>
      <c r="AD320" s="34">
        <v>31.3</v>
      </c>
      <c r="AE320" s="34">
        <v>0.72</v>
      </c>
      <c r="AF320" s="34">
        <v>979</v>
      </c>
      <c r="AG320" s="34">
        <v>4</v>
      </c>
      <c r="AH320" s="34">
        <v>65</v>
      </c>
      <c r="AI320" s="34">
        <v>41</v>
      </c>
      <c r="AJ320" s="34">
        <v>190</v>
      </c>
      <c r="AK320" s="34">
        <v>168</v>
      </c>
      <c r="AL320" s="34">
        <v>4.3</v>
      </c>
      <c r="AM320" s="34">
        <v>175.6</v>
      </c>
      <c r="AN320" s="34" t="s">
        <v>155</v>
      </c>
      <c r="AO320" s="34">
        <v>1</v>
      </c>
      <c r="AP320" s="37">
        <v>0.89193287037037028</v>
      </c>
      <c r="AQ320" s="34">
        <v>47.158824000000003</v>
      </c>
      <c r="AR320" s="34">
        <v>-88.484125000000006</v>
      </c>
      <c r="AS320" s="34">
        <v>310.10000000000002</v>
      </c>
      <c r="AT320" s="34">
        <v>21.3</v>
      </c>
      <c r="AU320" s="34">
        <v>12</v>
      </c>
      <c r="AV320" s="34">
        <v>11</v>
      </c>
      <c r="AW320" s="34" t="s">
        <v>212</v>
      </c>
      <c r="AX320" s="34">
        <v>1.6145</v>
      </c>
      <c r="AY320" s="34">
        <v>1.2770999999999999</v>
      </c>
      <c r="AZ320" s="34">
        <v>2.2915999999999999</v>
      </c>
      <c r="BA320" s="34">
        <v>13.404</v>
      </c>
      <c r="BB320" s="34">
        <v>12.95</v>
      </c>
      <c r="BC320" s="34">
        <v>0.97</v>
      </c>
      <c r="BD320" s="34">
        <v>16.042000000000002</v>
      </c>
      <c r="BE320" s="34">
        <v>2530.48</v>
      </c>
      <c r="BF320" s="34">
        <v>237.661</v>
      </c>
      <c r="BG320" s="34">
        <v>1.0660000000000001</v>
      </c>
      <c r="BH320" s="34">
        <v>6.5000000000000002E-2</v>
      </c>
      <c r="BI320" s="34">
        <v>1.131</v>
      </c>
      <c r="BJ320" s="34">
        <v>0.88500000000000001</v>
      </c>
      <c r="BK320" s="34">
        <v>5.3999999999999999E-2</v>
      </c>
      <c r="BL320" s="34">
        <v>0.93799999999999994</v>
      </c>
      <c r="BM320" s="34">
        <v>0.69369999999999998</v>
      </c>
      <c r="BN320" s="34"/>
      <c r="BO320" s="34"/>
      <c r="BP320" s="34"/>
      <c r="BQ320" s="34">
        <v>498.03399999999999</v>
      </c>
      <c r="BR320" s="34">
        <v>0.31026700000000002</v>
      </c>
      <c r="BS320" s="34">
        <v>-5</v>
      </c>
      <c r="BT320" s="34">
        <v>8.0000000000000002E-3</v>
      </c>
      <c r="BU320" s="34">
        <v>7.5821500000000004</v>
      </c>
      <c r="BV320" s="34">
        <v>0</v>
      </c>
      <c r="BW320" s="34" t="s">
        <v>155</v>
      </c>
      <c r="BX320" s="34">
        <v>0.83</v>
      </c>
    </row>
    <row r="321" spans="1:76" x14ac:dyDescent="0.25">
      <c r="A321" s="35">
        <v>43167</v>
      </c>
      <c r="B321" s="36">
        <v>1.612152777777778E-2</v>
      </c>
      <c r="C321" s="34">
        <v>12.86</v>
      </c>
      <c r="D321" s="34">
        <v>2.9759000000000002</v>
      </c>
      <c r="E321" s="34">
        <v>29758.66776</v>
      </c>
      <c r="F321" s="34">
        <v>49.4</v>
      </c>
      <c r="G321" s="34">
        <v>3.3</v>
      </c>
      <c r="H321" s="34">
        <v>185.6</v>
      </c>
      <c r="I321" s="34"/>
      <c r="J321" s="34">
        <v>3.02</v>
      </c>
      <c r="K321" s="34">
        <v>0.8579</v>
      </c>
      <c r="L321" s="34">
        <v>11.0319</v>
      </c>
      <c r="M321" s="34">
        <v>2.5529000000000002</v>
      </c>
      <c r="N321" s="34">
        <v>42.3767</v>
      </c>
      <c r="O321" s="34">
        <v>2.8309000000000002</v>
      </c>
      <c r="P321" s="34">
        <v>45.2</v>
      </c>
      <c r="Q321" s="34">
        <v>35.155700000000003</v>
      </c>
      <c r="R321" s="34">
        <v>2.3485</v>
      </c>
      <c r="S321" s="34">
        <v>37.5</v>
      </c>
      <c r="T321" s="34">
        <v>185.5633</v>
      </c>
      <c r="U321" s="34"/>
      <c r="V321" s="34"/>
      <c r="W321" s="34">
        <v>0</v>
      </c>
      <c r="X321" s="34">
        <v>2.5905</v>
      </c>
      <c r="Y321" s="34">
        <v>12</v>
      </c>
      <c r="Z321" s="34">
        <v>853</v>
      </c>
      <c r="AA321" s="34">
        <v>862</v>
      </c>
      <c r="AB321" s="34">
        <v>873</v>
      </c>
      <c r="AC321" s="34">
        <v>86</v>
      </c>
      <c r="AD321" s="34">
        <v>31.3</v>
      </c>
      <c r="AE321" s="34">
        <v>0.72</v>
      </c>
      <c r="AF321" s="34">
        <v>979</v>
      </c>
      <c r="AG321" s="34">
        <v>4</v>
      </c>
      <c r="AH321" s="34">
        <v>65</v>
      </c>
      <c r="AI321" s="34">
        <v>41</v>
      </c>
      <c r="AJ321" s="34">
        <v>190</v>
      </c>
      <c r="AK321" s="34">
        <v>168</v>
      </c>
      <c r="AL321" s="34">
        <v>4.2</v>
      </c>
      <c r="AM321" s="34">
        <v>175.2</v>
      </c>
      <c r="AN321" s="34" t="s">
        <v>155</v>
      </c>
      <c r="AO321" s="34">
        <v>1</v>
      </c>
      <c r="AP321" s="37">
        <v>0.89194444444444443</v>
      </c>
      <c r="AQ321" s="34">
        <v>47.158842999999997</v>
      </c>
      <c r="AR321" s="34">
        <v>-88.484116999999998</v>
      </c>
      <c r="AS321" s="34">
        <v>310.10000000000002</v>
      </c>
      <c r="AT321" s="34">
        <v>23.3</v>
      </c>
      <c r="AU321" s="34">
        <v>12</v>
      </c>
      <c r="AV321" s="34">
        <v>11</v>
      </c>
      <c r="AW321" s="34" t="s">
        <v>212</v>
      </c>
      <c r="AX321" s="34">
        <v>1.1916</v>
      </c>
      <c r="AY321" s="34">
        <v>1.3</v>
      </c>
      <c r="AZ321" s="34">
        <v>2.1229</v>
      </c>
      <c r="BA321" s="34">
        <v>13.404</v>
      </c>
      <c r="BB321" s="34">
        <v>12.57</v>
      </c>
      <c r="BC321" s="34">
        <v>0.94</v>
      </c>
      <c r="BD321" s="34">
        <v>16.57</v>
      </c>
      <c r="BE321" s="34">
        <v>2356.4520000000002</v>
      </c>
      <c r="BF321" s="34">
        <v>347.06900000000002</v>
      </c>
      <c r="BG321" s="34">
        <v>0.94799999999999995</v>
      </c>
      <c r="BH321" s="34">
        <v>6.3E-2</v>
      </c>
      <c r="BI321" s="34">
        <v>1.0109999999999999</v>
      </c>
      <c r="BJ321" s="34">
        <v>0.78600000000000003</v>
      </c>
      <c r="BK321" s="34">
        <v>5.2999999999999999E-2</v>
      </c>
      <c r="BL321" s="34">
        <v>0.83899999999999997</v>
      </c>
      <c r="BM321" s="34">
        <v>1.3677999999999999</v>
      </c>
      <c r="BN321" s="34"/>
      <c r="BO321" s="34"/>
      <c r="BP321" s="34"/>
      <c r="BQ321" s="34">
        <v>402.34100000000001</v>
      </c>
      <c r="BR321" s="34">
        <v>0.45834999999999998</v>
      </c>
      <c r="BS321" s="34">
        <v>-5</v>
      </c>
      <c r="BT321" s="34">
        <v>8.9289999999999994E-3</v>
      </c>
      <c r="BU321" s="34">
        <v>11.200927999999999</v>
      </c>
      <c r="BV321" s="34">
        <v>0</v>
      </c>
      <c r="BW321" s="34" t="s">
        <v>155</v>
      </c>
      <c r="BX321" s="34">
        <v>0.83</v>
      </c>
    </row>
    <row r="322" spans="1:76" x14ac:dyDescent="0.25">
      <c r="A322" s="35">
        <v>43167</v>
      </c>
      <c r="B322" s="36">
        <v>1.6133101851851853E-2</v>
      </c>
      <c r="C322" s="34">
        <v>12.711</v>
      </c>
      <c r="D322" s="34">
        <v>3.0110999999999999</v>
      </c>
      <c r="E322" s="34">
        <v>30110.60241</v>
      </c>
      <c r="F322" s="34">
        <v>46.9</v>
      </c>
      <c r="G322" s="34">
        <v>3.3</v>
      </c>
      <c r="H322" s="34">
        <v>294.5</v>
      </c>
      <c r="I322" s="34"/>
      <c r="J322" s="34">
        <v>2.4500000000000002</v>
      </c>
      <c r="K322" s="34">
        <v>0.85860000000000003</v>
      </c>
      <c r="L322" s="34">
        <v>10.9138</v>
      </c>
      <c r="M322" s="34">
        <v>2.5851999999999999</v>
      </c>
      <c r="N322" s="34">
        <v>40.304000000000002</v>
      </c>
      <c r="O322" s="34">
        <v>2.8332999999999999</v>
      </c>
      <c r="P322" s="34">
        <v>43.1</v>
      </c>
      <c r="Q322" s="34">
        <v>33.436100000000003</v>
      </c>
      <c r="R322" s="34">
        <v>2.3504999999999998</v>
      </c>
      <c r="S322" s="34">
        <v>35.799999999999997</v>
      </c>
      <c r="T322" s="34">
        <v>294.50889999999998</v>
      </c>
      <c r="U322" s="34"/>
      <c r="V322" s="34"/>
      <c r="W322" s="34">
        <v>0</v>
      </c>
      <c r="X322" s="34">
        <v>2.101</v>
      </c>
      <c r="Y322" s="34">
        <v>12.1</v>
      </c>
      <c r="Z322" s="34">
        <v>853</v>
      </c>
      <c r="AA322" s="34">
        <v>863</v>
      </c>
      <c r="AB322" s="34">
        <v>874</v>
      </c>
      <c r="AC322" s="34">
        <v>86</v>
      </c>
      <c r="AD322" s="34">
        <v>31.3</v>
      </c>
      <c r="AE322" s="34">
        <v>0.72</v>
      </c>
      <c r="AF322" s="34">
        <v>979</v>
      </c>
      <c r="AG322" s="34">
        <v>4</v>
      </c>
      <c r="AH322" s="34">
        <v>65</v>
      </c>
      <c r="AI322" s="34">
        <v>41</v>
      </c>
      <c r="AJ322" s="34">
        <v>190</v>
      </c>
      <c r="AK322" s="34">
        <v>168</v>
      </c>
      <c r="AL322" s="34">
        <v>4.2</v>
      </c>
      <c r="AM322" s="34">
        <v>175.2</v>
      </c>
      <c r="AN322" s="34" t="s">
        <v>155</v>
      </c>
      <c r="AO322" s="34">
        <v>1</v>
      </c>
      <c r="AP322" s="37">
        <v>0.89194444444444443</v>
      </c>
      <c r="AQ322" s="34">
        <v>47.158926999999998</v>
      </c>
      <c r="AR322" s="34">
        <v>-88.484114000000005</v>
      </c>
      <c r="AS322" s="34">
        <v>309.8</v>
      </c>
      <c r="AT322" s="34">
        <v>26.4</v>
      </c>
      <c r="AU322" s="34">
        <v>12</v>
      </c>
      <c r="AV322" s="34">
        <v>11</v>
      </c>
      <c r="AW322" s="34" t="s">
        <v>212</v>
      </c>
      <c r="AX322" s="34">
        <v>1.7168000000000001</v>
      </c>
      <c r="AY322" s="34">
        <v>1.0687</v>
      </c>
      <c r="AZ322" s="34">
        <v>2.6396999999999999</v>
      </c>
      <c r="BA322" s="34">
        <v>13.404</v>
      </c>
      <c r="BB322" s="34">
        <v>12.64</v>
      </c>
      <c r="BC322" s="34">
        <v>0.94</v>
      </c>
      <c r="BD322" s="34">
        <v>16.471</v>
      </c>
      <c r="BE322" s="34">
        <v>2344.1590000000001</v>
      </c>
      <c r="BF322" s="34">
        <v>353.41899999999998</v>
      </c>
      <c r="BG322" s="34">
        <v>0.90700000000000003</v>
      </c>
      <c r="BH322" s="34">
        <v>6.4000000000000001E-2</v>
      </c>
      <c r="BI322" s="34">
        <v>0.97</v>
      </c>
      <c r="BJ322" s="34">
        <v>0.752</v>
      </c>
      <c r="BK322" s="34">
        <v>5.2999999999999999E-2</v>
      </c>
      <c r="BL322" s="34">
        <v>0.80500000000000005</v>
      </c>
      <c r="BM322" s="34">
        <v>2.1829000000000001</v>
      </c>
      <c r="BN322" s="34"/>
      <c r="BO322" s="34"/>
      <c r="BP322" s="34"/>
      <c r="BQ322" s="34">
        <v>328.12599999999998</v>
      </c>
      <c r="BR322" s="34">
        <v>0.509876</v>
      </c>
      <c r="BS322" s="34">
        <v>-5</v>
      </c>
      <c r="BT322" s="34">
        <v>8.071E-3</v>
      </c>
      <c r="BU322" s="34">
        <v>12.460095000000001</v>
      </c>
      <c r="BV322" s="34">
        <v>0</v>
      </c>
      <c r="BW322" s="34" t="s">
        <v>155</v>
      </c>
      <c r="BX322" s="34">
        <v>0.83</v>
      </c>
    </row>
    <row r="323" spans="1:76" x14ac:dyDescent="0.25">
      <c r="A323" s="35">
        <v>43167</v>
      </c>
      <c r="B323" s="36">
        <v>1.6144675925925927E-2</v>
      </c>
      <c r="C323" s="34">
        <v>13.316000000000001</v>
      </c>
      <c r="D323" s="34">
        <v>2.3149000000000002</v>
      </c>
      <c r="E323" s="34">
        <v>23149.429260000001</v>
      </c>
      <c r="F323" s="34">
        <v>46.5</v>
      </c>
      <c r="G323" s="34">
        <v>3.3</v>
      </c>
      <c r="H323" s="34">
        <v>353</v>
      </c>
      <c r="I323" s="34"/>
      <c r="J323" s="34">
        <v>1.87</v>
      </c>
      <c r="K323" s="34">
        <v>0.86019999999999996</v>
      </c>
      <c r="L323" s="34">
        <v>11.454700000000001</v>
      </c>
      <c r="M323" s="34">
        <v>1.9913000000000001</v>
      </c>
      <c r="N323" s="34">
        <v>39.965800000000002</v>
      </c>
      <c r="O323" s="34">
        <v>2.8386999999999998</v>
      </c>
      <c r="P323" s="34">
        <v>42.8</v>
      </c>
      <c r="Q323" s="34">
        <v>33.1556</v>
      </c>
      <c r="R323" s="34">
        <v>2.355</v>
      </c>
      <c r="S323" s="34">
        <v>35.5</v>
      </c>
      <c r="T323" s="34">
        <v>353.02820000000003</v>
      </c>
      <c r="U323" s="34"/>
      <c r="V323" s="34"/>
      <c r="W323" s="34">
        <v>0</v>
      </c>
      <c r="X323" s="34">
        <v>1.6088</v>
      </c>
      <c r="Y323" s="34">
        <v>12</v>
      </c>
      <c r="Z323" s="34">
        <v>853</v>
      </c>
      <c r="AA323" s="34">
        <v>862</v>
      </c>
      <c r="AB323" s="34">
        <v>873</v>
      </c>
      <c r="AC323" s="34">
        <v>86</v>
      </c>
      <c r="AD323" s="34">
        <v>31.3</v>
      </c>
      <c r="AE323" s="34">
        <v>0.72</v>
      </c>
      <c r="AF323" s="34">
        <v>979</v>
      </c>
      <c r="AG323" s="34">
        <v>4</v>
      </c>
      <c r="AH323" s="34">
        <v>65</v>
      </c>
      <c r="AI323" s="34">
        <v>41</v>
      </c>
      <c r="AJ323" s="34">
        <v>190</v>
      </c>
      <c r="AK323" s="34">
        <v>168</v>
      </c>
      <c r="AL323" s="34">
        <v>4.3</v>
      </c>
      <c r="AM323" s="34">
        <v>175.5</v>
      </c>
      <c r="AN323" s="34" t="s">
        <v>155</v>
      </c>
      <c r="AO323" s="34">
        <v>2</v>
      </c>
      <c r="AP323" s="37">
        <v>0.89195601851851858</v>
      </c>
      <c r="AQ323" s="34">
        <v>47.159047999999999</v>
      </c>
      <c r="AR323" s="34">
        <v>-88.484120000000004</v>
      </c>
      <c r="AS323" s="34">
        <v>309.60000000000002</v>
      </c>
      <c r="AT323" s="34">
        <v>30.4</v>
      </c>
      <c r="AU323" s="34">
        <v>12</v>
      </c>
      <c r="AV323" s="34">
        <v>11</v>
      </c>
      <c r="AW323" s="34" t="s">
        <v>212</v>
      </c>
      <c r="AX323" s="34">
        <v>2.1313</v>
      </c>
      <c r="AY323" s="34">
        <v>1</v>
      </c>
      <c r="AZ323" s="34">
        <v>2.9542000000000002</v>
      </c>
      <c r="BA323" s="34">
        <v>13.404</v>
      </c>
      <c r="BB323" s="34">
        <v>12.8</v>
      </c>
      <c r="BC323" s="34">
        <v>0.95</v>
      </c>
      <c r="BD323" s="34">
        <v>16.251000000000001</v>
      </c>
      <c r="BE323" s="34">
        <v>2468.9929999999999</v>
      </c>
      <c r="BF323" s="34">
        <v>273.18400000000003</v>
      </c>
      <c r="BG323" s="34">
        <v>0.90200000000000002</v>
      </c>
      <c r="BH323" s="34">
        <v>6.4000000000000001E-2</v>
      </c>
      <c r="BI323" s="34">
        <v>0.96599999999999997</v>
      </c>
      <c r="BJ323" s="34">
        <v>0.748</v>
      </c>
      <c r="BK323" s="34">
        <v>5.2999999999999999E-2</v>
      </c>
      <c r="BL323" s="34">
        <v>0.80200000000000005</v>
      </c>
      <c r="BM323" s="34">
        <v>2.6257999999999999</v>
      </c>
      <c r="BN323" s="34"/>
      <c r="BO323" s="34"/>
      <c r="BP323" s="34"/>
      <c r="BQ323" s="34">
        <v>252.13399999999999</v>
      </c>
      <c r="BR323" s="34">
        <v>0.55852100000000005</v>
      </c>
      <c r="BS323" s="34">
        <v>-5</v>
      </c>
      <c r="BT323" s="34">
        <v>8.0000000000000002E-3</v>
      </c>
      <c r="BU323" s="34">
        <v>13.648857</v>
      </c>
      <c r="BV323" s="34">
        <v>0</v>
      </c>
      <c r="BW323" s="34" t="s">
        <v>155</v>
      </c>
      <c r="BX323" s="34">
        <v>0.83</v>
      </c>
    </row>
    <row r="324" spans="1:76" x14ac:dyDescent="0.25">
      <c r="A324" s="35">
        <v>43167</v>
      </c>
      <c r="B324" s="36">
        <v>1.615625E-2</v>
      </c>
      <c r="C324" s="34">
        <v>13.669</v>
      </c>
      <c r="D324" s="34">
        <v>1.3549</v>
      </c>
      <c r="E324" s="34">
        <v>13549.240400000001</v>
      </c>
      <c r="F324" s="34">
        <v>46.5</v>
      </c>
      <c r="G324" s="34">
        <v>3.2</v>
      </c>
      <c r="H324" s="34">
        <v>336.8</v>
      </c>
      <c r="I324" s="34"/>
      <c r="J324" s="34">
        <v>1.52</v>
      </c>
      <c r="K324" s="34">
        <v>0.86609999999999998</v>
      </c>
      <c r="L324" s="34">
        <v>11.8386</v>
      </c>
      <c r="M324" s="34">
        <v>1.1735</v>
      </c>
      <c r="N324" s="34">
        <v>40.2898</v>
      </c>
      <c r="O324" s="34">
        <v>2.7715999999999998</v>
      </c>
      <c r="P324" s="34">
        <v>43.1</v>
      </c>
      <c r="Q324" s="34">
        <v>33.424300000000002</v>
      </c>
      <c r="R324" s="34">
        <v>2.2993000000000001</v>
      </c>
      <c r="S324" s="34">
        <v>35.700000000000003</v>
      </c>
      <c r="T324" s="34">
        <v>336.77159999999998</v>
      </c>
      <c r="U324" s="34"/>
      <c r="V324" s="34"/>
      <c r="W324" s="34">
        <v>0</v>
      </c>
      <c r="X324" s="34">
        <v>1.3138000000000001</v>
      </c>
      <c r="Y324" s="34">
        <v>12</v>
      </c>
      <c r="Z324" s="34">
        <v>852</v>
      </c>
      <c r="AA324" s="34">
        <v>862</v>
      </c>
      <c r="AB324" s="34">
        <v>873</v>
      </c>
      <c r="AC324" s="34">
        <v>86</v>
      </c>
      <c r="AD324" s="34">
        <v>31.3</v>
      </c>
      <c r="AE324" s="34">
        <v>0.72</v>
      </c>
      <c r="AF324" s="34">
        <v>979</v>
      </c>
      <c r="AG324" s="34">
        <v>4</v>
      </c>
      <c r="AH324" s="34">
        <v>65</v>
      </c>
      <c r="AI324" s="34">
        <v>41</v>
      </c>
      <c r="AJ324" s="34">
        <v>190</v>
      </c>
      <c r="AK324" s="34">
        <v>168</v>
      </c>
      <c r="AL324" s="34">
        <v>4.2</v>
      </c>
      <c r="AM324" s="34">
        <v>175.9</v>
      </c>
      <c r="AN324" s="34" t="s">
        <v>155</v>
      </c>
      <c r="AO324" s="34">
        <v>2</v>
      </c>
      <c r="AP324" s="37">
        <v>0.89196759259259262</v>
      </c>
      <c r="AQ324" s="34">
        <v>47.159188999999998</v>
      </c>
      <c r="AR324" s="34">
        <v>-88.484137000000004</v>
      </c>
      <c r="AS324" s="34">
        <v>309.8</v>
      </c>
      <c r="AT324" s="34">
        <v>33.700000000000003</v>
      </c>
      <c r="AU324" s="34">
        <v>12</v>
      </c>
      <c r="AV324" s="34">
        <v>11</v>
      </c>
      <c r="AW324" s="34" t="s">
        <v>212</v>
      </c>
      <c r="AX324" s="34">
        <v>1.9686999999999999</v>
      </c>
      <c r="AY324" s="34">
        <v>1.2313000000000001</v>
      </c>
      <c r="AZ324" s="34">
        <v>3.1541999999999999</v>
      </c>
      <c r="BA324" s="34">
        <v>13.404</v>
      </c>
      <c r="BB324" s="34">
        <v>13.4</v>
      </c>
      <c r="BC324" s="34">
        <v>1</v>
      </c>
      <c r="BD324" s="34">
        <v>15.458</v>
      </c>
      <c r="BE324" s="34">
        <v>2637.2179999999998</v>
      </c>
      <c r="BF324" s="34">
        <v>166.386</v>
      </c>
      <c r="BG324" s="34">
        <v>0.94</v>
      </c>
      <c r="BH324" s="34">
        <v>6.5000000000000002E-2</v>
      </c>
      <c r="BI324" s="34">
        <v>1.0049999999999999</v>
      </c>
      <c r="BJ324" s="34">
        <v>0.78</v>
      </c>
      <c r="BK324" s="34">
        <v>5.3999999999999999E-2</v>
      </c>
      <c r="BL324" s="34">
        <v>0.83299999999999996</v>
      </c>
      <c r="BM324" s="34">
        <v>2.5888</v>
      </c>
      <c r="BN324" s="34"/>
      <c r="BO324" s="34"/>
      <c r="BP324" s="34"/>
      <c r="BQ324" s="34">
        <v>212.797</v>
      </c>
      <c r="BR324" s="34">
        <v>0.45051999999999998</v>
      </c>
      <c r="BS324" s="34">
        <v>-5</v>
      </c>
      <c r="BT324" s="34">
        <v>8.0000000000000002E-3</v>
      </c>
      <c r="BU324" s="34">
        <v>11.009582999999999</v>
      </c>
      <c r="BV324" s="34">
        <v>0</v>
      </c>
      <c r="BW324" s="34" t="s">
        <v>155</v>
      </c>
      <c r="BX324" s="34">
        <v>0.83</v>
      </c>
    </row>
    <row r="325" spans="1:76" x14ac:dyDescent="0.25">
      <c r="A325" s="35">
        <v>43167</v>
      </c>
      <c r="B325" s="36">
        <v>1.6167824074074074E-2</v>
      </c>
      <c r="C325" s="34">
        <v>14.039</v>
      </c>
      <c r="D325" s="34">
        <v>0.52629999999999999</v>
      </c>
      <c r="E325" s="34">
        <v>5263.2306410000001</v>
      </c>
      <c r="F325" s="34">
        <v>48.6</v>
      </c>
      <c r="G325" s="34">
        <v>3.2</v>
      </c>
      <c r="H325" s="34">
        <v>275.2</v>
      </c>
      <c r="I325" s="34"/>
      <c r="J325" s="34">
        <v>1.17</v>
      </c>
      <c r="K325" s="34">
        <v>0.87070000000000003</v>
      </c>
      <c r="L325" s="34">
        <v>12.2242</v>
      </c>
      <c r="M325" s="34">
        <v>0.45829999999999999</v>
      </c>
      <c r="N325" s="34">
        <v>42.305599999999998</v>
      </c>
      <c r="O325" s="34">
        <v>2.7862</v>
      </c>
      <c r="P325" s="34">
        <v>45.1</v>
      </c>
      <c r="Q325" s="34">
        <v>35.096600000000002</v>
      </c>
      <c r="R325" s="34">
        <v>2.3115000000000001</v>
      </c>
      <c r="S325" s="34">
        <v>37.4</v>
      </c>
      <c r="T325" s="34">
        <v>275.17090000000002</v>
      </c>
      <c r="U325" s="34"/>
      <c r="V325" s="34"/>
      <c r="W325" s="34">
        <v>0</v>
      </c>
      <c r="X325" s="34">
        <v>1.0224</v>
      </c>
      <c r="Y325" s="34">
        <v>12.1</v>
      </c>
      <c r="Z325" s="34">
        <v>850</v>
      </c>
      <c r="AA325" s="34">
        <v>859</v>
      </c>
      <c r="AB325" s="34">
        <v>871</v>
      </c>
      <c r="AC325" s="34">
        <v>86</v>
      </c>
      <c r="AD325" s="34">
        <v>31.3</v>
      </c>
      <c r="AE325" s="34">
        <v>0.72</v>
      </c>
      <c r="AF325" s="34">
        <v>979</v>
      </c>
      <c r="AG325" s="34">
        <v>4</v>
      </c>
      <c r="AH325" s="34">
        <v>65</v>
      </c>
      <c r="AI325" s="34">
        <v>41</v>
      </c>
      <c r="AJ325" s="34">
        <v>190</v>
      </c>
      <c r="AK325" s="34">
        <v>168</v>
      </c>
      <c r="AL325" s="34">
        <v>4.2</v>
      </c>
      <c r="AM325" s="34">
        <v>176</v>
      </c>
      <c r="AN325" s="34" t="s">
        <v>155</v>
      </c>
      <c r="AO325" s="34">
        <v>2</v>
      </c>
      <c r="AP325" s="37">
        <v>0.89197916666666666</v>
      </c>
      <c r="AQ325" s="34">
        <v>47.15934</v>
      </c>
      <c r="AR325" s="34">
        <v>-88.484145999999996</v>
      </c>
      <c r="AS325" s="34">
        <v>310.3</v>
      </c>
      <c r="AT325" s="34">
        <v>35.799999999999997</v>
      </c>
      <c r="AU325" s="34">
        <v>12</v>
      </c>
      <c r="AV325" s="34">
        <v>11</v>
      </c>
      <c r="AW325" s="34" t="s">
        <v>212</v>
      </c>
      <c r="AX325" s="34">
        <v>1.8229</v>
      </c>
      <c r="AY325" s="34">
        <v>1.4541999999999999</v>
      </c>
      <c r="AZ325" s="34">
        <v>3.2770999999999999</v>
      </c>
      <c r="BA325" s="34">
        <v>13.404</v>
      </c>
      <c r="BB325" s="34">
        <v>13.91</v>
      </c>
      <c r="BC325" s="34">
        <v>1.04</v>
      </c>
      <c r="BD325" s="34">
        <v>14.85</v>
      </c>
      <c r="BE325" s="34">
        <v>2795.32</v>
      </c>
      <c r="BF325" s="34">
        <v>66.697999999999993</v>
      </c>
      <c r="BG325" s="34">
        <v>1.0129999999999999</v>
      </c>
      <c r="BH325" s="34">
        <v>6.7000000000000004E-2</v>
      </c>
      <c r="BI325" s="34">
        <v>1.08</v>
      </c>
      <c r="BJ325" s="34">
        <v>0.84</v>
      </c>
      <c r="BK325" s="34">
        <v>5.5E-2</v>
      </c>
      <c r="BL325" s="34">
        <v>0.89600000000000002</v>
      </c>
      <c r="BM325" s="34">
        <v>2.1714000000000002</v>
      </c>
      <c r="BN325" s="34"/>
      <c r="BO325" s="34"/>
      <c r="BP325" s="34"/>
      <c r="BQ325" s="34">
        <v>169.99700000000001</v>
      </c>
      <c r="BR325" s="34">
        <v>0.375112</v>
      </c>
      <c r="BS325" s="34">
        <v>-5</v>
      </c>
      <c r="BT325" s="34">
        <v>7.071E-3</v>
      </c>
      <c r="BU325" s="34">
        <v>9.1667989999999993</v>
      </c>
      <c r="BV325" s="34">
        <v>0</v>
      </c>
      <c r="BW325" s="34" t="s">
        <v>155</v>
      </c>
      <c r="BX325" s="34">
        <v>0.83</v>
      </c>
    </row>
    <row r="326" spans="1:76" x14ac:dyDescent="0.25">
      <c r="A326" s="35">
        <v>43167</v>
      </c>
      <c r="B326" s="36">
        <v>1.6179398148148148E-2</v>
      </c>
      <c r="C326" s="34">
        <v>14.162000000000001</v>
      </c>
      <c r="D326" s="34">
        <v>0.1799</v>
      </c>
      <c r="E326" s="34">
        <v>1799.450458</v>
      </c>
      <c r="F326" s="34">
        <v>51.4</v>
      </c>
      <c r="G326" s="34">
        <v>3.2</v>
      </c>
      <c r="H326" s="34">
        <v>172.1</v>
      </c>
      <c r="I326" s="34"/>
      <c r="J326" s="34">
        <v>0.92</v>
      </c>
      <c r="K326" s="34">
        <v>0.87290000000000001</v>
      </c>
      <c r="L326" s="34">
        <v>12.3619</v>
      </c>
      <c r="M326" s="34">
        <v>0.15709999999999999</v>
      </c>
      <c r="N326" s="34">
        <v>44.893599999999999</v>
      </c>
      <c r="O326" s="34">
        <v>2.7932000000000001</v>
      </c>
      <c r="P326" s="34">
        <v>47.7</v>
      </c>
      <c r="Q326" s="34">
        <v>37.243600000000001</v>
      </c>
      <c r="R326" s="34">
        <v>2.3172999999999999</v>
      </c>
      <c r="S326" s="34">
        <v>39.6</v>
      </c>
      <c r="T326" s="34">
        <v>172.0864</v>
      </c>
      <c r="U326" s="34"/>
      <c r="V326" s="34"/>
      <c r="W326" s="34">
        <v>0</v>
      </c>
      <c r="X326" s="34">
        <v>0.80659999999999998</v>
      </c>
      <c r="Y326" s="34">
        <v>12</v>
      </c>
      <c r="Z326" s="34">
        <v>849</v>
      </c>
      <c r="AA326" s="34">
        <v>859</v>
      </c>
      <c r="AB326" s="34">
        <v>870</v>
      </c>
      <c r="AC326" s="34">
        <v>86</v>
      </c>
      <c r="AD326" s="34">
        <v>31.3</v>
      </c>
      <c r="AE326" s="34">
        <v>0.72</v>
      </c>
      <c r="AF326" s="34">
        <v>979</v>
      </c>
      <c r="AG326" s="34">
        <v>4</v>
      </c>
      <c r="AH326" s="34">
        <v>64.070999999999998</v>
      </c>
      <c r="AI326" s="34">
        <v>41</v>
      </c>
      <c r="AJ326" s="34">
        <v>190</v>
      </c>
      <c r="AK326" s="34">
        <v>168</v>
      </c>
      <c r="AL326" s="34">
        <v>4.0999999999999996</v>
      </c>
      <c r="AM326" s="34">
        <v>176</v>
      </c>
      <c r="AN326" s="34" t="s">
        <v>155</v>
      </c>
      <c r="AO326" s="34">
        <v>2</v>
      </c>
      <c r="AP326" s="37">
        <v>0.8919907407407407</v>
      </c>
      <c r="AQ326" s="34">
        <v>47.159495</v>
      </c>
      <c r="AR326" s="34">
        <v>-88.484148000000005</v>
      </c>
      <c r="AS326" s="34">
        <v>310.89999999999998</v>
      </c>
      <c r="AT326" s="34">
        <v>36.200000000000003</v>
      </c>
      <c r="AU326" s="34">
        <v>12</v>
      </c>
      <c r="AV326" s="34">
        <v>11</v>
      </c>
      <c r="AW326" s="34" t="s">
        <v>212</v>
      </c>
      <c r="AX326" s="34">
        <v>1.4145000000000001</v>
      </c>
      <c r="AY326" s="34">
        <v>1.5770999999999999</v>
      </c>
      <c r="AZ326" s="34">
        <v>2.6831999999999998</v>
      </c>
      <c r="BA326" s="34">
        <v>13.404</v>
      </c>
      <c r="BB326" s="34">
        <v>14.16</v>
      </c>
      <c r="BC326" s="34">
        <v>1.06</v>
      </c>
      <c r="BD326" s="34">
        <v>14.561999999999999</v>
      </c>
      <c r="BE326" s="34">
        <v>2866.1379999999999</v>
      </c>
      <c r="BF326" s="34">
        <v>23.178999999999998</v>
      </c>
      <c r="BG326" s="34">
        <v>1.0900000000000001</v>
      </c>
      <c r="BH326" s="34">
        <v>6.8000000000000005E-2</v>
      </c>
      <c r="BI326" s="34">
        <v>1.1579999999999999</v>
      </c>
      <c r="BJ326" s="34">
        <v>0.90400000000000003</v>
      </c>
      <c r="BK326" s="34">
        <v>5.6000000000000001E-2</v>
      </c>
      <c r="BL326" s="34">
        <v>0.96099999999999997</v>
      </c>
      <c r="BM326" s="34">
        <v>1.3768</v>
      </c>
      <c r="BN326" s="34"/>
      <c r="BO326" s="34"/>
      <c r="BP326" s="34"/>
      <c r="BQ326" s="34">
        <v>135.97200000000001</v>
      </c>
      <c r="BR326" s="34">
        <v>0.31704700000000002</v>
      </c>
      <c r="BS326" s="34">
        <v>-5</v>
      </c>
      <c r="BT326" s="34">
        <v>7.9290000000000003E-3</v>
      </c>
      <c r="BU326" s="34">
        <v>7.7478360000000004</v>
      </c>
      <c r="BV326" s="34">
        <v>0</v>
      </c>
      <c r="BW326" s="34" t="s">
        <v>155</v>
      </c>
      <c r="BX326" s="34">
        <v>0.83</v>
      </c>
    </row>
    <row r="327" spans="1:76" x14ac:dyDescent="0.25">
      <c r="A327" s="35">
        <v>43167</v>
      </c>
      <c r="B327" s="36">
        <v>1.6190972222222221E-2</v>
      </c>
      <c r="C327" s="34">
        <v>14.103</v>
      </c>
      <c r="D327" s="34">
        <v>7.3599999999999999E-2</v>
      </c>
      <c r="E327" s="34">
        <v>735.98662200000001</v>
      </c>
      <c r="F327" s="34">
        <v>58.1</v>
      </c>
      <c r="G327" s="34">
        <v>3.2</v>
      </c>
      <c r="H327" s="34">
        <v>123.9</v>
      </c>
      <c r="I327" s="34"/>
      <c r="J327" s="34">
        <v>0.77</v>
      </c>
      <c r="K327" s="34">
        <v>0.87429999999999997</v>
      </c>
      <c r="L327" s="34">
        <v>12.3308</v>
      </c>
      <c r="M327" s="34">
        <v>6.4399999999999999E-2</v>
      </c>
      <c r="N327" s="34">
        <v>50.757199999999997</v>
      </c>
      <c r="O327" s="34">
        <v>2.7635999999999998</v>
      </c>
      <c r="P327" s="34">
        <v>53.5</v>
      </c>
      <c r="Q327" s="34">
        <v>42.1081</v>
      </c>
      <c r="R327" s="34">
        <v>2.2927</v>
      </c>
      <c r="S327" s="34">
        <v>44.4</v>
      </c>
      <c r="T327" s="34">
        <v>123.9097</v>
      </c>
      <c r="U327" s="34"/>
      <c r="V327" s="34"/>
      <c r="W327" s="34">
        <v>0</v>
      </c>
      <c r="X327" s="34">
        <v>0.67579999999999996</v>
      </c>
      <c r="Y327" s="34">
        <v>12</v>
      </c>
      <c r="Z327" s="34">
        <v>849</v>
      </c>
      <c r="AA327" s="34">
        <v>859</v>
      </c>
      <c r="AB327" s="34">
        <v>870</v>
      </c>
      <c r="AC327" s="34">
        <v>86</v>
      </c>
      <c r="AD327" s="34">
        <v>31.3</v>
      </c>
      <c r="AE327" s="34">
        <v>0.72</v>
      </c>
      <c r="AF327" s="34">
        <v>979</v>
      </c>
      <c r="AG327" s="34">
        <v>4</v>
      </c>
      <c r="AH327" s="34">
        <v>64</v>
      </c>
      <c r="AI327" s="34">
        <v>41</v>
      </c>
      <c r="AJ327" s="34">
        <v>190</v>
      </c>
      <c r="AK327" s="34">
        <v>168.9</v>
      </c>
      <c r="AL327" s="34">
        <v>4.0999999999999996</v>
      </c>
      <c r="AM327" s="34">
        <v>176</v>
      </c>
      <c r="AN327" s="34" t="s">
        <v>155</v>
      </c>
      <c r="AO327" s="34">
        <v>2</v>
      </c>
      <c r="AP327" s="37">
        <v>0.89200231481481485</v>
      </c>
      <c r="AQ327" s="34">
        <v>47.159646000000002</v>
      </c>
      <c r="AR327" s="34">
        <v>-88.484159000000005</v>
      </c>
      <c r="AS327" s="34">
        <v>311.60000000000002</v>
      </c>
      <c r="AT327" s="34">
        <v>36.6</v>
      </c>
      <c r="AU327" s="34">
        <v>12</v>
      </c>
      <c r="AV327" s="34">
        <v>10</v>
      </c>
      <c r="AW327" s="34" t="s">
        <v>213</v>
      </c>
      <c r="AX327" s="34">
        <v>1.3</v>
      </c>
      <c r="AY327" s="34">
        <v>1.8312999999999999</v>
      </c>
      <c r="AZ327" s="34">
        <v>2.6541999999999999</v>
      </c>
      <c r="BA327" s="34">
        <v>13.404</v>
      </c>
      <c r="BB327" s="34">
        <v>14.34</v>
      </c>
      <c r="BC327" s="34">
        <v>1.07</v>
      </c>
      <c r="BD327" s="34">
        <v>14.372</v>
      </c>
      <c r="BE327" s="34">
        <v>2888.6680000000001</v>
      </c>
      <c r="BF327" s="34">
        <v>9.5950000000000006</v>
      </c>
      <c r="BG327" s="34">
        <v>1.2450000000000001</v>
      </c>
      <c r="BH327" s="34">
        <v>6.8000000000000005E-2</v>
      </c>
      <c r="BI327" s="34">
        <v>1.3129999999999999</v>
      </c>
      <c r="BJ327" s="34">
        <v>1.0329999999999999</v>
      </c>
      <c r="BK327" s="34">
        <v>5.6000000000000001E-2</v>
      </c>
      <c r="BL327" s="34">
        <v>1.089</v>
      </c>
      <c r="BM327" s="34">
        <v>1.0017</v>
      </c>
      <c r="BN327" s="34"/>
      <c r="BO327" s="34"/>
      <c r="BP327" s="34"/>
      <c r="BQ327" s="34">
        <v>115.117</v>
      </c>
      <c r="BR327" s="34">
        <v>0.30185200000000001</v>
      </c>
      <c r="BS327" s="34">
        <v>-5</v>
      </c>
      <c r="BT327" s="34">
        <v>8.9289999999999994E-3</v>
      </c>
      <c r="BU327" s="34">
        <v>7.3765090000000004</v>
      </c>
      <c r="BV327" s="34">
        <v>0</v>
      </c>
      <c r="BW327" s="34" t="s">
        <v>155</v>
      </c>
      <c r="BX327" s="34">
        <v>0.83</v>
      </c>
    </row>
    <row r="328" spans="1:76" x14ac:dyDescent="0.25">
      <c r="A328" s="35">
        <v>43167</v>
      </c>
      <c r="B328" s="36">
        <v>1.6202546296296295E-2</v>
      </c>
      <c r="C328" s="34">
        <v>13.590999999999999</v>
      </c>
      <c r="D328" s="34">
        <v>3.1899999999999998E-2</v>
      </c>
      <c r="E328" s="34">
        <v>318.66438399999998</v>
      </c>
      <c r="F328" s="34">
        <v>81.2</v>
      </c>
      <c r="G328" s="34">
        <v>3.1</v>
      </c>
      <c r="H328" s="34">
        <v>93.7</v>
      </c>
      <c r="I328" s="34"/>
      <c r="J328" s="34">
        <v>0.62</v>
      </c>
      <c r="K328" s="34">
        <v>0.87880000000000003</v>
      </c>
      <c r="L328" s="34">
        <v>11.9435</v>
      </c>
      <c r="M328" s="34">
        <v>2.8000000000000001E-2</v>
      </c>
      <c r="N328" s="34">
        <v>71.316699999999997</v>
      </c>
      <c r="O328" s="34">
        <v>2.7242000000000002</v>
      </c>
      <c r="P328" s="34">
        <v>74</v>
      </c>
      <c r="Q328" s="34">
        <v>59.164200000000001</v>
      </c>
      <c r="R328" s="34">
        <v>2.2599999999999998</v>
      </c>
      <c r="S328" s="34">
        <v>61.4</v>
      </c>
      <c r="T328" s="34">
        <v>93.681899999999999</v>
      </c>
      <c r="U328" s="34"/>
      <c r="V328" s="34"/>
      <c r="W328" s="34">
        <v>0</v>
      </c>
      <c r="X328" s="34">
        <v>0.54610000000000003</v>
      </c>
      <c r="Y328" s="34">
        <v>12</v>
      </c>
      <c r="Z328" s="34">
        <v>848</v>
      </c>
      <c r="AA328" s="34">
        <v>859</v>
      </c>
      <c r="AB328" s="34">
        <v>870</v>
      </c>
      <c r="AC328" s="34">
        <v>86</v>
      </c>
      <c r="AD328" s="34">
        <v>31.3</v>
      </c>
      <c r="AE328" s="34">
        <v>0.72</v>
      </c>
      <c r="AF328" s="34">
        <v>979</v>
      </c>
      <c r="AG328" s="34">
        <v>4</v>
      </c>
      <c r="AH328" s="34">
        <v>64</v>
      </c>
      <c r="AI328" s="34">
        <v>41</v>
      </c>
      <c r="AJ328" s="34">
        <v>190</v>
      </c>
      <c r="AK328" s="34">
        <v>168.1</v>
      </c>
      <c r="AL328" s="34">
        <v>4.0999999999999996</v>
      </c>
      <c r="AM328" s="34">
        <v>176</v>
      </c>
      <c r="AN328" s="34" t="s">
        <v>155</v>
      </c>
      <c r="AO328" s="34">
        <v>2</v>
      </c>
      <c r="AP328" s="37">
        <v>0.89201388888888899</v>
      </c>
      <c r="AQ328" s="34">
        <v>47.159906999999997</v>
      </c>
      <c r="AR328" s="34">
        <v>-88.484176000000005</v>
      </c>
      <c r="AS328" s="34">
        <v>312.60000000000002</v>
      </c>
      <c r="AT328" s="34">
        <v>36.5</v>
      </c>
      <c r="AU328" s="34">
        <v>12</v>
      </c>
      <c r="AV328" s="34">
        <v>10</v>
      </c>
      <c r="AW328" s="34" t="s">
        <v>213</v>
      </c>
      <c r="AX328" s="34">
        <v>1.3</v>
      </c>
      <c r="AY328" s="34">
        <v>1.9</v>
      </c>
      <c r="AZ328" s="34">
        <v>2.7</v>
      </c>
      <c r="BA328" s="34">
        <v>13.404</v>
      </c>
      <c r="BB328" s="34">
        <v>14.89</v>
      </c>
      <c r="BC328" s="34">
        <v>1.1100000000000001</v>
      </c>
      <c r="BD328" s="34">
        <v>13.794</v>
      </c>
      <c r="BE328" s="34">
        <v>2897.9119999999998</v>
      </c>
      <c r="BF328" s="34">
        <v>4.3250000000000002</v>
      </c>
      <c r="BG328" s="34">
        <v>1.8120000000000001</v>
      </c>
      <c r="BH328" s="34">
        <v>6.9000000000000006E-2</v>
      </c>
      <c r="BI328" s="34">
        <v>1.881</v>
      </c>
      <c r="BJ328" s="34">
        <v>1.5029999999999999</v>
      </c>
      <c r="BK328" s="34">
        <v>5.7000000000000002E-2</v>
      </c>
      <c r="BL328" s="34">
        <v>1.5609999999999999</v>
      </c>
      <c r="BM328" s="34">
        <v>0.78439999999999999</v>
      </c>
      <c r="BN328" s="34"/>
      <c r="BO328" s="34"/>
      <c r="BP328" s="34"/>
      <c r="BQ328" s="34">
        <v>96.334999999999994</v>
      </c>
      <c r="BR328" s="34">
        <v>0.25269200000000003</v>
      </c>
      <c r="BS328" s="34">
        <v>-5</v>
      </c>
      <c r="BT328" s="34">
        <v>7.1419999999999999E-3</v>
      </c>
      <c r="BU328" s="34">
        <v>6.17516</v>
      </c>
      <c r="BV328" s="34">
        <v>0</v>
      </c>
      <c r="BW328" s="34" t="s">
        <v>155</v>
      </c>
      <c r="BX328" s="34">
        <v>0.83</v>
      </c>
    </row>
    <row r="329" spans="1:76" x14ac:dyDescent="0.25">
      <c r="A329" s="35">
        <v>43167</v>
      </c>
      <c r="B329" s="36">
        <v>1.6214120370370368E-2</v>
      </c>
      <c r="C329" s="34">
        <v>12.51</v>
      </c>
      <c r="D329" s="34">
        <v>1.9099999999999999E-2</v>
      </c>
      <c r="E329" s="34">
        <v>191.294498</v>
      </c>
      <c r="F329" s="34">
        <v>100.6</v>
      </c>
      <c r="G329" s="34">
        <v>3.1</v>
      </c>
      <c r="H329" s="34">
        <v>102.1</v>
      </c>
      <c r="I329" s="34"/>
      <c r="J329" s="34">
        <v>0.5</v>
      </c>
      <c r="K329" s="34">
        <v>0.88749999999999996</v>
      </c>
      <c r="L329" s="34">
        <v>11.102600000000001</v>
      </c>
      <c r="M329" s="34">
        <v>1.7000000000000001E-2</v>
      </c>
      <c r="N329" s="34">
        <v>89.312899999999999</v>
      </c>
      <c r="O329" s="34">
        <v>2.7166000000000001</v>
      </c>
      <c r="P329" s="34">
        <v>92</v>
      </c>
      <c r="Q329" s="34">
        <v>74.093800000000002</v>
      </c>
      <c r="R329" s="34">
        <v>2.2536999999999998</v>
      </c>
      <c r="S329" s="34">
        <v>76.3</v>
      </c>
      <c r="T329" s="34">
        <v>102.0911</v>
      </c>
      <c r="U329" s="34"/>
      <c r="V329" s="34"/>
      <c r="W329" s="34">
        <v>0</v>
      </c>
      <c r="X329" s="34">
        <v>0.44379999999999997</v>
      </c>
      <c r="Y329" s="34">
        <v>12</v>
      </c>
      <c r="Z329" s="34">
        <v>849</v>
      </c>
      <c r="AA329" s="34">
        <v>861</v>
      </c>
      <c r="AB329" s="34">
        <v>871</v>
      </c>
      <c r="AC329" s="34">
        <v>86</v>
      </c>
      <c r="AD329" s="34">
        <v>31.3</v>
      </c>
      <c r="AE329" s="34">
        <v>0.72</v>
      </c>
      <c r="AF329" s="34">
        <v>979</v>
      </c>
      <c r="AG329" s="34">
        <v>4</v>
      </c>
      <c r="AH329" s="34">
        <v>64</v>
      </c>
      <c r="AI329" s="34">
        <v>41</v>
      </c>
      <c r="AJ329" s="34">
        <v>190</v>
      </c>
      <c r="AK329" s="34">
        <v>168</v>
      </c>
      <c r="AL329" s="34">
        <v>4.0999999999999996</v>
      </c>
      <c r="AM329" s="34">
        <v>176</v>
      </c>
      <c r="AN329" s="34" t="s">
        <v>155</v>
      </c>
      <c r="AO329" s="34">
        <v>2</v>
      </c>
      <c r="AP329" s="37">
        <v>0.89203703703703707</v>
      </c>
      <c r="AQ329" s="34">
        <v>47.159975000000003</v>
      </c>
      <c r="AR329" s="34">
        <v>-88.484179999999995</v>
      </c>
      <c r="AS329" s="34">
        <v>312.89999999999998</v>
      </c>
      <c r="AT329" s="34">
        <v>36.4</v>
      </c>
      <c r="AU329" s="34">
        <v>12</v>
      </c>
      <c r="AV329" s="34">
        <v>10</v>
      </c>
      <c r="AW329" s="34" t="s">
        <v>213</v>
      </c>
      <c r="AX329" s="34">
        <v>1.3</v>
      </c>
      <c r="AY329" s="34">
        <v>1.9</v>
      </c>
      <c r="AZ329" s="34">
        <v>2.7</v>
      </c>
      <c r="BA329" s="34">
        <v>13.404</v>
      </c>
      <c r="BB329" s="34">
        <v>16.11</v>
      </c>
      <c r="BC329" s="34">
        <v>1.2</v>
      </c>
      <c r="BD329" s="34">
        <v>12.672000000000001</v>
      </c>
      <c r="BE329" s="34">
        <v>2900.6170000000002</v>
      </c>
      <c r="BF329" s="34">
        <v>2.823</v>
      </c>
      <c r="BG329" s="34">
        <v>2.444</v>
      </c>
      <c r="BH329" s="34">
        <v>7.3999999999999996E-2</v>
      </c>
      <c r="BI329" s="34">
        <v>2.5179999999999998</v>
      </c>
      <c r="BJ329" s="34">
        <v>2.0270000000000001</v>
      </c>
      <c r="BK329" s="34">
        <v>6.2E-2</v>
      </c>
      <c r="BL329" s="34">
        <v>2.089</v>
      </c>
      <c r="BM329" s="34">
        <v>0.9204</v>
      </c>
      <c r="BN329" s="34"/>
      <c r="BO329" s="34"/>
      <c r="BP329" s="34"/>
      <c r="BQ329" s="34">
        <v>84.298000000000002</v>
      </c>
      <c r="BR329" s="34">
        <v>0.160745</v>
      </c>
      <c r="BS329" s="34">
        <v>-5</v>
      </c>
      <c r="BT329" s="34">
        <v>8.8579999999999996E-3</v>
      </c>
      <c r="BU329" s="34">
        <v>3.9282059999999999</v>
      </c>
      <c r="BV329" s="34">
        <v>0</v>
      </c>
      <c r="BW329" s="34" t="s">
        <v>155</v>
      </c>
      <c r="BX329" s="34">
        <v>0.83</v>
      </c>
    </row>
    <row r="330" spans="1:76" x14ac:dyDescent="0.25">
      <c r="A330" s="35">
        <v>43167</v>
      </c>
      <c r="B330" s="36">
        <v>1.6225694444444442E-2</v>
      </c>
      <c r="C330" s="34">
        <v>13.273999999999999</v>
      </c>
      <c r="D330" s="34">
        <v>1.7000000000000001E-2</v>
      </c>
      <c r="E330" s="34">
        <v>169.916528</v>
      </c>
      <c r="F330" s="34">
        <v>111</v>
      </c>
      <c r="G330" s="34">
        <v>3</v>
      </c>
      <c r="H330" s="34">
        <v>108.2</v>
      </c>
      <c r="I330" s="34"/>
      <c r="J330" s="34">
        <v>0.4</v>
      </c>
      <c r="K330" s="34">
        <v>0.88149999999999995</v>
      </c>
      <c r="L330" s="34">
        <v>11.7006</v>
      </c>
      <c r="M330" s="34">
        <v>1.4999999999999999E-2</v>
      </c>
      <c r="N330" s="34">
        <v>97.815600000000003</v>
      </c>
      <c r="O330" s="34">
        <v>2.6444000000000001</v>
      </c>
      <c r="P330" s="34">
        <v>100.5</v>
      </c>
      <c r="Q330" s="34">
        <v>81.147599999999997</v>
      </c>
      <c r="R330" s="34">
        <v>2.1937000000000002</v>
      </c>
      <c r="S330" s="34">
        <v>83.3</v>
      </c>
      <c r="T330" s="34">
        <v>108.2148</v>
      </c>
      <c r="U330" s="34"/>
      <c r="V330" s="34"/>
      <c r="W330" s="34">
        <v>0</v>
      </c>
      <c r="X330" s="34">
        <v>0.35260000000000002</v>
      </c>
      <c r="Y330" s="34">
        <v>12</v>
      </c>
      <c r="Z330" s="34">
        <v>849</v>
      </c>
      <c r="AA330" s="34">
        <v>860</v>
      </c>
      <c r="AB330" s="34">
        <v>871</v>
      </c>
      <c r="AC330" s="34">
        <v>86</v>
      </c>
      <c r="AD330" s="34">
        <v>31.3</v>
      </c>
      <c r="AE330" s="34">
        <v>0.72</v>
      </c>
      <c r="AF330" s="34">
        <v>979</v>
      </c>
      <c r="AG330" s="34">
        <v>4</v>
      </c>
      <c r="AH330" s="34">
        <v>64</v>
      </c>
      <c r="AI330" s="34">
        <v>41</v>
      </c>
      <c r="AJ330" s="34">
        <v>190</v>
      </c>
      <c r="AK330" s="34">
        <v>168.9</v>
      </c>
      <c r="AL330" s="34">
        <v>4.2</v>
      </c>
      <c r="AM330" s="34">
        <v>175.9</v>
      </c>
      <c r="AN330" s="34" t="s">
        <v>155</v>
      </c>
      <c r="AO330" s="34">
        <v>2</v>
      </c>
      <c r="AP330" s="37">
        <v>0.89203703703703707</v>
      </c>
      <c r="AQ330" s="34">
        <v>47.160086</v>
      </c>
      <c r="AR330" s="34">
        <v>-88.484184999999997</v>
      </c>
      <c r="AS330" s="34">
        <v>313.2</v>
      </c>
      <c r="AT330" s="34">
        <v>36.200000000000003</v>
      </c>
      <c r="AU330" s="34">
        <v>12</v>
      </c>
      <c r="AV330" s="34">
        <v>10</v>
      </c>
      <c r="AW330" s="34" t="s">
        <v>213</v>
      </c>
      <c r="AX330" s="34">
        <v>1.261469</v>
      </c>
      <c r="AY330" s="34">
        <v>1.861469</v>
      </c>
      <c r="AZ330" s="34">
        <v>2.5073460000000001</v>
      </c>
      <c r="BA330" s="34">
        <v>13.404</v>
      </c>
      <c r="BB330" s="34">
        <v>15.24</v>
      </c>
      <c r="BC330" s="34">
        <v>1.1399999999999999</v>
      </c>
      <c r="BD330" s="34">
        <v>13.449</v>
      </c>
      <c r="BE330" s="34">
        <v>2900.7939999999999</v>
      </c>
      <c r="BF330" s="34">
        <v>2.363</v>
      </c>
      <c r="BG330" s="34">
        <v>2.54</v>
      </c>
      <c r="BH330" s="34">
        <v>6.9000000000000006E-2</v>
      </c>
      <c r="BI330" s="34">
        <v>2.6080000000000001</v>
      </c>
      <c r="BJ330" s="34">
        <v>2.1070000000000002</v>
      </c>
      <c r="BK330" s="34">
        <v>5.7000000000000002E-2</v>
      </c>
      <c r="BL330" s="34">
        <v>2.1640000000000001</v>
      </c>
      <c r="BM330" s="34">
        <v>0.92579999999999996</v>
      </c>
      <c r="BN330" s="34"/>
      <c r="BO330" s="34"/>
      <c r="BP330" s="34"/>
      <c r="BQ330" s="34">
        <v>63.557000000000002</v>
      </c>
      <c r="BR330" s="34">
        <v>0.13913600000000001</v>
      </c>
      <c r="BS330" s="34">
        <v>-5</v>
      </c>
      <c r="BT330" s="34">
        <v>7.1419999999999999E-3</v>
      </c>
      <c r="BU330" s="34">
        <v>3.4001359999999998</v>
      </c>
      <c r="BV330" s="34">
        <v>0</v>
      </c>
      <c r="BW330" s="34" t="s">
        <v>155</v>
      </c>
      <c r="BX330" s="34">
        <v>0.83</v>
      </c>
    </row>
    <row r="331" spans="1:76" x14ac:dyDescent="0.25">
      <c r="A331" s="35">
        <v>43167</v>
      </c>
      <c r="B331" s="36">
        <v>1.6237268518518519E-2</v>
      </c>
      <c r="C331" s="34">
        <v>14.066000000000001</v>
      </c>
      <c r="D331" s="34">
        <v>1.7399999999999999E-2</v>
      </c>
      <c r="E331" s="34">
        <v>173.8</v>
      </c>
      <c r="F331" s="34">
        <v>154.4</v>
      </c>
      <c r="G331" s="34">
        <v>3</v>
      </c>
      <c r="H331" s="34">
        <v>83.2</v>
      </c>
      <c r="I331" s="34"/>
      <c r="J331" s="34">
        <v>0.43</v>
      </c>
      <c r="K331" s="34">
        <v>0.87519999999999998</v>
      </c>
      <c r="L331" s="34">
        <v>12.310499999999999</v>
      </c>
      <c r="M331" s="34">
        <v>1.52E-2</v>
      </c>
      <c r="N331" s="34">
        <v>135.1165</v>
      </c>
      <c r="O331" s="34">
        <v>2.5911</v>
      </c>
      <c r="P331" s="34">
        <v>137.69999999999999</v>
      </c>
      <c r="Q331" s="34">
        <v>112.10550000000001</v>
      </c>
      <c r="R331" s="34">
        <v>2.1497999999999999</v>
      </c>
      <c r="S331" s="34">
        <v>114.3</v>
      </c>
      <c r="T331" s="34">
        <v>83.241699999999994</v>
      </c>
      <c r="U331" s="34"/>
      <c r="V331" s="34"/>
      <c r="W331" s="34">
        <v>0</v>
      </c>
      <c r="X331" s="34">
        <v>0.37540000000000001</v>
      </c>
      <c r="Y331" s="34">
        <v>12</v>
      </c>
      <c r="Z331" s="34">
        <v>849</v>
      </c>
      <c r="AA331" s="34">
        <v>860</v>
      </c>
      <c r="AB331" s="34">
        <v>870</v>
      </c>
      <c r="AC331" s="34">
        <v>86</v>
      </c>
      <c r="AD331" s="34">
        <v>31.33</v>
      </c>
      <c r="AE331" s="34">
        <v>0.72</v>
      </c>
      <c r="AF331" s="34">
        <v>978</v>
      </c>
      <c r="AG331" s="34">
        <v>4</v>
      </c>
      <c r="AH331" s="34">
        <v>64</v>
      </c>
      <c r="AI331" s="34">
        <v>41</v>
      </c>
      <c r="AJ331" s="34">
        <v>190</v>
      </c>
      <c r="AK331" s="34">
        <v>169</v>
      </c>
      <c r="AL331" s="34">
        <v>4.0999999999999996</v>
      </c>
      <c r="AM331" s="34">
        <v>175.6</v>
      </c>
      <c r="AN331" s="34" t="s">
        <v>155</v>
      </c>
      <c r="AO331" s="34">
        <v>2</v>
      </c>
      <c r="AP331" s="37">
        <v>0.89203703703703707</v>
      </c>
      <c r="AQ331" s="34">
        <v>47.160229999999999</v>
      </c>
      <c r="AR331" s="34">
        <v>-88.484190999999996</v>
      </c>
      <c r="AS331" s="34">
        <v>313.7</v>
      </c>
      <c r="AT331" s="34">
        <v>35.9</v>
      </c>
      <c r="AU331" s="34">
        <v>12</v>
      </c>
      <c r="AV331" s="34">
        <v>10</v>
      </c>
      <c r="AW331" s="34" t="s">
        <v>213</v>
      </c>
      <c r="AX331" s="34">
        <v>1.2114940000000001</v>
      </c>
      <c r="AY331" s="34">
        <v>1.8114939999999999</v>
      </c>
      <c r="AZ331" s="34">
        <v>2.2574709999999998</v>
      </c>
      <c r="BA331" s="34">
        <v>13.404</v>
      </c>
      <c r="BB331" s="34">
        <v>14.44</v>
      </c>
      <c r="BC331" s="34">
        <v>1.08</v>
      </c>
      <c r="BD331" s="34">
        <v>14.263</v>
      </c>
      <c r="BE331" s="34">
        <v>2901.1570000000002</v>
      </c>
      <c r="BF331" s="34">
        <v>2.2810000000000001</v>
      </c>
      <c r="BG331" s="34">
        <v>3.335</v>
      </c>
      <c r="BH331" s="34">
        <v>6.4000000000000001E-2</v>
      </c>
      <c r="BI331" s="34">
        <v>3.399</v>
      </c>
      <c r="BJ331" s="34">
        <v>2.7669999999999999</v>
      </c>
      <c r="BK331" s="34">
        <v>5.2999999999999999E-2</v>
      </c>
      <c r="BL331" s="34">
        <v>2.82</v>
      </c>
      <c r="BM331" s="34">
        <v>0.67700000000000005</v>
      </c>
      <c r="BN331" s="34"/>
      <c r="BO331" s="34"/>
      <c r="BP331" s="34"/>
      <c r="BQ331" s="34">
        <v>64.317999999999998</v>
      </c>
      <c r="BR331" s="34">
        <v>0.186308</v>
      </c>
      <c r="BS331" s="34">
        <v>-5</v>
      </c>
      <c r="BT331" s="34">
        <v>7.0000000000000001E-3</v>
      </c>
      <c r="BU331" s="34">
        <v>4.5529019999999996</v>
      </c>
      <c r="BV331" s="34">
        <v>0</v>
      </c>
      <c r="BW331" s="34" t="s">
        <v>155</v>
      </c>
      <c r="BX331" s="34">
        <v>0.83</v>
      </c>
    </row>
    <row r="332" spans="1:76" x14ac:dyDescent="0.25">
      <c r="A332" s="35">
        <v>43167</v>
      </c>
      <c r="B332" s="36">
        <v>1.6248842592592593E-2</v>
      </c>
      <c r="C332" s="34">
        <v>14.531000000000001</v>
      </c>
      <c r="D332" s="34">
        <v>4.99E-2</v>
      </c>
      <c r="E332" s="34">
        <v>498.8</v>
      </c>
      <c r="F332" s="34">
        <v>226.5</v>
      </c>
      <c r="G332" s="34">
        <v>2.7</v>
      </c>
      <c r="H332" s="34">
        <v>69.599999999999994</v>
      </c>
      <c r="I332" s="34"/>
      <c r="J332" s="34">
        <v>0.68</v>
      </c>
      <c r="K332" s="34">
        <v>0.87129999999999996</v>
      </c>
      <c r="L332" s="34">
        <v>12.6599</v>
      </c>
      <c r="M332" s="34">
        <v>4.3499999999999997E-2</v>
      </c>
      <c r="N332" s="34">
        <v>197.33619999999999</v>
      </c>
      <c r="O332" s="34">
        <v>2.3182</v>
      </c>
      <c r="P332" s="34">
        <v>199.7</v>
      </c>
      <c r="Q332" s="34">
        <v>163.7303</v>
      </c>
      <c r="R332" s="34">
        <v>1.9235</v>
      </c>
      <c r="S332" s="34">
        <v>165.7</v>
      </c>
      <c r="T332" s="34">
        <v>69.551400000000001</v>
      </c>
      <c r="U332" s="34"/>
      <c r="V332" s="34"/>
      <c r="W332" s="34">
        <v>0</v>
      </c>
      <c r="X332" s="34">
        <v>0.59060000000000001</v>
      </c>
      <c r="Y332" s="34">
        <v>12</v>
      </c>
      <c r="Z332" s="34">
        <v>851</v>
      </c>
      <c r="AA332" s="34">
        <v>861</v>
      </c>
      <c r="AB332" s="34">
        <v>871</v>
      </c>
      <c r="AC332" s="34">
        <v>86</v>
      </c>
      <c r="AD332" s="34">
        <v>31.33</v>
      </c>
      <c r="AE332" s="34">
        <v>0.72</v>
      </c>
      <c r="AF332" s="34">
        <v>978</v>
      </c>
      <c r="AG332" s="34">
        <v>4</v>
      </c>
      <c r="AH332" s="34">
        <v>64</v>
      </c>
      <c r="AI332" s="34">
        <v>41</v>
      </c>
      <c r="AJ332" s="34">
        <v>190</v>
      </c>
      <c r="AK332" s="34">
        <v>169</v>
      </c>
      <c r="AL332" s="34">
        <v>4.0999999999999996</v>
      </c>
      <c r="AM332" s="34">
        <v>175.2</v>
      </c>
      <c r="AN332" s="34" t="s">
        <v>155</v>
      </c>
      <c r="AO332" s="34">
        <v>2</v>
      </c>
      <c r="AP332" s="37">
        <v>0.89206018518518515</v>
      </c>
      <c r="AQ332" s="34">
        <v>47.160373999999997</v>
      </c>
      <c r="AR332" s="34">
        <v>-88.484196999999995</v>
      </c>
      <c r="AS332" s="34">
        <v>314</v>
      </c>
      <c r="AT332" s="34">
        <v>34</v>
      </c>
      <c r="AU332" s="34">
        <v>12</v>
      </c>
      <c r="AV332" s="34">
        <v>10</v>
      </c>
      <c r="AW332" s="34" t="s">
        <v>213</v>
      </c>
      <c r="AX332" s="34">
        <v>1.2</v>
      </c>
      <c r="AY332" s="34">
        <v>1.8</v>
      </c>
      <c r="AZ332" s="34">
        <v>2.2000000000000002</v>
      </c>
      <c r="BA332" s="34">
        <v>13.404</v>
      </c>
      <c r="BB332" s="34">
        <v>13.97</v>
      </c>
      <c r="BC332" s="34">
        <v>1.04</v>
      </c>
      <c r="BD332" s="34">
        <v>14.776</v>
      </c>
      <c r="BE332" s="34">
        <v>2894.8960000000002</v>
      </c>
      <c r="BF332" s="34">
        <v>6.3250000000000002</v>
      </c>
      <c r="BG332" s="34">
        <v>4.7249999999999996</v>
      </c>
      <c r="BH332" s="34">
        <v>5.6000000000000001E-2</v>
      </c>
      <c r="BI332" s="34">
        <v>4.7809999999999997</v>
      </c>
      <c r="BJ332" s="34">
        <v>3.9209999999999998</v>
      </c>
      <c r="BK332" s="34">
        <v>4.5999999999999999E-2</v>
      </c>
      <c r="BL332" s="34">
        <v>3.9670000000000001</v>
      </c>
      <c r="BM332" s="34">
        <v>0.54879999999999995</v>
      </c>
      <c r="BN332" s="34"/>
      <c r="BO332" s="34"/>
      <c r="BP332" s="34"/>
      <c r="BQ332" s="34">
        <v>98.19</v>
      </c>
      <c r="BR332" s="34">
        <v>0.31250499999999998</v>
      </c>
      <c r="BS332" s="34">
        <v>-5</v>
      </c>
      <c r="BT332" s="34">
        <v>7.9279999999999993E-3</v>
      </c>
      <c r="BU332" s="34">
        <v>7.6368530000000003</v>
      </c>
      <c r="BV332" s="34">
        <v>0</v>
      </c>
      <c r="BW332" s="34" t="s">
        <v>155</v>
      </c>
      <c r="BX332" s="34">
        <v>0.83</v>
      </c>
    </row>
    <row r="333" spans="1:76" x14ac:dyDescent="0.25">
      <c r="A333" s="35">
        <v>43167</v>
      </c>
      <c r="B333" s="36">
        <v>1.6260416666666666E-2</v>
      </c>
      <c r="C333" s="34">
        <v>14.641</v>
      </c>
      <c r="D333" s="34">
        <v>0.1008</v>
      </c>
      <c r="E333" s="34">
        <v>1008.2252559999999</v>
      </c>
      <c r="F333" s="34">
        <v>272.3</v>
      </c>
      <c r="G333" s="34">
        <v>2.6</v>
      </c>
      <c r="H333" s="34">
        <v>59.4</v>
      </c>
      <c r="I333" s="34"/>
      <c r="J333" s="34">
        <v>0.7</v>
      </c>
      <c r="K333" s="34">
        <v>0.87</v>
      </c>
      <c r="L333" s="34">
        <v>12.7369</v>
      </c>
      <c r="M333" s="34">
        <v>8.77E-2</v>
      </c>
      <c r="N333" s="34">
        <v>236.8595</v>
      </c>
      <c r="O333" s="34">
        <v>2.2778</v>
      </c>
      <c r="P333" s="34">
        <v>239.1</v>
      </c>
      <c r="Q333" s="34">
        <v>196.52279999999999</v>
      </c>
      <c r="R333" s="34">
        <v>1.8898999999999999</v>
      </c>
      <c r="S333" s="34">
        <v>198.4</v>
      </c>
      <c r="T333" s="34">
        <v>59.448599999999999</v>
      </c>
      <c r="U333" s="34"/>
      <c r="V333" s="34"/>
      <c r="W333" s="34">
        <v>0</v>
      </c>
      <c r="X333" s="34">
        <v>0.60899999999999999</v>
      </c>
      <c r="Y333" s="34">
        <v>12.1</v>
      </c>
      <c r="Z333" s="34">
        <v>850</v>
      </c>
      <c r="AA333" s="34">
        <v>860</v>
      </c>
      <c r="AB333" s="34">
        <v>870</v>
      </c>
      <c r="AC333" s="34">
        <v>86</v>
      </c>
      <c r="AD333" s="34">
        <v>31.33</v>
      </c>
      <c r="AE333" s="34">
        <v>0.72</v>
      </c>
      <c r="AF333" s="34">
        <v>978</v>
      </c>
      <c r="AG333" s="34">
        <v>4</v>
      </c>
      <c r="AH333" s="34">
        <v>64</v>
      </c>
      <c r="AI333" s="34">
        <v>41</v>
      </c>
      <c r="AJ333" s="34">
        <v>190</v>
      </c>
      <c r="AK333" s="34">
        <v>169</v>
      </c>
      <c r="AL333" s="34">
        <v>4.0999999999999996</v>
      </c>
      <c r="AM333" s="34">
        <v>175.2</v>
      </c>
      <c r="AN333" s="34" t="s">
        <v>155</v>
      </c>
      <c r="AO333" s="34">
        <v>2</v>
      </c>
      <c r="AP333" s="37">
        <v>0.89207175925925919</v>
      </c>
      <c r="AQ333" s="34">
        <v>47.160545999999997</v>
      </c>
      <c r="AR333" s="34">
        <v>-88.484106999999995</v>
      </c>
      <c r="AS333" s="34">
        <v>314.2</v>
      </c>
      <c r="AT333" s="34">
        <v>30.6</v>
      </c>
      <c r="AU333" s="34">
        <v>12</v>
      </c>
      <c r="AV333" s="34">
        <v>10</v>
      </c>
      <c r="AW333" s="34" t="s">
        <v>213</v>
      </c>
      <c r="AX333" s="34">
        <v>1.4313</v>
      </c>
      <c r="AY333" s="34">
        <v>1.1832</v>
      </c>
      <c r="AZ333" s="34">
        <v>2.4312999999999998</v>
      </c>
      <c r="BA333" s="34">
        <v>13.404</v>
      </c>
      <c r="BB333" s="34">
        <v>13.83</v>
      </c>
      <c r="BC333" s="34">
        <v>1.03</v>
      </c>
      <c r="BD333" s="34">
        <v>14.948</v>
      </c>
      <c r="BE333" s="34">
        <v>2885.1219999999998</v>
      </c>
      <c r="BF333" s="34">
        <v>12.645</v>
      </c>
      <c r="BG333" s="34">
        <v>5.6189999999999998</v>
      </c>
      <c r="BH333" s="34">
        <v>5.3999999999999999E-2</v>
      </c>
      <c r="BI333" s="34">
        <v>5.673</v>
      </c>
      <c r="BJ333" s="34">
        <v>4.6619999999999999</v>
      </c>
      <c r="BK333" s="34">
        <v>4.4999999999999998E-2</v>
      </c>
      <c r="BL333" s="34">
        <v>4.7069999999999999</v>
      </c>
      <c r="BM333" s="34">
        <v>0.4647</v>
      </c>
      <c r="BN333" s="34"/>
      <c r="BO333" s="34"/>
      <c r="BP333" s="34"/>
      <c r="BQ333" s="34">
        <v>100.29900000000001</v>
      </c>
      <c r="BR333" s="34">
        <v>0.31085299999999999</v>
      </c>
      <c r="BS333" s="34">
        <v>-5</v>
      </c>
      <c r="BT333" s="34">
        <v>7.071E-3</v>
      </c>
      <c r="BU333" s="34">
        <v>7.5964669999999996</v>
      </c>
      <c r="BV333" s="34">
        <v>0</v>
      </c>
      <c r="BW333" s="34" t="s">
        <v>155</v>
      </c>
      <c r="BX333" s="34">
        <v>0.83</v>
      </c>
    </row>
    <row r="334" spans="1:76" x14ac:dyDescent="0.25">
      <c r="A334" s="35">
        <v>43167</v>
      </c>
      <c r="B334" s="36">
        <v>1.627199074074074E-2</v>
      </c>
      <c r="C334" s="34">
        <v>14.536</v>
      </c>
      <c r="D334" s="34">
        <v>9.4700000000000006E-2</v>
      </c>
      <c r="E334" s="34">
        <v>946.83767899999998</v>
      </c>
      <c r="F334" s="34">
        <v>250.7</v>
      </c>
      <c r="G334" s="34">
        <v>2.7</v>
      </c>
      <c r="H334" s="34">
        <v>53</v>
      </c>
      <c r="I334" s="34"/>
      <c r="J334" s="34">
        <v>0.7</v>
      </c>
      <c r="K334" s="34">
        <v>0.87080000000000002</v>
      </c>
      <c r="L334" s="34">
        <v>12.6586</v>
      </c>
      <c r="M334" s="34">
        <v>8.2500000000000004E-2</v>
      </c>
      <c r="N334" s="34">
        <v>218.27979999999999</v>
      </c>
      <c r="O334" s="34">
        <v>2.3616000000000001</v>
      </c>
      <c r="P334" s="34">
        <v>220.6</v>
      </c>
      <c r="Q334" s="34">
        <v>181.10720000000001</v>
      </c>
      <c r="R334" s="34">
        <v>1.9594</v>
      </c>
      <c r="S334" s="34">
        <v>183.1</v>
      </c>
      <c r="T334" s="34">
        <v>53.024799999999999</v>
      </c>
      <c r="U334" s="34"/>
      <c r="V334" s="34"/>
      <c r="W334" s="34">
        <v>0</v>
      </c>
      <c r="X334" s="34">
        <v>0.60960000000000003</v>
      </c>
      <c r="Y334" s="34">
        <v>12</v>
      </c>
      <c r="Z334" s="34">
        <v>850</v>
      </c>
      <c r="AA334" s="34">
        <v>859</v>
      </c>
      <c r="AB334" s="34">
        <v>869</v>
      </c>
      <c r="AC334" s="34">
        <v>86</v>
      </c>
      <c r="AD334" s="34">
        <v>31.33</v>
      </c>
      <c r="AE334" s="34">
        <v>0.72</v>
      </c>
      <c r="AF334" s="34">
        <v>978</v>
      </c>
      <c r="AG334" s="34">
        <v>4</v>
      </c>
      <c r="AH334" s="34">
        <v>64</v>
      </c>
      <c r="AI334" s="34">
        <v>41</v>
      </c>
      <c r="AJ334" s="34">
        <v>190</v>
      </c>
      <c r="AK334" s="34">
        <v>168.1</v>
      </c>
      <c r="AL334" s="34">
        <v>4.0999999999999996</v>
      </c>
      <c r="AM334" s="34">
        <v>175.5</v>
      </c>
      <c r="AN334" s="34" t="s">
        <v>155</v>
      </c>
      <c r="AO334" s="34">
        <v>2</v>
      </c>
      <c r="AP334" s="37">
        <v>0.89209490740740749</v>
      </c>
      <c r="AQ334" s="34">
        <v>47.160679999999999</v>
      </c>
      <c r="AR334" s="34">
        <v>-88.484008000000003</v>
      </c>
      <c r="AS334" s="34">
        <v>314.5</v>
      </c>
      <c r="AT334" s="34">
        <v>30.8</v>
      </c>
      <c r="AU334" s="34">
        <v>12</v>
      </c>
      <c r="AV334" s="34">
        <v>10</v>
      </c>
      <c r="AW334" s="34" t="s">
        <v>213</v>
      </c>
      <c r="AX334" s="34">
        <v>1.7313000000000001</v>
      </c>
      <c r="AY334" s="34">
        <v>1</v>
      </c>
      <c r="AZ334" s="34">
        <v>2.6541999999999999</v>
      </c>
      <c r="BA334" s="34">
        <v>13.404</v>
      </c>
      <c r="BB334" s="34">
        <v>13.92</v>
      </c>
      <c r="BC334" s="34">
        <v>1.04</v>
      </c>
      <c r="BD334" s="34">
        <v>14.832000000000001</v>
      </c>
      <c r="BE334" s="34">
        <v>2886.3870000000002</v>
      </c>
      <c r="BF334" s="34">
        <v>11.965999999999999</v>
      </c>
      <c r="BG334" s="34">
        <v>5.2119999999999997</v>
      </c>
      <c r="BH334" s="34">
        <v>5.6000000000000001E-2</v>
      </c>
      <c r="BI334" s="34">
        <v>5.2690000000000001</v>
      </c>
      <c r="BJ334" s="34">
        <v>4.3250000000000002</v>
      </c>
      <c r="BK334" s="34">
        <v>4.7E-2</v>
      </c>
      <c r="BL334" s="34">
        <v>4.3710000000000004</v>
      </c>
      <c r="BM334" s="34">
        <v>0.41720000000000002</v>
      </c>
      <c r="BN334" s="34"/>
      <c r="BO334" s="34"/>
      <c r="BP334" s="34"/>
      <c r="BQ334" s="34">
        <v>101.065</v>
      </c>
      <c r="BR334" s="34">
        <v>0.38803599999999999</v>
      </c>
      <c r="BS334" s="34">
        <v>-5</v>
      </c>
      <c r="BT334" s="34">
        <v>8.8579999999999996E-3</v>
      </c>
      <c r="BU334" s="34">
        <v>9.4826300000000003</v>
      </c>
      <c r="BV334" s="34">
        <v>0</v>
      </c>
      <c r="BW334" s="34" t="s">
        <v>155</v>
      </c>
      <c r="BX334" s="34">
        <v>0.83</v>
      </c>
    </row>
    <row r="335" spans="1:76" x14ac:dyDescent="0.25">
      <c r="A335" s="35">
        <v>43167</v>
      </c>
      <c r="B335" s="36">
        <v>1.6283564814814817E-2</v>
      </c>
      <c r="C335" s="34">
        <v>14.42</v>
      </c>
      <c r="D335" s="34">
        <v>5.7099999999999998E-2</v>
      </c>
      <c r="E335" s="34">
        <v>570.91743099999997</v>
      </c>
      <c r="F335" s="34">
        <v>229.5</v>
      </c>
      <c r="G335" s="34">
        <v>2.8</v>
      </c>
      <c r="H335" s="34">
        <v>59.5</v>
      </c>
      <c r="I335" s="34"/>
      <c r="J335" s="34">
        <v>0.7</v>
      </c>
      <c r="K335" s="34">
        <v>0.87209999999999999</v>
      </c>
      <c r="L335" s="34">
        <v>12.575699999999999</v>
      </c>
      <c r="M335" s="34">
        <v>4.9799999999999997E-2</v>
      </c>
      <c r="N335" s="34">
        <v>200.14359999999999</v>
      </c>
      <c r="O335" s="34">
        <v>2.4443000000000001</v>
      </c>
      <c r="P335" s="34">
        <v>202.6</v>
      </c>
      <c r="Q335" s="34">
        <v>166.05959999999999</v>
      </c>
      <c r="R335" s="34">
        <v>2.028</v>
      </c>
      <c r="S335" s="34">
        <v>168.1</v>
      </c>
      <c r="T335" s="34">
        <v>59.529699999999998</v>
      </c>
      <c r="U335" s="34"/>
      <c r="V335" s="34"/>
      <c r="W335" s="34">
        <v>0</v>
      </c>
      <c r="X335" s="34">
        <v>0.61050000000000004</v>
      </c>
      <c r="Y335" s="34">
        <v>12</v>
      </c>
      <c r="Z335" s="34">
        <v>849</v>
      </c>
      <c r="AA335" s="34">
        <v>859</v>
      </c>
      <c r="AB335" s="34">
        <v>869</v>
      </c>
      <c r="AC335" s="34">
        <v>86</v>
      </c>
      <c r="AD335" s="34">
        <v>31.33</v>
      </c>
      <c r="AE335" s="34">
        <v>0.72</v>
      </c>
      <c r="AF335" s="34">
        <v>978</v>
      </c>
      <c r="AG335" s="34">
        <v>4</v>
      </c>
      <c r="AH335" s="34">
        <v>64</v>
      </c>
      <c r="AI335" s="34">
        <v>41</v>
      </c>
      <c r="AJ335" s="34">
        <v>190.9</v>
      </c>
      <c r="AK335" s="34">
        <v>168.9</v>
      </c>
      <c r="AL335" s="34">
        <v>4.2</v>
      </c>
      <c r="AM335" s="34">
        <v>175.9</v>
      </c>
      <c r="AN335" s="34" t="s">
        <v>155</v>
      </c>
      <c r="AO335" s="34">
        <v>2</v>
      </c>
      <c r="AP335" s="37">
        <v>0.89210648148148142</v>
      </c>
      <c r="AQ335" s="34">
        <v>47.160707000000002</v>
      </c>
      <c r="AR335" s="34">
        <v>-88.483986999999999</v>
      </c>
      <c r="AS335" s="34">
        <v>314.60000000000002</v>
      </c>
      <c r="AT335" s="34">
        <v>31.1</v>
      </c>
      <c r="AU335" s="34">
        <v>12</v>
      </c>
      <c r="AV335" s="34">
        <v>11</v>
      </c>
      <c r="AW335" s="34" t="s">
        <v>213</v>
      </c>
      <c r="AX335" s="34">
        <v>1.6457999999999999</v>
      </c>
      <c r="AY335" s="34">
        <v>1.2313000000000001</v>
      </c>
      <c r="AZ335" s="34">
        <v>2.8542000000000001</v>
      </c>
      <c r="BA335" s="34">
        <v>13.404</v>
      </c>
      <c r="BB335" s="34">
        <v>14.07</v>
      </c>
      <c r="BC335" s="34">
        <v>1.05</v>
      </c>
      <c r="BD335" s="34">
        <v>14.664999999999999</v>
      </c>
      <c r="BE335" s="34">
        <v>2893.6550000000002</v>
      </c>
      <c r="BF335" s="34">
        <v>7.2919999999999998</v>
      </c>
      <c r="BG335" s="34">
        <v>4.8230000000000004</v>
      </c>
      <c r="BH335" s="34">
        <v>5.8999999999999997E-2</v>
      </c>
      <c r="BI335" s="34">
        <v>4.8819999999999997</v>
      </c>
      <c r="BJ335" s="34">
        <v>4.0010000000000003</v>
      </c>
      <c r="BK335" s="34">
        <v>4.9000000000000002E-2</v>
      </c>
      <c r="BL335" s="34">
        <v>4.05</v>
      </c>
      <c r="BM335" s="34">
        <v>0.47270000000000001</v>
      </c>
      <c r="BN335" s="34"/>
      <c r="BO335" s="34"/>
      <c r="BP335" s="34"/>
      <c r="BQ335" s="34">
        <v>102.136</v>
      </c>
      <c r="BR335" s="34">
        <v>0.37356200000000001</v>
      </c>
      <c r="BS335" s="34">
        <v>-5</v>
      </c>
      <c r="BT335" s="34">
        <v>8.9999999999999993E-3</v>
      </c>
      <c r="BU335" s="34">
        <v>9.1289210000000001</v>
      </c>
      <c r="BV335" s="34">
        <v>0</v>
      </c>
      <c r="BW335" s="34" t="s">
        <v>155</v>
      </c>
      <c r="BX335" s="34">
        <v>0.83</v>
      </c>
    </row>
    <row r="336" spans="1:76" x14ac:dyDescent="0.25">
      <c r="A336" s="35">
        <v>43167</v>
      </c>
      <c r="B336" s="36">
        <v>1.629513888888889E-2</v>
      </c>
      <c r="C336" s="34">
        <v>14.42</v>
      </c>
      <c r="D336" s="34">
        <v>2.1299999999999999E-2</v>
      </c>
      <c r="E336" s="34">
        <v>213.14049600000001</v>
      </c>
      <c r="F336" s="34">
        <v>215.6</v>
      </c>
      <c r="G336" s="34">
        <v>2.9</v>
      </c>
      <c r="H336" s="34">
        <v>57.4</v>
      </c>
      <c r="I336" s="34"/>
      <c r="J336" s="34">
        <v>0.7</v>
      </c>
      <c r="K336" s="34">
        <v>0.87239999999999995</v>
      </c>
      <c r="L336" s="34">
        <v>12.5799</v>
      </c>
      <c r="M336" s="34">
        <v>1.8599999999999998E-2</v>
      </c>
      <c r="N336" s="34">
        <v>188.10069999999999</v>
      </c>
      <c r="O336" s="34">
        <v>2.4864000000000002</v>
      </c>
      <c r="P336" s="34">
        <v>190.6</v>
      </c>
      <c r="Q336" s="34">
        <v>156.0676</v>
      </c>
      <c r="R336" s="34">
        <v>2.0630000000000002</v>
      </c>
      <c r="S336" s="34">
        <v>158.1</v>
      </c>
      <c r="T336" s="34">
        <v>57.351100000000002</v>
      </c>
      <c r="U336" s="34"/>
      <c r="V336" s="34"/>
      <c r="W336" s="34">
        <v>0</v>
      </c>
      <c r="X336" s="34">
        <v>0.61070000000000002</v>
      </c>
      <c r="Y336" s="34">
        <v>12</v>
      </c>
      <c r="Z336" s="34">
        <v>850</v>
      </c>
      <c r="AA336" s="34">
        <v>860</v>
      </c>
      <c r="AB336" s="34">
        <v>868</v>
      </c>
      <c r="AC336" s="34">
        <v>86</v>
      </c>
      <c r="AD336" s="34">
        <v>31.33</v>
      </c>
      <c r="AE336" s="34">
        <v>0.72</v>
      </c>
      <c r="AF336" s="34">
        <v>978</v>
      </c>
      <c r="AG336" s="34">
        <v>4</v>
      </c>
      <c r="AH336" s="34">
        <v>63.070999999999998</v>
      </c>
      <c r="AI336" s="34">
        <v>41</v>
      </c>
      <c r="AJ336" s="34">
        <v>191</v>
      </c>
      <c r="AK336" s="34">
        <v>169</v>
      </c>
      <c r="AL336" s="34">
        <v>4.0999999999999996</v>
      </c>
      <c r="AM336" s="34">
        <v>175.8</v>
      </c>
      <c r="AN336" s="34" t="s">
        <v>155</v>
      </c>
      <c r="AO336" s="34">
        <v>2</v>
      </c>
      <c r="AP336" s="37">
        <v>0.89210648148148142</v>
      </c>
      <c r="AQ336" s="34">
        <v>47.160806000000001</v>
      </c>
      <c r="AR336" s="34">
        <v>-88.483935000000002</v>
      </c>
      <c r="AS336" s="34">
        <v>315.10000000000002</v>
      </c>
      <c r="AT336" s="34">
        <v>33</v>
      </c>
      <c r="AU336" s="34">
        <v>12</v>
      </c>
      <c r="AV336" s="34">
        <v>11</v>
      </c>
      <c r="AW336" s="34" t="s">
        <v>212</v>
      </c>
      <c r="AX336" s="34">
        <v>1.5228999999999999</v>
      </c>
      <c r="AY336" s="34">
        <v>1.3771</v>
      </c>
      <c r="AZ336" s="34">
        <v>2.4373999999999998</v>
      </c>
      <c r="BA336" s="34">
        <v>13.404</v>
      </c>
      <c r="BB336" s="34">
        <v>14.1</v>
      </c>
      <c r="BC336" s="34">
        <v>1.05</v>
      </c>
      <c r="BD336" s="34">
        <v>14.628</v>
      </c>
      <c r="BE336" s="34">
        <v>2900.8919999999998</v>
      </c>
      <c r="BF336" s="34">
        <v>2.7290000000000001</v>
      </c>
      <c r="BG336" s="34">
        <v>4.5419999999999998</v>
      </c>
      <c r="BH336" s="34">
        <v>0.06</v>
      </c>
      <c r="BI336" s="34">
        <v>4.6020000000000003</v>
      </c>
      <c r="BJ336" s="34">
        <v>3.7690000000000001</v>
      </c>
      <c r="BK336" s="34">
        <v>0.05</v>
      </c>
      <c r="BL336" s="34">
        <v>3.819</v>
      </c>
      <c r="BM336" s="34">
        <v>0.45639999999999997</v>
      </c>
      <c r="BN336" s="34"/>
      <c r="BO336" s="34"/>
      <c r="BP336" s="34"/>
      <c r="BQ336" s="34">
        <v>102.39100000000001</v>
      </c>
      <c r="BR336" s="34">
        <v>0.38965100000000003</v>
      </c>
      <c r="BS336" s="34">
        <v>-5</v>
      </c>
      <c r="BT336" s="34">
        <v>8.071E-3</v>
      </c>
      <c r="BU336" s="34">
        <v>9.5220970000000005</v>
      </c>
      <c r="BV336" s="34">
        <v>0</v>
      </c>
      <c r="BW336" s="34" t="s">
        <v>155</v>
      </c>
      <c r="BX336" s="34">
        <v>0.83</v>
      </c>
    </row>
    <row r="337" spans="1:76" x14ac:dyDescent="0.25">
      <c r="A337" s="35">
        <v>43167</v>
      </c>
      <c r="B337" s="36">
        <v>1.6306712962962964E-2</v>
      </c>
      <c r="C337" s="34">
        <v>14.044</v>
      </c>
      <c r="D337" s="34">
        <v>7.1000000000000004E-3</v>
      </c>
      <c r="E337" s="34">
        <v>71.086780000000005</v>
      </c>
      <c r="F337" s="34">
        <v>201.7</v>
      </c>
      <c r="G337" s="34">
        <v>2.9</v>
      </c>
      <c r="H337" s="34">
        <v>48.3</v>
      </c>
      <c r="I337" s="34"/>
      <c r="J337" s="34">
        <v>0.7</v>
      </c>
      <c r="K337" s="34">
        <v>0.87549999999999994</v>
      </c>
      <c r="L337" s="34">
        <v>12.295400000000001</v>
      </c>
      <c r="M337" s="34">
        <v>6.1999999999999998E-3</v>
      </c>
      <c r="N337" s="34">
        <v>176.61259999999999</v>
      </c>
      <c r="O337" s="34">
        <v>2.5367000000000002</v>
      </c>
      <c r="P337" s="34">
        <v>179.1</v>
      </c>
      <c r="Q337" s="34">
        <v>146.5359</v>
      </c>
      <c r="R337" s="34">
        <v>2.1046999999999998</v>
      </c>
      <c r="S337" s="34">
        <v>148.6</v>
      </c>
      <c r="T337" s="34">
        <v>48.277000000000001</v>
      </c>
      <c r="U337" s="34"/>
      <c r="V337" s="34"/>
      <c r="W337" s="34">
        <v>0</v>
      </c>
      <c r="X337" s="34">
        <v>0.61280000000000001</v>
      </c>
      <c r="Y337" s="34">
        <v>12</v>
      </c>
      <c r="Z337" s="34">
        <v>849</v>
      </c>
      <c r="AA337" s="34">
        <v>860</v>
      </c>
      <c r="AB337" s="34">
        <v>869</v>
      </c>
      <c r="AC337" s="34">
        <v>86</v>
      </c>
      <c r="AD337" s="34">
        <v>31.33</v>
      </c>
      <c r="AE337" s="34">
        <v>0.72</v>
      </c>
      <c r="AF337" s="34">
        <v>978</v>
      </c>
      <c r="AG337" s="34">
        <v>4</v>
      </c>
      <c r="AH337" s="34">
        <v>63</v>
      </c>
      <c r="AI337" s="34">
        <v>41</v>
      </c>
      <c r="AJ337" s="34">
        <v>191</v>
      </c>
      <c r="AK337" s="34">
        <v>169</v>
      </c>
      <c r="AL337" s="34">
        <v>4.0999999999999996</v>
      </c>
      <c r="AM337" s="34">
        <v>175.4</v>
      </c>
      <c r="AN337" s="34" t="s">
        <v>155</v>
      </c>
      <c r="AO337" s="34">
        <v>2</v>
      </c>
      <c r="AP337" s="37">
        <v>0.89211805555555557</v>
      </c>
      <c r="AQ337" s="34">
        <v>47.161045000000001</v>
      </c>
      <c r="AR337" s="34">
        <v>-88.483863999999997</v>
      </c>
      <c r="AS337" s="34">
        <v>315.7</v>
      </c>
      <c r="AT337" s="34">
        <v>33.5</v>
      </c>
      <c r="AU337" s="34">
        <v>12</v>
      </c>
      <c r="AV337" s="34">
        <v>11</v>
      </c>
      <c r="AW337" s="34" t="s">
        <v>212</v>
      </c>
      <c r="AX337" s="34">
        <v>1.5</v>
      </c>
      <c r="AY337" s="34">
        <v>1.4771000000000001</v>
      </c>
      <c r="AZ337" s="34">
        <v>2.3771</v>
      </c>
      <c r="BA337" s="34">
        <v>13.404</v>
      </c>
      <c r="BB337" s="34">
        <v>14.47</v>
      </c>
      <c r="BC337" s="34">
        <v>1.08</v>
      </c>
      <c r="BD337" s="34">
        <v>14.225</v>
      </c>
      <c r="BE337" s="34">
        <v>2904.1149999999998</v>
      </c>
      <c r="BF337" s="34">
        <v>0.93600000000000005</v>
      </c>
      <c r="BG337" s="34">
        <v>4.3680000000000003</v>
      </c>
      <c r="BH337" s="34">
        <v>6.3E-2</v>
      </c>
      <c r="BI337" s="34">
        <v>4.431</v>
      </c>
      <c r="BJ337" s="34">
        <v>3.625</v>
      </c>
      <c r="BK337" s="34">
        <v>5.1999999999999998E-2</v>
      </c>
      <c r="BL337" s="34">
        <v>3.677</v>
      </c>
      <c r="BM337" s="34">
        <v>0.39350000000000002</v>
      </c>
      <c r="BN337" s="34"/>
      <c r="BO337" s="34"/>
      <c r="BP337" s="34"/>
      <c r="BQ337" s="34">
        <v>105.246</v>
      </c>
      <c r="BR337" s="34">
        <v>0.33247300000000002</v>
      </c>
      <c r="BS337" s="34">
        <v>-5</v>
      </c>
      <c r="BT337" s="34">
        <v>8.0000000000000002E-3</v>
      </c>
      <c r="BU337" s="34">
        <v>8.1248090000000008</v>
      </c>
      <c r="BV337" s="34">
        <v>0</v>
      </c>
      <c r="BW337" s="34" t="s">
        <v>155</v>
      </c>
      <c r="BX337" s="34">
        <v>0.83</v>
      </c>
    </row>
    <row r="338" spans="1:76" x14ac:dyDescent="0.25">
      <c r="A338" s="35">
        <v>43167</v>
      </c>
      <c r="B338" s="36">
        <v>1.6318287037037037E-2</v>
      </c>
      <c r="C338" s="34">
        <v>13.93</v>
      </c>
      <c r="D338" s="34">
        <v>7.9000000000000008E-3</v>
      </c>
      <c r="E338" s="34">
        <v>79.19708</v>
      </c>
      <c r="F338" s="34">
        <v>201</v>
      </c>
      <c r="G338" s="34">
        <v>2.9</v>
      </c>
      <c r="H338" s="34">
        <v>56.8</v>
      </c>
      <c r="I338" s="34"/>
      <c r="J338" s="34">
        <v>0.62</v>
      </c>
      <c r="K338" s="34">
        <v>0.87639999999999996</v>
      </c>
      <c r="L338" s="34">
        <v>12.2081</v>
      </c>
      <c r="M338" s="34">
        <v>6.8999999999999999E-3</v>
      </c>
      <c r="N338" s="34">
        <v>176.1155</v>
      </c>
      <c r="O338" s="34">
        <v>2.5415000000000001</v>
      </c>
      <c r="P338" s="34">
        <v>178.7</v>
      </c>
      <c r="Q338" s="34">
        <v>146.1234</v>
      </c>
      <c r="R338" s="34">
        <v>2.1086999999999998</v>
      </c>
      <c r="S338" s="34">
        <v>148.19999999999999</v>
      </c>
      <c r="T338" s="34">
        <v>56.835500000000003</v>
      </c>
      <c r="U338" s="34"/>
      <c r="V338" s="34"/>
      <c r="W338" s="34">
        <v>0</v>
      </c>
      <c r="X338" s="34">
        <v>0.54730000000000001</v>
      </c>
      <c r="Y338" s="34">
        <v>12.1</v>
      </c>
      <c r="Z338" s="34">
        <v>849</v>
      </c>
      <c r="AA338" s="34">
        <v>859</v>
      </c>
      <c r="AB338" s="34">
        <v>870</v>
      </c>
      <c r="AC338" s="34">
        <v>86</v>
      </c>
      <c r="AD338" s="34">
        <v>31.33</v>
      </c>
      <c r="AE338" s="34">
        <v>0.72</v>
      </c>
      <c r="AF338" s="34">
        <v>978</v>
      </c>
      <c r="AG338" s="34">
        <v>4</v>
      </c>
      <c r="AH338" s="34">
        <v>63</v>
      </c>
      <c r="AI338" s="34">
        <v>41</v>
      </c>
      <c r="AJ338" s="34">
        <v>191</v>
      </c>
      <c r="AK338" s="34">
        <v>169</v>
      </c>
      <c r="AL338" s="34">
        <v>4.2</v>
      </c>
      <c r="AM338" s="34">
        <v>175</v>
      </c>
      <c r="AN338" s="34" t="s">
        <v>155</v>
      </c>
      <c r="AO338" s="34">
        <v>2</v>
      </c>
      <c r="AP338" s="37">
        <v>0.89214120370370376</v>
      </c>
      <c r="AQ338" s="34">
        <v>47.161231000000001</v>
      </c>
      <c r="AR338" s="34">
        <v>-88.483875999999995</v>
      </c>
      <c r="AS338" s="34">
        <v>315.89999999999998</v>
      </c>
      <c r="AT338" s="34">
        <v>34.700000000000003</v>
      </c>
      <c r="AU338" s="34">
        <v>12</v>
      </c>
      <c r="AV338" s="34">
        <v>11</v>
      </c>
      <c r="AW338" s="34" t="s">
        <v>212</v>
      </c>
      <c r="AX338" s="34">
        <v>1.5</v>
      </c>
      <c r="AY338" s="34">
        <v>1.5</v>
      </c>
      <c r="AZ338" s="34">
        <v>2.4</v>
      </c>
      <c r="BA338" s="34">
        <v>13.404</v>
      </c>
      <c r="BB338" s="34">
        <v>14.58</v>
      </c>
      <c r="BC338" s="34">
        <v>1.0900000000000001</v>
      </c>
      <c r="BD338" s="34">
        <v>14.105</v>
      </c>
      <c r="BE338" s="34">
        <v>2903.788</v>
      </c>
      <c r="BF338" s="34">
        <v>1.0509999999999999</v>
      </c>
      <c r="BG338" s="34">
        <v>4.3869999999999996</v>
      </c>
      <c r="BH338" s="34">
        <v>6.3E-2</v>
      </c>
      <c r="BI338" s="34">
        <v>4.45</v>
      </c>
      <c r="BJ338" s="34">
        <v>3.64</v>
      </c>
      <c r="BK338" s="34">
        <v>5.2999999999999999E-2</v>
      </c>
      <c r="BL338" s="34">
        <v>3.6920000000000002</v>
      </c>
      <c r="BM338" s="34">
        <v>0.46650000000000003</v>
      </c>
      <c r="BN338" s="34"/>
      <c r="BO338" s="34"/>
      <c r="BP338" s="34"/>
      <c r="BQ338" s="34">
        <v>94.656000000000006</v>
      </c>
      <c r="BR338" s="34">
        <v>0.30105900000000002</v>
      </c>
      <c r="BS338" s="34">
        <v>-5</v>
      </c>
      <c r="BT338" s="34">
        <v>8.0000000000000002E-3</v>
      </c>
      <c r="BU338" s="34">
        <v>7.3571289999999996</v>
      </c>
      <c r="BV338" s="34">
        <v>0</v>
      </c>
      <c r="BW338" s="34" t="s">
        <v>155</v>
      </c>
      <c r="BX338" s="34">
        <v>0.83</v>
      </c>
    </row>
    <row r="339" spans="1:76" x14ac:dyDescent="0.25">
      <c r="A339" s="35">
        <v>43167</v>
      </c>
      <c r="B339" s="36">
        <v>1.6329861111111111E-2</v>
      </c>
      <c r="C339" s="34">
        <v>13.805999999999999</v>
      </c>
      <c r="D339" s="34">
        <v>4.1999999999999997E-3</v>
      </c>
      <c r="E339" s="34">
        <v>42.142856999999999</v>
      </c>
      <c r="F339" s="34">
        <v>232.3</v>
      </c>
      <c r="G339" s="34">
        <v>2.8</v>
      </c>
      <c r="H339" s="34">
        <v>59</v>
      </c>
      <c r="I339" s="34"/>
      <c r="J339" s="34">
        <v>0.5</v>
      </c>
      <c r="K339" s="34">
        <v>0.87739999999999996</v>
      </c>
      <c r="L339" s="34">
        <v>12.1136</v>
      </c>
      <c r="M339" s="34">
        <v>3.7000000000000002E-3</v>
      </c>
      <c r="N339" s="34">
        <v>203.84520000000001</v>
      </c>
      <c r="O339" s="34">
        <v>2.4567000000000001</v>
      </c>
      <c r="P339" s="34">
        <v>206.3</v>
      </c>
      <c r="Q339" s="34">
        <v>169.13079999999999</v>
      </c>
      <c r="R339" s="34">
        <v>2.0383</v>
      </c>
      <c r="S339" s="34">
        <v>171.2</v>
      </c>
      <c r="T339" s="34">
        <v>58.970999999999997</v>
      </c>
      <c r="U339" s="34"/>
      <c r="V339" s="34"/>
      <c r="W339" s="34">
        <v>0</v>
      </c>
      <c r="X339" s="34">
        <v>0.43869999999999998</v>
      </c>
      <c r="Y339" s="34">
        <v>12</v>
      </c>
      <c r="Z339" s="34">
        <v>849</v>
      </c>
      <c r="AA339" s="34">
        <v>860</v>
      </c>
      <c r="AB339" s="34">
        <v>870</v>
      </c>
      <c r="AC339" s="34">
        <v>86</v>
      </c>
      <c r="AD339" s="34">
        <v>31.33</v>
      </c>
      <c r="AE339" s="34">
        <v>0.72</v>
      </c>
      <c r="AF339" s="34">
        <v>978</v>
      </c>
      <c r="AG339" s="34">
        <v>4</v>
      </c>
      <c r="AH339" s="34">
        <v>63</v>
      </c>
      <c r="AI339" s="34">
        <v>41</v>
      </c>
      <c r="AJ339" s="34">
        <v>191</v>
      </c>
      <c r="AK339" s="34">
        <v>169</v>
      </c>
      <c r="AL339" s="34">
        <v>4.2</v>
      </c>
      <c r="AM339" s="34">
        <v>175</v>
      </c>
      <c r="AN339" s="34" t="s">
        <v>155</v>
      </c>
      <c r="AO339" s="34">
        <v>2</v>
      </c>
      <c r="AP339" s="37">
        <v>0.89215277777777768</v>
      </c>
      <c r="AQ339" s="34">
        <v>47.161374000000002</v>
      </c>
      <c r="AR339" s="34">
        <v>-88.483908</v>
      </c>
      <c r="AS339" s="34">
        <v>316.10000000000002</v>
      </c>
      <c r="AT339" s="34">
        <v>34.5</v>
      </c>
      <c r="AU339" s="34">
        <v>12</v>
      </c>
      <c r="AV339" s="34">
        <v>10</v>
      </c>
      <c r="AW339" s="34" t="s">
        <v>208</v>
      </c>
      <c r="AX339" s="34">
        <v>1.5</v>
      </c>
      <c r="AY339" s="34">
        <v>1.5</v>
      </c>
      <c r="AZ339" s="34">
        <v>2.4</v>
      </c>
      <c r="BA339" s="34">
        <v>13.404</v>
      </c>
      <c r="BB339" s="34">
        <v>14.71</v>
      </c>
      <c r="BC339" s="34">
        <v>1.1000000000000001</v>
      </c>
      <c r="BD339" s="34">
        <v>13.974</v>
      </c>
      <c r="BE339" s="34">
        <v>2904.567</v>
      </c>
      <c r="BF339" s="34">
        <v>0.56399999999999995</v>
      </c>
      <c r="BG339" s="34">
        <v>5.1189999999999998</v>
      </c>
      <c r="BH339" s="34">
        <v>6.2E-2</v>
      </c>
      <c r="BI339" s="34">
        <v>5.18</v>
      </c>
      <c r="BJ339" s="34">
        <v>4.2469999999999999</v>
      </c>
      <c r="BK339" s="34">
        <v>5.0999999999999997E-2</v>
      </c>
      <c r="BL339" s="34">
        <v>4.298</v>
      </c>
      <c r="BM339" s="34">
        <v>0.4879</v>
      </c>
      <c r="BN339" s="34"/>
      <c r="BO339" s="34"/>
      <c r="BP339" s="34"/>
      <c r="BQ339" s="34">
        <v>76.483999999999995</v>
      </c>
      <c r="BR339" s="34">
        <v>0.25998199999999999</v>
      </c>
      <c r="BS339" s="34">
        <v>-5</v>
      </c>
      <c r="BT339" s="34">
        <v>8.0000000000000002E-3</v>
      </c>
      <c r="BU339" s="34">
        <v>6.3533109999999997</v>
      </c>
      <c r="BV339" s="34">
        <v>0</v>
      </c>
      <c r="BW339" s="34" t="s">
        <v>155</v>
      </c>
      <c r="BX339" s="34">
        <v>0.83</v>
      </c>
    </row>
    <row r="340" spans="1:76" x14ac:dyDescent="0.25">
      <c r="A340" s="35">
        <v>43167</v>
      </c>
      <c r="B340" s="36">
        <v>1.6341435185185185E-2</v>
      </c>
      <c r="C340" s="34">
        <v>13.757999999999999</v>
      </c>
      <c r="D340" s="34">
        <v>3.5999999999999999E-3</v>
      </c>
      <c r="E340" s="34">
        <v>36.113500000000002</v>
      </c>
      <c r="F340" s="34">
        <v>263.39999999999998</v>
      </c>
      <c r="G340" s="34">
        <v>2.8</v>
      </c>
      <c r="H340" s="34">
        <v>62.8</v>
      </c>
      <c r="I340" s="34"/>
      <c r="J340" s="34">
        <v>0.5</v>
      </c>
      <c r="K340" s="34">
        <v>0.87780000000000002</v>
      </c>
      <c r="L340" s="34">
        <v>12.076700000000001</v>
      </c>
      <c r="M340" s="34">
        <v>3.2000000000000002E-3</v>
      </c>
      <c r="N340" s="34">
        <v>231.2407</v>
      </c>
      <c r="O340" s="34">
        <v>2.4578000000000002</v>
      </c>
      <c r="P340" s="34">
        <v>233.7</v>
      </c>
      <c r="Q340" s="34">
        <v>191.86089999999999</v>
      </c>
      <c r="R340" s="34">
        <v>2.0392000000000001</v>
      </c>
      <c r="S340" s="34">
        <v>193.9</v>
      </c>
      <c r="T340" s="34">
        <v>62.845599999999997</v>
      </c>
      <c r="U340" s="34"/>
      <c r="V340" s="34"/>
      <c r="W340" s="34">
        <v>0</v>
      </c>
      <c r="X340" s="34">
        <v>0.43890000000000001</v>
      </c>
      <c r="Y340" s="34">
        <v>12</v>
      </c>
      <c r="Z340" s="34">
        <v>849</v>
      </c>
      <c r="AA340" s="34">
        <v>860</v>
      </c>
      <c r="AB340" s="34">
        <v>870</v>
      </c>
      <c r="AC340" s="34">
        <v>86</v>
      </c>
      <c r="AD340" s="34">
        <v>31.33</v>
      </c>
      <c r="AE340" s="34">
        <v>0.72</v>
      </c>
      <c r="AF340" s="34">
        <v>978</v>
      </c>
      <c r="AG340" s="34">
        <v>4</v>
      </c>
      <c r="AH340" s="34">
        <v>63</v>
      </c>
      <c r="AI340" s="34">
        <v>41</v>
      </c>
      <c r="AJ340" s="34">
        <v>191</v>
      </c>
      <c r="AK340" s="34">
        <v>169</v>
      </c>
      <c r="AL340" s="34">
        <v>4.2</v>
      </c>
      <c r="AM340" s="34">
        <v>175</v>
      </c>
      <c r="AN340" s="34" t="s">
        <v>155</v>
      </c>
      <c r="AO340" s="34">
        <v>2</v>
      </c>
      <c r="AP340" s="37">
        <v>0.89216435185185183</v>
      </c>
      <c r="AQ340" s="34">
        <v>47.161510999999997</v>
      </c>
      <c r="AR340" s="34">
        <v>-88.483936</v>
      </c>
      <c r="AS340" s="34">
        <v>316.5</v>
      </c>
      <c r="AT340" s="34">
        <v>34.200000000000003</v>
      </c>
      <c r="AU340" s="34">
        <v>12</v>
      </c>
      <c r="AV340" s="34">
        <v>11</v>
      </c>
      <c r="AW340" s="34" t="s">
        <v>208</v>
      </c>
      <c r="AX340" s="34">
        <v>1.3458000000000001</v>
      </c>
      <c r="AY340" s="34">
        <v>1.5770999999999999</v>
      </c>
      <c r="AZ340" s="34">
        <v>2.4</v>
      </c>
      <c r="BA340" s="34">
        <v>13.404</v>
      </c>
      <c r="BB340" s="34">
        <v>14.76</v>
      </c>
      <c r="BC340" s="34">
        <v>1.1000000000000001</v>
      </c>
      <c r="BD340" s="34">
        <v>13.923999999999999</v>
      </c>
      <c r="BE340" s="34">
        <v>2904.623</v>
      </c>
      <c r="BF340" s="34">
        <v>0.48499999999999999</v>
      </c>
      <c r="BG340" s="34">
        <v>5.8239999999999998</v>
      </c>
      <c r="BH340" s="34">
        <v>6.2E-2</v>
      </c>
      <c r="BI340" s="34">
        <v>5.8860000000000001</v>
      </c>
      <c r="BJ340" s="34">
        <v>4.8319999999999999</v>
      </c>
      <c r="BK340" s="34">
        <v>5.0999999999999997E-2</v>
      </c>
      <c r="BL340" s="34">
        <v>4.8840000000000003</v>
      </c>
      <c r="BM340" s="34">
        <v>0.52159999999999995</v>
      </c>
      <c r="BN340" s="34"/>
      <c r="BO340" s="34"/>
      <c r="BP340" s="34"/>
      <c r="BQ340" s="34">
        <v>76.753</v>
      </c>
      <c r="BR340" s="34">
        <v>0.21984000000000001</v>
      </c>
      <c r="BS340" s="34">
        <v>-5</v>
      </c>
      <c r="BT340" s="34">
        <v>8.9289999999999994E-3</v>
      </c>
      <c r="BU340" s="34">
        <v>5.3723400000000003</v>
      </c>
      <c r="BV340" s="34">
        <v>0</v>
      </c>
      <c r="BW340" s="34" t="s">
        <v>155</v>
      </c>
      <c r="BX340" s="34">
        <v>0.83</v>
      </c>
    </row>
    <row r="341" spans="1:76" x14ac:dyDescent="0.25">
      <c r="A341" s="35">
        <v>43167</v>
      </c>
      <c r="B341" s="36">
        <v>1.6353009259259258E-2</v>
      </c>
      <c r="C341" s="34">
        <v>14.05</v>
      </c>
      <c r="D341" s="34">
        <v>3.0999999999999999E-3</v>
      </c>
      <c r="E341" s="34">
        <v>30.942149000000001</v>
      </c>
      <c r="F341" s="34">
        <v>277</v>
      </c>
      <c r="G341" s="34">
        <v>2.8</v>
      </c>
      <c r="H341" s="34">
        <v>61.8</v>
      </c>
      <c r="I341" s="34"/>
      <c r="J341" s="34">
        <v>0.5</v>
      </c>
      <c r="K341" s="34">
        <v>0.87549999999999994</v>
      </c>
      <c r="L341" s="34">
        <v>12.3011</v>
      </c>
      <c r="M341" s="34">
        <v>2.7000000000000001E-3</v>
      </c>
      <c r="N341" s="34">
        <v>242.49709999999999</v>
      </c>
      <c r="O341" s="34">
        <v>2.4514999999999998</v>
      </c>
      <c r="P341" s="34">
        <v>244.9</v>
      </c>
      <c r="Q341" s="34">
        <v>201.2004</v>
      </c>
      <c r="R341" s="34">
        <v>2.0339999999999998</v>
      </c>
      <c r="S341" s="34">
        <v>203.2</v>
      </c>
      <c r="T341" s="34">
        <v>61.827399999999997</v>
      </c>
      <c r="U341" s="34"/>
      <c r="V341" s="34"/>
      <c r="W341" s="34">
        <v>0</v>
      </c>
      <c r="X341" s="34">
        <v>0.43780000000000002</v>
      </c>
      <c r="Y341" s="34">
        <v>12</v>
      </c>
      <c r="Z341" s="34">
        <v>848</v>
      </c>
      <c r="AA341" s="34">
        <v>859</v>
      </c>
      <c r="AB341" s="34">
        <v>870</v>
      </c>
      <c r="AC341" s="34">
        <v>86</v>
      </c>
      <c r="AD341" s="34">
        <v>31.33</v>
      </c>
      <c r="AE341" s="34">
        <v>0.72</v>
      </c>
      <c r="AF341" s="34">
        <v>978</v>
      </c>
      <c r="AG341" s="34">
        <v>4</v>
      </c>
      <c r="AH341" s="34">
        <v>63</v>
      </c>
      <c r="AI341" s="34">
        <v>41</v>
      </c>
      <c r="AJ341" s="34">
        <v>191</v>
      </c>
      <c r="AK341" s="34">
        <v>169</v>
      </c>
      <c r="AL341" s="34">
        <v>4.3</v>
      </c>
      <c r="AM341" s="34">
        <v>175</v>
      </c>
      <c r="AN341" s="34" t="s">
        <v>155</v>
      </c>
      <c r="AO341" s="34">
        <v>2</v>
      </c>
      <c r="AP341" s="37">
        <v>0.89217592592592598</v>
      </c>
      <c r="AQ341" s="34">
        <v>47.161541999999997</v>
      </c>
      <c r="AR341" s="34">
        <v>-88.483941999999999</v>
      </c>
      <c r="AS341" s="34">
        <v>316.60000000000002</v>
      </c>
      <c r="AT341" s="34">
        <v>33.299999999999997</v>
      </c>
      <c r="AU341" s="34">
        <v>12</v>
      </c>
      <c r="AV341" s="34">
        <v>11</v>
      </c>
      <c r="AW341" s="34" t="s">
        <v>212</v>
      </c>
      <c r="AX341" s="34">
        <v>1.3</v>
      </c>
      <c r="AY341" s="34">
        <v>1.6771</v>
      </c>
      <c r="AZ341" s="34">
        <v>2.4</v>
      </c>
      <c r="BA341" s="34">
        <v>13.404</v>
      </c>
      <c r="BB341" s="34">
        <v>14.47</v>
      </c>
      <c r="BC341" s="34">
        <v>1.08</v>
      </c>
      <c r="BD341" s="34">
        <v>14.218</v>
      </c>
      <c r="BE341" s="34">
        <v>2904.623</v>
      </c>
      <c r="BF341" s="34">
        <v>0.40699999999999997</v>
      </c>
      <c r="BG341" s="34">
        <v>5.9960000000000004</v>
      </c>
      <c r="BH341" s="34">
        <v>6.0999999999999999E-2</v>
      </c>
      <c r="BI341" s="34">
        <v>6.0570000000000004</v>
      </c>
      <c r="BJ341" s="34">
        <v>4.9749999999999996</v>
      </c>
      <c r="BK341" s="34">
        <v>0.05</v>
      </c>
      <c r="BL341" s="34">
        <v>5.0259999999999998</v>
      </c>
      <c r="BM341" s="34">
        <v>0.50380000000000003</v>
      </c>
      <c r="BN341" s="34"/>
      <c r="BO341" s="34"/>
      <c r="BP341" s="34"/>
      <c r="BQ341" s="34">
        <v>75.159000000000006</v>
      </c>
      <c r="BR341" s="34">
        <v>0.24022499999999999</v>
      </c>
      <c r="BS341" s="34">
        <v>-5</v>
      </c>
      <c r="BT341" s="34">
        <v>8.071E-3</v>
      </c>
      <c r="BU341" s="34">
        <v>5.8704980000000004</v>
      </c>
      <c r="BV341" s="34">
        <v>0</v>
      </c>
      <c r="BW341" s="34" t="s">
        <v>155</v>
      </c>
      <c r="BX341" s="34">
        <v>0.83</v>
      </c>
    </row>
    <row r="342" spans="1:76" x14ac:dyDescent="0.25">
      <c r="A342" s="35">
        <v>43167</v>
      </c>
      <c r="B342" s="36">
        <v>1.6364583333333335E-2</v>
      </c>
      <c r="C342" s="34">
        <v>14.05</v>
      </c>
      <c r="D342" s="34">
        <v>3.7000000000000002E-3</v>
      </c>
      <c r="E342" s="34">
        <v>36.582174999999999</v>
      </c>
      <c r="F342" s="34">
        <v>289.10000000000002</v>
      </c>
      <c r="G342" s="34">
        <v>2.8</v>
      </c>
      <c r="H342" s="34">
        <v>50.5</v>
      </c>
      <c r="I342" s="34"/>
      <c r="J342" s="34">
        <v>0.5</v>
      </c>
      <c r="K342" s="34">
        <v>0.87560000000000004</v>
      </c>
      <c r="L342" s="34">
        <v>12.3017</v>
      </c>
      <c r="M342" s="34">
        <v>3.2000000000000002E-3</v>
      </c>
      <c r="N342" s="34">
        <v>253.11869999999999</v>
      </c>
      <c r="O342" s="34">
        <v>2.4516</v>
      </c>
      <c r="P342" s="34">
        <v>255.6</v>
      </c>
      <c r="Q342" s="34">
        <v>210.01320000000001</v>
      </c>
      <c r="R342" s="34">
        <v>2.0341</v>
      </c>
      <c r="S342" s="34">
        <v>212</v>
      </c>
      <c r="T342" s="34">
        <v>50.520699999999998</v>
      </c>
      <c r="U342" s="34"/>
      <c r="V342" s="34"/>
      <c r="W342" s="34">
        <v>0</v>
      </c>
      <c r="X342" s="34">
        <v>0.43780000000000002</v>
      </c>
      <c r="Y342" s="34">
        <v>12</v>
      </c>
      <c r="Z342" s="34">
        <v>848</v>
      </c>
      <c r="AA342" s="34">
        <v>859</v>
      </c>
      <c r="AB342" s="34">
        <v>870</v>
      </c>
      <c r="AC342" s="34">
        <v>86</v>
      </c>
      <c r="AD342" s="34">
        <v>31.33</v>
      </c>
      <c r="AE342" s="34">
        <v>0.72</v>
      </c>
      <c r="AF342" s="34">
        <v>978</v>
      </c>
      <c r="AG342" s="34">
        <v>4</v>
      </c>
      <c r="AH342" s="34">
        <v>63</v>
      </c>
      <c r="AI342" s="34">
        <v>41</v>
      </c>
      <c r="AJ342" s="34">
        <v>191</v>
      </c>
      <c r="AK342" s="34">
        <v>169</v>
      </c>
      <c r="AL342" s="34">
        <v>4.4000000000000004</v>
      </c>
      <c r="AM342" s="34">
        <v>175</v>
      </c>
      <c r="AN342" s="34" t="s">
        <v>155</v>
      </c>
      <c r="AO342" s="34">
        <v>2</v>
      </c>
      <c r="AP342" s="37">
        <v>0.89217592592592598</v>
      </c>
      <c r="AQ342" s="34">
        <v>47.161639000000001</v>
      </c>
      <c r="AR342" s="34">
        <v>-88.483976999999996</v>
      </c>
      <c r="AS342" s="34">
        <v>316.60000000000002</v>
      </c>
      <c r="AT342" s="34">
        <v>33</v>
      </c>
      <c r="AU342" s="34">
        <v>12</v>
      </c>
      <c r="AV342" s="34">
        <v>11</v>
      </c>
      <c r="AW342" s="34" t="s">
        <v>212</v>
      </c>
      <c r="AX342" s="34">
        <v>1.3</v>
      </c>
      <c r="AY342" s="34">
        <v>1.7770999999999999</v>
      </c>
      <c r="AZ342" s="34">
        <v>2.4771000000000001</v>
      </c>
      <c r="BA342" s="34">
        <v>13.404</v>
      </c>
      <c r="BB342" s="34">
        <v>14.47</v>
      </c>
      <c r="BC342" s="34">
        <v>1.08</v>
      </c>
      <c r="BD342" s="34">
        <v>14.212</v>
      </c>
      <c r="BE342" s="34">
        <v>2904.7730000000001</v>
      </c>
      <c r="BF342" s="34">
        <v>0.48099999999999998</v>
      </c>
      <c r="BG342" s="34">
        <v>6.2590000000000003</v>
      </c>
      <c r="BH342" s="34">
        <v>6.0999999999999999E-2</v>
      </c>
      <c r="BI342" s="34">
        <v>6.32</v>
      </c>
      <c r="BJ342" s="34">
        <v>5.1929999999999996</v>
      </c>
      <c r="BK342" s="34">
        <v>0.05</v>
      </c>
      <c r="BL342" s="34">
        <v>5.2430000000000003</v>
      </c>
      <c r="BM342" s="34">
        <v>0.41170000000000001</v>
      </c>
      <c r="BN342" s="34"/>
      <c r="BO342" s="34"/>
      <c r="BP342" s="34"/>
      <c r="BQ342" s="34">
        <v>75.162999999999997</v>
      </c>
      <c r="BR342" s="34">
        <v>0.22806499999999999</v>
      </c>
      <c r="BS342" s="34">
        <v>-5</v>
      </c>
      <c r="BT342" s="34">
        <v>8.0000000000000002E-3</v>
      </c>
      <c r="BU342" s="34">
        <v>5.5733389999999998</v>
      </c>
      <c r="BV342" s="34">
        <v>0</v>
      </c>
      <c r="BW342" s="34" t="s">
        <v>155</v>
      </c>
      <c r="BX342" s="34">
        <v>0.83</v>
      </c>
    </row>
    <row r="343" spans="1:76" x14ac:dyDescent="0.25">
      <c r="A343" s="35">
        <v>43167</v>
      </c>
      <c r="B343" s="36">
        <v>1.6376157407407409E-2</v>
      </c>
      <c r="C343" s="34">
        <v>13.872</v>
      </c>
      <c r="D343" s="34">
        <v>8.0999999999999996E-3</v>
      </c>
      <c r="E343" s="34">
        <v>80.945723999999998</v>
      </c>
      <c r="F343" s="34">
        <v>302.5</v>
      </c>
      <c r="G343" s="34">
        <v>2.8</v>
      </c>
      <c r="H343" s="34">
        <v>58.6</v>
      </c>
      <c r="I343" s="34"/>
      <c r="J343" s="34">
        <v>0.5</v>
      </c>
      <c r="K343" s="34">
        <v>0.87690000000000001</v>
      </c>
      <c r="L343" s="34">
        <v>12.1646</v>
      </c>
      <c r="M343" s="34">
        <v>7.1000000000000004E-3</v>
      </c>
      <c r="N343" s="34">
        <v>265.30520000000001</v>
      </c>
      <c r="O343" s="34">
        <v>2.4554</v>
      </c>
      <c r="P343" s="34">
        <v>267.8</v>
      </c>
      <c r="Q343" s="34">
        <v>220.12430000000001</v>
      </c>
      <c r="R343" s="34">
        <v>2.0371999999999999</v>
      </c>
      <c r="S343" s="34">
        <v>222.2</v>
      </c>
      <c r="T343" s="34">
        <v>58.615299999999998</v>
      </c>
      <c r="U343" s="34"/>
      <c r="V343" s="34"/>
      <c r="W343" s="34">
        <v>0</v>
      </c>
      <c r="X343" s="34">
        <v>0.4385</v>
      </c>
      <c r="Y343" s="34">
        <v>12.1</v>
      </c>
      <c r="Z343" s="34">
        <v>848</v>
      </c>
      <c r="AA343" s="34">
        <v>859</v>
      </c>
      <c r="AB343" s="34">
        <v>871</v>
      </c>
      <c r="AC343" s="34">
        <v>86</v>
      </c>
      <c r="AD343" s="34">
        <v>31.33</v>
      </c>
      <c r="AE343" s="34">
        <v>0.72</v>
      </c>
      <c r="AF343" s="34">
        <v>978</v>
      </c>
      <c r="AG343" s="34">
        <v>4</v>
      </c>
      <c r="AH343" s="34">
        <v>63</v>
      </c>
      <c r="AI343" s="34">
        <v>41</v>
      </c>
      <c r="AJ343" s="34">
        <v>191</v>
      </c>
      <c r="AK343" s="34">
        <v>169</v>
      </c>
      <c r="AL343" s="34">
        <v>4.4000000000000004</v>
      </c>
      <c r="AM343" s="34">
        <v>175</v>
      </c>
      <c r="AN343" s="34" t="s">
        <v>155</v>
      </c>
      <c r="AO343" s="34">
        <v>2</v>
      </c>
      <c r="AP343" s="37">
        <v>0.89218750000000002</v>
      </c>
      <c r="AQ343" s="34">
        <v>47.161762000000003</v>
      </c>
      <c r="AR343" s="34">
        <v>-88.484039999999993</v>
      </c>
      <c r="AS343" s="34">
        <v>316.5</v>
      </c>
      <c r="AT343" s="34">
        <v>32.4</v>
      </c>
      <c r="AU343" s="34">
        <v>12</v>
      </c>
      <c r="AV343" s="34">
        <v>11</v>
      </c>
      <c r="AW343" s="34" t="s">
        <v>212</v>
      </c>
      <c r="AX343" s="34">
        <v>1.3</v>
      </c>
      <c r="AY343" s="34">
        <v>1.8</v>
      </c>
      <c r="AZ343" s="34">
        <v>2.5</v>
      </c>
      <c r="BA343" s="34">
        <v>13.404</v>
      </c>
      <c r="BB343" s="34">
        <v>14.64</v>
      </c>
      <c r="BC343" s="34">
        <v>1.0900000000000001</v>
      </c>
      <c r="BD343" s="34">
        <v>14.035</v>
      </c>
      <c r="BE343" s="34">
        <v>2903.7310000000002</v>
      </c>
      <c r="BF343" s="34">
        <v>1.0780000000000001</v>
      </c>
      <c r="BG343" s="34">
        <v>6.6319999999999997</v>
      </c>
      <c r="BH343" s="34">
        <v>6.0999999999999999E-2</v>
      </c>
      <c r="BI343" s="34">
        <v>6.6929999999999996</v>
      </c>
      <c r="BJ343" s="34">
        <v>5.5030000000000001</v>
      </c>
      <c r="BK343" s="34">
        <v>5.0999999999999997E-2</v>
      </c>
      <c r="BL343" s="34">
        <v>5.5529999999999999</v>
      </c>
      <c r="BM343" s="34">
        <v>0.48280000000000001</v>
      </c>
      <c r="BN343" s="34"/>
      <c r="BO343" s="34"/>
      <c r="BP343" s="34"/>
      <c r="BQ343" s="34">
        <v>76.099999999999994</v>
      </c>
      <c r="BR343" s="34">
        <v>0.306894</v>
      </c>
      <c r="BS343" s="34">
        <v>-5</v>
      </c>
      <c r="BT343" s="34">
        <v>8.0000000000000002E-3</v>
      </c>
      <c r="BU343" s="34">
        <v>7.4997220000000002</v>
      </c>
      <c r="BV343" s="34">
        <v>0</v>
      </c>
      <c r="BW343" s="34" t="s">
        <v>155</v>
      </c>
      <c r="BX343" s="34">
        <v>0.83</v>
      </c>
    </row>
    <row r="344" spans="1:76" x14ac:dyDescent="0.25">
      <c r="A344" s="35">
        <v>43167</v>
      </c>
      <c r="B344" s="36">
        <v>1.6387731481481479E-2</v>
      </c>
      <c r="C344" s="34">
        <v>13.82</v>
      </c>
      <c r="D344" s="34">
        <v>8.8999999999999999E-3</v>
      </c>
      <c r="E344" s="34">
        <v>89.169408000000004</v>
      </c>
      <c r="F344" s="34">
        <v>392.5</v>
      </c>
      <c r="G344" s="34">
        <v>2.4</v>
      </c>
      <c r="H344" s="34">
        <v>66.8</v>
      </c>
      <c r="I344" s="34"/>
      <c r="J344" s="34">
        <v>0.5</v>
      </c>
      <c r="K344" s="34">
        <v>0.87729999999999997</v>
      </c>
      <c r="L344" s="34">
        <v>12.124499999999999</v>
      </c>
      <c r="M344" s="34">
        <v>7.7999999999999996E-3</v>
      </c>
      <c r="N344" s="34">
        <v>344.3614</v>
      </c>
      <c r="O344" s="34">
        <v>2.0743</v>
      </c>
      <c r="P344" s="34">
        <v>346.4</v>
      </c>
      <c r="Q344" s="34">
        <v>285.7174</v>
      </c>
      <c r="R344" s="34">
        <v>1.7210000000000001</v>
      </c>
      <c r="S344" s="34">
        <v>287.39999999999998</v>
      </c>
      <c r="T344" s="34">
        <v>66.821100000000001</v>
      </c>
      <c r="U344" s="34"/>
      <c r="V344" s="34"/>
      <c r="W344" s="34">
        <v>0</v>
      </c>
      <c r="X344" s="34">
        <v>0.43869999999999998</v>
      </c>
      <c r="Y344" s="34">
        <v>12.1</v>
      </c>
      <c r="Z344" s="34">
        <v>849</v>
      </c>
      <c r="AA344" s="34">
        <v>859</v>
      </c>
      <c r="AB344" s="34">
        <v>871</v>
      </c>
      <c r="AC344" s="34">
        <v>86</v>
      </c>
      <c r="AD344" s="34">
        <v>31.33</v>
      </c>
      <c r="AE344" s="34">
        <v>0.72</v>
      </c>
      <c r="AF344" s="34">
        <v>978</v>
      </c>
      <c r="AG344" s="34">
        <v>4</v>
      </c>
      <c r="AH344" s="34">
        <v>63</v>
      </c>
      <c r="AI344" s="34">
        <v>41</v>
      </c>
      <c r="AJ344" s="34">
        <v>191</v>
      </c>
      <c r="AK344" s="34">
        <v>169</v>
      </c>
      <c r="AL344" s="34">
        <v>4.4000000000000004</v>
      </c>
      <c r="AM344" s="34">
        <v>175.2</v>
      </c>
      <c r="AN344" s="34" t="s">
        <v>155</v>
      </c>
      <c r="AO344" s="34">
        <v>2</v>
      </c>
      <c r="AP344" s="37">
        <v>0.89219907407407406</v>
      </c>
      <c r="AQ344" s="34">
        <v>47.161886000000003</v>
      </c>
      <c r="AR344" s="34">
        <v>-88.484092000000004</v>
      </c>
      <c r="AS344" s="34">
        <v>316.60000000000002</v>
      </c>
      <c r="AT344" s="34">
        <v>32.200000000000003</v>
      </c>
      <c r="AU344" s="34">
        <v>12</v>
      </c>
      <c r="AV344" s="34">
        <v>11</v>
      </c>
      <c r="AW344" s="34" t="s">
        <v>212</v>
      </c>
      <c r="AX344" s="34">
        <v>1.3</v>
      </c>
      <c r="AY344" s="34">
        <v>1.8771</v>
      </c>
      <c r="AZ344" s="34">
        <v>2.5771000000000002</v>
      </c>
      <c r="BA344" s="34">
        <v>13.404</v>
      </c>
      <c r="BB344" s="34">
        <v>14.69</v>
      </c>
      <c r="BC344" s="34">
        <v>1.1000000000000001</v>
      </c>
      <c r="BD344" s="34">
        <v>13.984</v>
      </c>
      <c r="BE344" s="34">
        <v>2903.3809999999999</v>
      </c>
      <c r="BF344" s="34">
        <v>1.1919999999999999</v>
      </c>
      <c r="BG344" s="34">
        <v>8.6359999999999992</v>
      </c>
      <c r="BH344" s="34">
        <v>5.1999999999999998E-2</v>
      </c>
      <c r="BI344" s="34">
        <v>8.6880000000000006</v>
      </c>
      <c r="BJ344" s="34">
        <v>7.165</v>
      </c>
      <c r="BK344" s="34">
        <v>4.2999999999999997E-2</v>
      </c>
      <c r="BL344" s="34">
        <v>7.2080000000000002</v>
      </c>
      <c r="BM344" s="34">
        <v>0.55220000000000002</v>
      </c>
      <c r="BN344" s="34"/>
      <c r="BO344" s="34"/>
      <c r="BP344" s="34"/>
      <c r="BQ344" s="34">
        <v>76.376999999999995</v>
      </c>
      <c r="BR344" s="34">
        <v>0.46628500000000001</v>
      </c>
      <c r="BS344" s="34">
        <v>-5</v>
      </c>
      <c r="BT344" s="34">
        <v>8.9289999999999994E-3</v>
      </c>
      <c r="BU344" s="34">
        <v>11.39484</v>
      </c>
      <c r="BV344" s="34">
        <v>0</v>
      </c>
      <c r="BW344" s="34" t="s">
        <v>155</v>
      </c>
      <c r="BX344" s="34">
        <v>0.83</v>
      </c>
    </row>
    <row r="345" spans="1:76" x14ac:dyDescent="0.25">
      <c r="A345" s="35">
        <v>43167</v>
      </c>
      <c r="B345" s="36">
        <v>1.6399305555555552E-2</v>
      </c>
      <c r="C345" s="34">
        <v>13.432</v>
      </c>
      <c r="D345" s="34">
        <v>4.4000000000000003E-3</v>
      </c>
      <c r="E345" s="34">
        <v>43.818492999999997</v>
      </c>
      <c r="F345" s="34">
        <v>676.5</v>
      </c>
      <c r="G345" s="34">
        <v>0.8</v>
      </c>
      <c r="H345" s="34">
        <v>73.7</v>
      </c>
      <c r="I345" s="34"/>
      <c r="J345" s="34">
        <v>0.53</v>
      </c>
      <c r="K345" s="34">
        <v>0.88039999999999996</v>
      </c>
      <c r="L345" s="34">
        <v>11.824999999999999</v>
      </c>
      <c r="M345" s="34">
        <v>3.8999999999999998E-3</v>
      </c>
      <c r="N345" s="34">
        <v>595.59410000000003</v>
      </c>
      <c r="O345" s="34">
        <v>0.72760000000000002</v>
      </c>
      <c r="P345" s="34">
        <v>596.29999999999995</v>
      </c>
      <c r="Q345" s="34">
        <v>494.16579999999999</v>
      </c>
      <c r="R345" s="34">
        <v>0.60370000000000001</v>
      </c>
      <c r="S345" s="34">
        <v>494.8</v>
      </c>
      <c r="T345" s="34">
        <v>73.717799999999997</v>
      </c>
      <c r="U345" s="34"/>
      <c r="V345" s="34"/>
      <c r="W345" s="34">
        <v>0</v>
      </c>
      <c r="X345" s="34">
        <v>0.46510000000000001</v>
      </c>
      <c r="Y345" s="34">
        <v>12.1</v>
      </c>
      <c r="Z345" s="34">
        <v>849</v>
      </c>
      <c r="AA345" s="34">
        <v>859</v>
      </c>
      <c r="AB345" s="34">
        <v>871</v>
      </c>
      <c r="AC345" s="34">
        <v>86</v>
      </c>
      <c r="AD345" s="34">
        <v>31.33</v>
      </c>
      <c r="AE345" s="34">
        <v>0.72</v>
      </c>
      <c r="AF345" s="34">
        <v>978</v>
      </c>
      <c r="AG345" s="34">
        <v>4</v>
      </c>
      <c r="AH345" s="34">
        <v>63</v>
      </c>
      <c r="AI345" s="34">
        <v>41</v>
      </c>
      <c r="AJ345" s="34">
        <v>191</v>
      </c>
      <c r="AK345" s="34">
        <v>169</v>
      </c>
      <c r="AL345" s="34">
        <v>4.3</v>
      </c>
      <c r="AM345" s="34">
        <v>175.5</v>
      </c>
      <c r="AN345" s="34" t="s">
        <v>155</v>
      </c>
      <c r="AO345" s="34">
        <v>2</v>
      </c>
      <c r="AP345" s="37">
        <v>0.8922106481481481</v>
      </c>
      <c r="AQ345" s="34">
        <v>47.162109999999998</v>
      </c>
      <c r="AR345" s="34">
        <v>-88.484148000000005</v>
      </c>
      <c r="AS345" s="34">
        <v>317.2</v>
      </c>
      <c r="AT345" s="34">
        <v>32</v>
      </c>
      <c r="AU345" s="34">
        <v>12</v>
      </c>
      <c r="AV345" s="34">
        <v>11</v>
      </c>
      <c r="AW345" s="34" t="s">
        <v>212</v>
      </c>
      <c r="AX345" s="34">
        <v>1.3770230000000001</v>
      </c>
      <c r="AY345" s="34">
        <v>1.9</v>
      </c>
      <c r="AZ345" s="34">
        <v>2.6</v>
      </c>
      <c r="BA345" s="34">
        <v>13.404</v>
      </c>
      <c r="BB345" s="34">
        <v>15.09</v>
      </c>
      <c r="BC345" s="34">
        <v>1.1299999999999999</v>
      </c>
      <c r="BD345" s="34">
        <v>13.586</v>
      </c>
      <c r="BE345" s="34">
        <v>2904.3409999999999</v>
      </c>
      <c r="BF345" s="34">
        <v>0.60299999999999998</v>
      </c>
      <c r="BG345" s="34">
        <v>15.319000000000001</v>
      </c>
      <c r="BH345" s="34">
        <v>1.9E-2</v>
      </c>
      <c r="BI345" s="34">
        <v>15.337999999999999</v>
      </c>
      <c r="BJ345" s="34">
        <v>12.71</v>
      </c>
      <c r="BK345" s="34">
        <v>1.6E-2</v>
      </c>
      <c r="BL345" s="34">
        <v>12.726000000000001</v>
      </c>
      <c r="BM345" s="34">
        <v>0.62480000000000002</v>
      </c>
      <c r="BN345" s="34"/>
      <c r="BO345" s="34"/>
      <c r="BP345" s="34"/>
      <c r="BQ345" s="34">
        <v>83.057000000000002</v>
      </c>
      <c r="BR345" s="34">
        <v>0.565326</v>
      </c>
      <c r="BS345" s="34">
        <v>-5</v>
      </c>
      <c r="BT345" s="34">
        <v>8.9999999999999993E-3</v>
      </c>
      <c r="BU345" s="34">
        <v>13.815154</v>
      </c>
      <c r="BV345" s="34">
        <v>0</v>
      </c>
      <c r="BW345" s="34" t="s">
        <v>155</v>
      </c>
      <c r="BX345" s="34">
        <v>0.83</v>
      </c>
    </row>
    <row r="346" spans="1:76" x14ac:dyDescent="0.25">
      <c r="A346" s="35">
        <v>43167</v>
      </c>
      <c r="B346" s="36">
        <v>1.6410879629629629E-2</v>
      </c>
      <c r="C346" s="34">
        <v>13.127000000000001</v>
      </c>
      <c r="D346" s="34">
        <v>5.4999999999999997E-3</v>
      </c>
      <c r="E346" s="34">
        <v>54.571429000000002</v>
      </c>
      <c r="F346" s="34">
        <v>936.3</v>
      </c>
      <c r="G346" s="34">
        <v>0.5</v>
      </c>
      <c r="H346" s="34">
        <v>69.7</v>
      </c>
      <c r="I346" s="34"/>
      <c r="J346" s="34">
        <v>0.6</v>
      </c>
      <c r="K346" s="34">
        <v>0.88280000000000003</v>
      </c>
      <c r="L346" s="34">
        <v>11.588900000000001</v>
      </c>
      <c r="M346" s="34">
        <v>4.7999999999999996E-3</v>
      </c>
      <c r="N346" s="34">
        <v>826.62789999999995</v>
      </c>
      <c r="O346" s="34">
        <v>0.43730000000000002</v>
      </c>
      <c r="P346" s="34">
        <v>827.1</v>
      </c>
      <c r="Q346" s="34">
        <v>685.85500000000002</v>
      </c>
      <c r="R346" s="34">
        <v>0.36280000000000001</v>
      </c>
      <c r="S346" s="34">
        <v>686.2</v>
      </c>
      <c r="T346" s="34">
        <v>69.698499999999996</v>
      </c>
      <c r="U346" s="34"/>
      <c r="V346" s="34"/>
      <c r="W346" s="34">
        <v>0</v>
      </c>
      <c r="X346" s="34">
        <v>0.52969999999999995</v>
      </c>
      <c r="Y346" s="34">
        <v>12.2</v>
      </c>
      <c r="Z346" s="34">
        <v>848</v>
      </c>
      <c r="AA346" s="34">
        <v>858</v>
      </c>
      <c r="AB346" s="34">
        <v>870</v>
      </c>
      <c r="AC346" s="34">
        <v>86</v>
      </c>
      <c r="AD346" s="34">
        <v>31.33</v>
      </c>
      <c r="AE346" s="34">
        <v>0.72</v>
      </c>
      <c r="AF346" s="34">
        <v>978</v>
      </c>
      <c r="AG346" s="34">
        <v>4</v>
      </c>
      <c r="AH346" s="34">
        <v>63</v>
      </c>
      <c r="AI346" s="34">
        <v>41</v>
      </c>
      <c r="AJ346" s="34">
        <v>191</v>
      </c>
      <c r="AK346" s="34">
        <v>169</v>
      </c>
      <c r="AL346" s="34">
        <v>4.4000000000000004</v>
      </c>
      <c r="AM346" s="34">
        <v>175.9</v>
      </c>
      <c r="AN346" s="34" t="s">
        <v>155</v>
      </c>
      <c r="AO346" s="34">
        <v>2</v>
      </c>
      <c r="AP346" s="37">
        <v>0.8922337962962964</v>
      </c>
      <c r="AQ346" s="34">
        <v>47.162286999999999</v>
      </c>
      <c r="AR346" s="34">
        <v>-88.484138999999999</v>
      </c>
      <c r="AS346" s="34">
        <v>317.89999999999998</v>
      </c>
      <c r="AT346" s="34">
        <v>34</v>
      </c>
      <c r="AU346" s="34">
        <v>12</v>
      </c>
      <c r="AV346" s="34">
        <v>11</v>
      </c>
      <c r="AW346" s="34" t="s">
        <v>212</v>
      </c>
      <c r="AX346" s="34">
        <v>1.4</v>
      </c>
      <c r="AY346" s="34">
        <v>2.1312310000000001</v>
      </c>
      <c r="AZ346" s="34">
        <v>2.7541540000000002</v>
      </c>
      <c r="BA346" s="34">
        <v>13.404</v>
      </c>
      <c r="BB346" s="34">
        <v>15.42</v>
      </c>
      <c r="BC346" s="34">
        <v>1.1499999999999999</v>
      </c>
      <c r="BD346" s="34">
        <v>13.27</v>
      </c>
      <c r="BE346" s="34">
        <v>2904.3440000000001</v>
      </c>
      <c r="BF346" s="34">
        <v>0.76800000000000002</v>
      </c>
      <c r="BG346" s="34">
        <v>21.695</v>
      </c>
      <c r="BH346" s="34">
        <v>1.0999999999999999E-2</v>
      </c>
      <c r="BI346" s="34">
        <v>21.706</v>
      </c>
      <c r="BJ346" s="34">
        <v>18</v>
      </c>
      <c r="BK346" s="34">
        <v>0.01</v>
      </c>
      <c r="BL346" s="34">
        <v>18.010000000000002</v>
      </c>
      <c r="BM346" s="34">
        <v>0.6028</v>
      </c>
      <c r="BN346" s="34"/>
      <c r="BO346" s="34"/>
      <c r="BP346" s="34"/>
      <c r="BQ346" s="34">
        <v>96.525000000000006</v>
      </c>
      <c r="BR346" s="34">
        <v>0.52369200000000005</v>
      </c>
      <c r="BS346" s="34">
        <v>-5</v>
      </c>
      <c r="BT346" s="34">
        <v>7.1419999999999999E-3</v>
      </c>
      <c r="BU346" s="34">
        <v>12.797723</v>
      </c>
      <c r="BV346" s="34">
        <v>0</v>
      </c>
      <c r="BW346" s="34" t="s">
        <v>155</v>
      </c>
      <c r="BX346" s="34">
        <v>0.83</v>
      </c>
    </row>
    <row r="347" spans="1:76" x14ac:dyDescent="0.25">
      <c r="A347" s="35">
        <v>43167</v>
      </c>
      <c r="B347" s="36">
        <v>1.6422453703703703E-2</v>
      </c>
      <c r="C347" s="34">
        <v>13.766999999999999</v>
      </c>
      <c r="D347" s="34">
        <v>6.6600000000000006E-2</v>
      </c>
      <c r="E347" s="34">
        <v>665.59632999999997</v>
      </c>
      <c r="F347" s="34">
        <v>1018.7</v>
      </c>
      <c r="G347" s="34">
        <v>1</v>
      </c>
      <c r="H347" s="34">
        <v>56.5</v>
      </c>
      <c r="I347" s="34"/>
      <c r="J347" s="34">
        <v>0.7</v>
      </c>
      <c r="K347" s="34">
        <v>0.87719999999999998</v>
      </c>
      <c r="L347" s="34">
        <v>12.0769</v>
      </c>
      <c r="M347" s="34">
        <v>5.8400000000000001E-2</v>
      </c>
      <c r="N347" s="34">
        <v>893.59370000000001</v>
      </c>
      <c r="O347" s="34">
        <v>0.85909999999999997</v>
      </c>
      <c r="P347" s="34">
        <v>894.5</v>
      </c>
      <c r="Q347" s="34">
        <v>741.41679999999997</v>
      </c>
      <c r="R347" s="34">
        <v>0.71279999999999999</v>
      </c>
      <c r="S347" s="34">
        <v>742.1</v>
      </c>
      <c r="T347" s="34">
        <v>56.486699999999999</v>
      </c>
      <c r="U347" s="34"/>
      <c r="V347" s="34"/>
      <c r="W347" s="34">
        <v>0</v>
      </c>
      <c r="X347" s="34">
        <v>0.61409999999999998</v>
      </c>
      <c r="Y347" s="34">
        <v>12.1</v>
      </c>
      <c r="Z347" s="34">
        <v>850</v>
      </c>
      <c r="AA347" s="34">
        <v>859</v>
      </c>
      <c r="AB347" s="34">
        <v>870</v>
      </c>
      <c r="AC347" s="34">
        <v>86</v>
      </c>
      <c r="AD347" s="34">
        <v>31.33</v>
      </c>
      <c r="AE347" s="34">
        <v>0.72</v>
      </c>
      <c r="AF347" s="34">
        <v>978</v>
      </c>
      <c r="AG347" s="34">
        <v>4</v>
      </c>
      <c r="AH347" s="34">
        <v>63</v>
      </c>
      <c r="AI347" s="34">
        <v>41</v>
      </c>
      <c r="AJ347" s="34">
        <v>191</v>
      </c>
      <c r="AK347" s="34">
        <v>169</v>
      </c>
      <c r="AL347" s="34">
        <v>4.4000000000000004</v>
      </c>
      <c r="AM347" s="34">
        <v>176</v>
      </c>
      <c r="AN347" s="34" t="s">
        <v>155</v>
      </c>
      <c r="AO347" s="34">
        <v>2</v>
      </c>
      <c r="AP347" s="37">
        <v>0.89224537037037033</v>
      </c>
      <c r="AQ347" s="34">
        <v>47.162444000000001</v>
      </c>
      <c r="AR347" s="34">
        <v>-88.484120000000004</v>
      </c>
      <c r="AS347" s="34">
        <v>318.3</v>
      </c>
      <c r="AT347" s="34">
        <v>36.4</v>
      </c>
      <c r="AU347" s="34">
        <v>12</v>
      </c>
      <c r="AV347" s="34">
        <v>11</v>
      </c>
      <c r="AW347" s="34" t="s">
        <v>212</v>
      </c>
      <c r="AX347" s="34">
        <v>1.3229</v>
      </c>
      <c r="AY347" s="34">
        <v>2.2000000000000002</v>
      </c>
      <c r="AZ347" s="34">
        <v>2.5687000000000002</v>
      </c>
      <c r="BA347" s="34">
        <v>13.404</v>
      </c>
      <c r="BB347" s="34">
        <v>14.68</v>
      </c>
      <c r="BC347" s="34">
        <v>1.1000000000000001</v>
      </c>
      <c r="BD347" s="34">
        <v>13.994999999999999</v>
      </c>
      <c r="BE347" s="34">
        <v>2891.5189999999998</v>
      </c>
      <c r="BF347" s="34">
        <v>8.8979999999999997</v>
      </c>
      <c r="BG347" s="34">
        <v>22.405000000000001</v>
      </c>
      <c r="BH347" s="34">
        <v>2.1999999999999999E-2</v>
      </c>
      <c r="BI347" s="34">
        <v>22.427</v>
      </c>
      <c r="BJ347" s="34">
        <v>18.59</v>
      </c>
      <c r="BK347" s="34">
        <v>1.7999999999999999E-2</v>
      </c>
      <c r="BL347" s="34">
        <v>18.606999999999999</v>
      </c>
      <c r="BM347" s="34">
        <v>0.4667</v>
      </c>
      <c r="BN347" s="34"/>
      <c r="BO347" s="34"/>
      <c r="BP347" s="34"/>
      <c r="BQ347" s="34">
        <v>106.901</v>
      </c>
      <c r="BR347" s="34">
        <v>0.542296</v>
      </c>
      <c r="BS347" s="34">
        <v>-5</v>
      </c>
      <c r="BT347" s="34">
        <v>6.071E-3</v>
      </c>
      <c r="BU347" s="34">
        <v>13.252359</v>
      </c>
      <c r="BV347" s="34">
        <v>0</v>
      </c>
      <c r="BW347" s="34" t="s">
        <v>155</v>
      </c>
      <c r="BX347" s="34">
        <v>0.83</v>
      </c>
    </row>
    <row r="348" spans="1:76" x14ac:dyDescent="0.25">
      <c r="A348" s="35">
        <v>43167</v>
      </c>
      <c r="B348" s="36">
        <v>1.6434027777777777E-2</v>
      </c>
      <c r="C348" s="34">
        <v>14.287000000000001</v>
      </c>
      <c r="D348" s="34">
        <v>0.37180000000000002</v>
      </c>
      <c r="E348" s="34">
        <v>3717.5762439999999</v>
      </c>
      <c r="F348" s="34">
        <v>1089.5999999999999</v>
      </c>
      <c r="G348" s="34">
        <v>1.6</v>
      </c>
      <c r="H348" s="34">
        <v>71.3</v>
      </c>
      <c r="I348" s="34"/>
      <c r="J348" s="34">
        <v>0.78</v>
      </c>
      <c r="K348" s="34">
        <v>0.87070000000000003</v>
      </c>
      <c r="L348" s="34">
        <v>12.4392</v>
      </c>
      <c r="M348" s="34">
        <v>0.32369999999999999</v>
      </c>
      <c r="N348" s="34">
        <v>948.67809999999997</v>
      </c>
      <c r="O348" s="34">
        <v>1.3763000000000001</v>
      </c>
      <c r="P348" s="34">
        <v>950.1</v>
      </c>
      <c r="Q348" s="34">
        <v>781.02229999999997</v>
      </c>
      <c r="R348" s="34">
        <v>1.133</v>
      </c>
      <c r="S348" s="34">
        <v>782.2</v>
      </c>
      <c r="T348" s="34">
        <v>71.288499999999999</v>
      </c>
      <c r="U348" s="34"/>
      <c r="V348" s="34"/>
      <c r="W348" s="34">
        <v>0</v>
      </c>
      <c r="X348" s="34">
        <v>0.67649999999999999</v>
      </c>
      <c r="Y348" s="34">
        <v>12.1</v>
      </c>
      <c r="Z348" s="34">
        <v>850</v>
      </c>
      <c r="AA348" s="34">
        <v>859</v>
      </c>
      <c r="AB348" s="34">
        <v>870</v>
      </c>
      <c r="AC348" s="34">
        <v>86</v>
      </c>
      <c r="AD348" s="34">
        <v>29.33</v>
      </c>
      <c r="AE348" s="34">
        <v>0.67</v>
      </c>
      <c r="AF348" s="34">
        <v>978</v>
      </c>
      <c r="AG348" s="34">
        <v>3.1</v>
      </c>
      <c r="AH348" s="34">
        <v>63</v>
      </c>
      <c r="AI348" s="34">
        <v>41</v>
      </c>
      <c r="AJ348" s="34">
        <v>191.9</v>
      </c>
      <c r="AK348" s="34">
        <v>169</v>
      </c>
      <c r="AL348" s="34">
        <v>4.4000000000000004</v>
      </c>
      <c r="AM348" s="34">
        <v>176</v>
      </c>
      <c r="AN348" s="34" t="s">
        <v>155</v>
      </c>
      <c r="AO348" s="34">
        <v>2</v>
      </c>
      <c r="AP348" s="37">
        <v>0.89225694444444448</v>
      </c>
      <c r="AQ348" s="34">
        <v>47.162480000000002</v>
      </c>
      <c r="AR348" s="34">
        <v>-88.484116999999998</v>
      </c>
      <c r="AS348" s="34">
        <v>318.39999999999998</v>
      </c>
      <c r="AT348" s="34">
        <v>36.9</v>
      </c>
      <c r="AU348" s="34">
        <v>12</v>
      </c>
      <c r="AV348" s="34">
        <v>11</v>
      </c>
      <c r="AW348" s="34" t="s">
        <v>212</v>
      </c>
      <c r="AX348" s="34">
        <v>1.3</v>
      </c>
      <c r="AY348" s="34">
        <v>2.2000000000000002</v>
      </c>
      <c r="AZ348" s="34">
        <v>2.5771000000000002</v>
      </c>
      <c r="BA348" s="34">
        <v>13.404</v>
      </c>
      <c r="BB348" s="34">
        <v>13.86</v>
      </c>
      <c r="BC348" s="34">
        <v>1.03</v>
      </c>
      <c r="BD348" s="34">
        <v>14.853999999999999</v>
      </c>
      <c r="BE348" s="34">
        <v>2831.0839999999998</v>
      </c>
      <c r="BF348" s="34">
        <v>46.887</v>
      </c>
      <c r="BG348" s="34">
        <v>22.611000000000001</v>
      </c>
      <c r="BH348" s="34">
        <v>3.3000000000000002E-2</v>
      </c>
      <c r="BI348" s="34">
        <v>22.643999999999998</v>
      </c>
      <c r="BJ348" s="34">
        <v>18.614999999999998</v>
      </c>
      <c r="BK348" s="34">
        <v>2.7E-2</v>
      </c>
      <c r="BL348" s="34">
        <v>18.641999999999999</v>
      </c>
      <c r="BM348" s="34">
        <v>0.55989999999999995</v>
      </c>
      <c r="BN348" s="34"/>
      <c r="BO348" s="34"/>
      <c r="BP348" s="34"/>
      <c r="BQ348" s="34">
        <v>111.956</v>
      </c>
      <c r="BR348" s="34">
        <v>0.60896499999999998</v>
      </c>
      <c r="BS348" s="34">
        <v>-5</v>
      </c>
      <c r="BT348" s="34">
        <v>6.0000000000000001E-3</v>
      </c>
      <c r="BU348" s="34">
        <v>14.881582999999999</v>
      </c>
      <c r="BV348" s="34">
        <v>0</v>
      </c>
      <c r="BW348" s="34" t="s">
        <v>155</v>
      </c>
      <c r="BX348" s="34">
        <v>0.82299999999999995</v>
      </c>
    </row>
    <row r="349" spans="1:76" x14ac:dyDescent="0.25">
      <c r="A349" s="35">
        <v>43167</v>
      </c>
      <c r="B349" s="36">
        <v>1.644560185185185E-2</v>
      </c>
      <c r="C349" s="34">
        <v>13.942</v>
      </c>
      <c r="D349" s="34">
        <v>0.97289999999999999</v>
      </c>
      <c r="E349" s="34">
        <v>9729.2000000000007</v>
      </c>
      <c r="F349" s="34">
        <v>1024.3</v>
      </c>
      <c r="G349" s="34">
        <v>3</v>
      </c>
      <c r="H349" s="34">
        <v>111.6</v>
      </c>
      <c r="I349" s="34"/>
      <c r="J349" s="34">
        <v>0.9</v>
      </c>
      <c r="K349" s="34">
        <v>0.86799999999999999</v>
      </c>
      <c r="L349" s="34">
        <v>12.101800000000001</v>
      </c>
      <c r="M349" s="34">
        <v>0.84450000000000003</v>
      </c>
      <c r="N349" s="34">
        <v>889.09490000000005</v>
      </c>
      <c r="O349" s="34">
        <v>2.5821000000000001</v>
      </c>
      <c r="P349" s="34">
        <v>891.7</v>
      </c>
      <c r="Q349" s="34">
        <v>731.54349999999999</v>
      </c>
      <c r="R349" s="34">
        <v>2.1244999999999998</v>
      </c>
      <c r="S349" s="34">
        <v>733.7</v>
      </c>
      <c r="T349" s="34">
        <v>111.64400000000001</v>
      </c>
      <c r="U349" s="34"/>
      <c r="V349" s="34"/>
      <c r="W349" s="34">
        <v>0</v>
      </c>
      <c r="X349" s="34">
        <v>0.78120000000000001</v>
      </c>
      <c r="Y349" s="34">
        <v>12.1</v>
      </c>
      <c r="Z349" s="34">
        <v>850</v>
      </c>
      <c r="AA349" s="34">
        <v>859</v>
      </c>
      <c r="AB349" s="34">
        <v>870</v>
      </c>
      <c r="AC349" s="34">
        <v>86</v>
      </c>
      <c r="AD349" s="34">
        <v>29.18</v>
      </c>
      <c r="AE349" s="34">
        <v>0.67</v>
      </c>
      <c r="AF349" s="34">
        <v>978</v>
      </c>
      <c r="AG349" s="34">
        <v>3</v>
      </c>
      <c r="AH349" s="34">
        <v>63</v>
      </c>
      <c r="AI349" s="34">
        <v>41</v>
      </c>
      <c r="AJ349" s="34">
        <v>192</v>
      </c>
      <c r="AK349" s="34">
        <v>169</v>
      </c>
      <c r="AL349" s="34">
        <v>4.5</v>
      </c>
      <c r="AM349" s="34">
        <v>176</v>
      </c>
      <c r="AN349" s="34" t="s">
        <v>155</v>
      </c>
      <c r="AO349" s="34">
        <v>2</v>
      </c>
      <c r="AP349" s="37">
        <v>0.89225694444444448</v>
      </c>
      <c r="AQ349" s="34">
        <v>47.162728999999999</v>
      </c>
      <c r="AR349" s="34">
        <v>-88.484093999999999</v>
      </c>
      <c r="AS349" s="34">
        <v>319.10000000000002</v>
      </c>
      <c r="AT349" s="34">
        <v>38.9</v>
      </c>
      <c r="AU349" s="34">
        <v>12</v>
      </c>
      <c r="AV349" s="34">
        <v>11</v>
      </c>
      <c r="AW349" s="34" t="s">
        <v>212</v>
      </c>
      <c r="AX349" s="34">
        <v>1.3</v>
      </c>
      <c r="AY349" s="34">
        <v>2.2770229999999998</v>
      </c>
      <c r="AZ349" s="34">
        <v>2.6</v>
      </c>
      <c r="BA349" s="34">
        <v>13.404</v>
      </c>
      <c r="BB349" s="34">
        <v>13.56</v>
      </c>
      <c r="BC349" s="34">
        <v>1.01</v>
      </c>
      <c r="BD349" s="34">
        <v>15.206</v>
      </c>
      <c r="BE349" s="34">
        <v>2714.3020000000001</v>
      </c>
      <c r="BF349" s="34">
        <v>120.55500000000001</v>
      </c>
      <c r="BG349" s="34">
        <v>20.882999999999999</v>
      </c>
      <c r="BH349" s="34">
        <v>6.0999999999999999E-2</v>
      </c>
      <c r="BI349" s="34">
        <v>20.943999999999999</v>
      </c>
      <c r="BJ349" s="34">
        <v>17.181999999999999</v>
      </c>
      <c r="BK349" s="34">
        <v>0.05</v>
      </c>
      <c r="BL349" s="34">
        <v>17.231999999999999</v>
      </c>
      <c r="BM349" s="34">
        <v>0.86409999999999998</v>
      </c>
      <c r="BN349" s="34"/>
      <c r="BO349" s="34"/>
      <c r="BP349" s="34"/>
      <c r="BQ349" s="34">
        <v>127.401</v>
      </c>
      <c r="BR349" s="34">
        <v>0.67066499999999996</v>
      </c>
      <c r="BS349" s="34">
        <v>-5</v>
      </c>
      <c r="BT349" s="34">
        <v>6.9290000000000003E-3</v>
      </c>
      <c r="BU349" s="34">
        <v>16.389368000000001</v>
      </c>
      <c r="BV349" s="34">
        <v>0</v>
      </c>
      <c r="BW349" s="34" t="s">
        <v>155</v>
      </c>
      <c r="BX349" s="34">
        <v>0.82299999999999995</v>
      </c>
    </row>
    <row r="350" spans="1:76" x14ac:dyDescent="0.25">
      <c r="A350" s="35">
        <v>43167</v>
      </c>
      <c r="B350" s="36">
        <v>1.6457175925925927E-2</v>
      </c>
      <c r="C350" s="34">
        <v>13.246</v>
      </c>
      <c r="D350" s="34">
        <v>0.82630000000000003</v>
      </c>
      <c r="E350" s="34">
        <v>8262.5333329999994</v>
      </c>
      <c r="F350" s="34">
        <v>836.3</v>
      </c>
      <c r="G350" s="34">
        <v>4.0999999999999996</v>
      </c>
      <c r="H350" s="34">
        <v>199.6</v>
      </c>
      <c r="I350" s="34"/>
      <c r="J350" s="34">
        <v>0.9</v>
      </c>
      <c r="K350" s="34">
        <v>0.87470000000000003</v>
      </c>
      <c r="L350" s="34">
        <v>11.5863</v>
      </c>
      <c r="M350" s="34">
        <v>0.72270000000000001</v>
      </c>
      <c r="N350" s="34">
        <v>731.4873</v>
      </c>
      <c r="O350" s="34">
        <v>3.6017999999999999</v>
      </c>
      <c r="P350" s="34">
        <v>735.1</v>
      </c>
      <c r="Q350" s="34">
        <v>601.86469999999997</v>
      </c>
      <c r="R350" s="34">
        <v>2.9634999999999998</v>
      </c>
      <c r="S350" s="34">
        <v>604.79999999999995</v>
      </c>
      <c r="T350" s="34">
        <v>199.64510000000001</v>
      </c>
      <c r="U350" s="34"/>
      <c r="V350" s="34"/>
      <c r="W350" s="34">
        <v>0</v>
      </c>
      <c r="X350" s="34">
        <v>0.78720000000000001</v>
      </c>
      <c r="Y350" s="34">
        <v>12.1</v>
      </c>
      <c r="Z350" s="34">
        <v>851</v>
      </c>
      <c r="AA350" s="34">
        <v>860</v>
      </c>
      <c r="AB350" s="34">
        <v>870</v>
      </c>
      <c r="AC350" s="34">
        <v>86</v>
      </c>
      <c r="AD350" s="34">
        <v>29.18</v>
      </c>
      <c r="AE350" s="34">
        <v>0.67</v>
      </c>
      <c r="AF350" s="34">
        <v>978</v>
      </c>
      <c r="AG350" s="34">
        <v>3</v>
      </c>
      <c r="AH350" s="34">
        <v>63</v>
      </c>
      <c r="AI350" s="34">
        <v>41</v>
      </c>
      <c r="AJ350" s="34">
        <v>192</v>
      </c>
      <c r="AK350" s="34">
        <v>169</v>
      </c>
      <c r="AL350" s="34">
        <v>4.4000000000000004</v>
      </c>
      <c r="AM350" s="34">
        <v>176</v>
      </c>
      <c r="AN350" s="34" t="s">
        <v>155</v>
      </c>
      <c r="AO350" s="34">
        <v>2</v>
      </c>
      <c r="AP350" s="37">
        <v>0.89228009259259267</v>
      </c>
      <c r="AQ350" s="34">
        <v>47.162802999999997</v>
      </c>
      <c r="AR350" s="34">
        <v>-88.484087000000002</v>
      </c>
      <c r="AS350" s="34">
        <v>319.3</v>
      </c>
      <c r="AT350" s="34">
        <v>40.200000000000003</v>
      </c>
      <c r="AU350" s="34">
        <v>12</v>
      </c>
      <c r="AV350" s="34">
        <v>11</v>
      </c>
      <c r="AW350" s="34" t="s">
        <v>212</v>
      </c>
      <c r="AX350" s="34">
        <v>1.3</v>
      </c>
      <c r="AY350" s="34">
        <v>2.2229230000000002</v>
      </c>
      <c r="AZ350" s="34">
        <v>2.522923</v>
      </c>
      <c r="BA350" s="34">
        <v>13.404</v>
      </c>
      <c r="BB350" s="34">
        <v>14.33</v>
      </c>
      <c r="BC350" s="34">
        <v>1.07</v>
      </c>
      <c r="BD350" s="34">
        <v>14.327999999999999</v>
      </c>
      <c r="BE350" s="34">
        <v>2731.5880000000002</v>
      </c>
      <c r="BF350" s="34">
        <v>108.444</v>
      </c>
      <c r="BG350" s="34">
        <v>18.059999999999999</v>
      </c>
      <c r="BH350" s="34">
        <v>8.8999999999999996E-2</v>
      </c>
      <c r="BI350" s="34">
        <v>18.149000000000001</v>
      </c>
      <c r="BJ350" s="34">
        <v>14.86</v>
      </c>
      <c r="BK350" s="34">
        <v>7.2999999999999995E-2</v>
      </c>
      <c r="BL350" s="34">
        <v>14.933</v>
      </c>
      <c r="BM350" s="34">
        <v>1.6242000000000001</v>
      </c>
      <c r="BN350" s="34"/>
      <c r="BO350" s="34"/>
      <c r="BP350" s="34"/>
      <c r="BQ350" s="34">
        <v>134.94499999999999</v>
      </c>
      <c r="BR350" s="34">
        <v>0.68428999999999995</v>
      </c>
      <c r="BS350" s="34">
        <v>-5</v>
      </c>
      <c r="BT350" s="34">
        <v>7.0000000000000001E-3</v>
      </c>
      <c r="BU350" s="34">
        <v>16.722337</v>
      </c>
      <c r="BV350" s="34">
        <v>0</v>
      </c>
      <c r="BW350" s="34" t="s">
        <v>155</v>
      </c>
      <c r="BX350" s="34">
        <v>0.82299999999999995</v>
      </c>
    </row>
    <row r="351" spans="1:76" x14ac:dyDescent="0.25">
      <c r="A351" s="35">
        <v>43167</v>
      </c>
      <c r="B351" s="36">
        <v>1.6468750000000001E-2</v>
      </c>
      <c r="C351" s="34">
        <v>12.728999999999999</v>
      </c>
      <c r="D351" s="34">
        <v>0.29670000000000002</v>
      </c>
      <c r="E351" s="34">
        <v>2966.8674700000001</v>
      </c>
      <c r="F351" s="34">
        <v>699.1</v>
      </c>
      <c r="G351" s="34">
        <v>4.4000000000000004</v>
      </c>
      <c r="H351" s="34">
        <v>187.7</v>
      </c>
      <c r="I351" s="34"/>
      <c r="J351" s="34">
        <v>0.9</v>
      </c>
      <c r="K351" s="34">
        <v>0.88360000000000005</v>
      </c>
      <c r="L351" s="34">
        <v>11.2471</v>
      </c>
      <c r="M351" s="34">
        <v>0.2621</v>
      </c>
      <c r="N351" s="34">
        <v>617.72580000000005</v>
      </c>
      <c r="O351" s="34">
        <v>3.8466</v>
      </c>
      <c r="P351" s="34">
        <v>621.6</v>
      </c>
      <c r="Q351" s="34">
        <v>508.26220000000001</v>
      </c>
      <c r="R351" s="34">
        <v>3.165</v>
      </c>
      <c r="S351" s="34">
        <v>511.4</v>
      </c>
      <c r="T351" s="34">
        <v>187.71029999999999</v>
      </c>
      <c r="U351" s="34"/>
      <c r="V351" s="34"/>
      <c r="W351" s="34">
        <v>0</v>
      </c>
      <c r="X351" s="34">
        <v>0.79520000000000002</v>
      </c>
      <c r="Y351" s="34">
        <v>12.1</v>
      </c>
      <c r="Z351" s="34">
        <v>850</v>
      </c>
      <c r="AA351" s="34">
        <v>859</v>
      </c>
      <c r="AB351" s="34">
        <v>870</v>
      </c>
      <c r="AC351" s="34">
        <v>86</v>
      </c>
      <c r="AD351" s="34">
        <v>29.18</v>
      </c>
      <c r="AE351" s="34">
        <v>0.67</v>
      </c>
      <c r="AF351" s="34">
        <v>978</v>
      </c>
      <c r="AG351" s="34">
        <v>3</v>
      </c>
      <c r="AH351" s="34">
        <v>62.070999999999998</v>
      </c>
      <c r="AI351" s="34">
        <v>41</v>
      </c>
      <c r="AJ351" s="34">
        <v>192</v>
      </c>
      <c r="AK351" s="34">
        <v>169</v>
      </c>
      <c r="AL351" s="34">
        <v>4.4000000000000004</v>
      </c>
      <c r="AM351" s="34">
        <v>176</v>
      </c>
      <c r="AN351" s="34" t="s">
        <v>155</v>
      </c>
      <c r="AO351" s="34">
        <v>2</v>
      </c>
      <c r="AP351" s="37">
        <v>0.89228009259259267</v>
      </c>
      <c r="AQ351" s="34">
        <v>47.162931999999998</v>
      </c>
      <c r="AR351" s="34">
        <v>-88.484115000000003</v>
      </c>
      <c r="AS351" s="34">
        <v>319.7</v>
      </c>
      <c r="AT351" s="34">
        <v>40.4</v>
      </c>
      <c r="AU351" s="34">
        <v>12</v>
      </c>
      <c r="AV351" s="34">
        <v>11</v>
      </c>
      <c r="AW351" s="34" t="s">
        <v>212</v>
      </c>
      <c r="AX351" s="34">
        <v>1.3</v>
      </c>
      <c r="AY351" s="34">
        <v>2.3542000000000001</v>
      </c>
      <c r="AZ351" s="34">
        <v>2.6541999999999999</v>
      </c>
      <c r="BA351" s="34">
        <v>13.404</v>
      </c>
      <c r="BB351" s="34">
        <v>15.48</v>
      </c>
      <c r="BC351" s="34">
        <v>1.1599999999999999</v>
      </c>
      <c r="BD351" s="34">
        <v>13.176</v>
      </c>
      <c r="BE351" s="34">
        <v>2836.5050000000001</v>
      </c>
      <c r="BF351" s="34">
        <v>42.079000000000001</v>
      </c>
      <c r="BG351" s="34">
        <v>16.315000000000001</v>
      </c>
      <c r="BH351" s="34">
        <v>0.10199999999999999</v>
      </c>
      <c r="BI351" s="34">
        <v>16.416</v>
      </c>
      <c r="BJ351" s="34">
        <v>13.423999999999999</v>
      </c>
      <c r="BK351" s="34">
        <v>8.4000000000000005E-2</v>
      </c>
      <c r="BL351" s="34">
        <v>13.507</v>
      </c>
      <c r="BM351" s="34">
        <v>1.6335999999999999</v>
      </c>
      <c r="BN351" s="34"/>
      <c r="BO351" s="34"/>
      <c r="BP351" s="34"/>
      <c r="BQ351" s="34">
        <v>145.82499999999999</v>
      </c>
      <c r="BR351" s="34">
        <v>0.61811199999999999</v>
      </c>
      <c r="BS351" s="34">
        <v>-5</v>
      </c>
      <c r="BT351" s="34">
        <v>6.071E-3</v>
      </c>
      <c r="BU351" s="34">
        <v>15.105112999999999</v>
      </c>
      <c r="BV351" s="34">
        <v>0</v>
      </c>
      <c r="BW351" s="34" t="s">
        <v>155</v>
      </c>
      <c r="BX351" s="34">
        <v>0.82299999999999995</v>
      </c>
    </row>
    <row r="352" spans="1:76" x14ac:dyDescent="0.25">
      <c r="A352" s="35">
        <v>43167</v>
      </c>
      <c r="B352" s="36">
        <v>1.6480324074074074E-2</v>
      </c>
      <c r="C352" s="34">
        <v>12.545</v>
      </c>
      <c r="D352" s="34">
        <v>7.4800000000000005E-2</v>
      </c>
      <c r="E352" s="34">
        <v>748.24019999999996</v>
      </c>
      <c r="F352" s="34">
        <v>697.2</v>
      </c>
      <c r="G352" s="34">
        <v>4.0999999999999996</v>
      </c>
      <c r="H352" s="34">
        <v>106</v>
      </c>
      <c r="I352" s="34"/>
      <c r="J352" s="34">
        <v>0.9</v>
      </c>
      <c r="K352" s="34">
        <v>0.8871</v>
      </c>
      <c r="L352" s="34">
        <v>11.1289</v>
      </c>
      <c r="M352" s="34">
        <v>6.6400000000000001E-2</v>
      </c>
      <c r="N352" s="34">
        <v>618.47969999999998</v>
      </c>
      <c r="O352" s="34">
        <v>3.6501999999999999</v>
      </c>
      <c r="P352" s="34">
        <v>622.1</v>
      </c>
      <c r="Q352" s="34">
        <v>508.88260000000002</v>
      </c>
      <c r="R352" s="34">
        <v>3.0032999999999999</v>
      </c>
      <c r="S352" s="34">
        <v>511.9</v>
      </c>
      <c r="T352" s="34">
        <v>106.0146</v>
      </c>
      <c r="U352" s="34"/>
      <c r="V352" s="34"/>
      <c r="W352" s="34">
        <v>0</v>
      </c>
      <c r="X352" s="34">
        <v>0.7984</v>
      </c>
      <c r="Y352" s="34">
        <v>12.1</v>
      </c>
      <c r="Z352" s="34">
        <v>850</v>
      </c>
      <c r="AA352" s="34">
        <v>860</v>
      </c>
      <c r="AB352" s="34">
        <v>870</v>
      </c>
      <c r="AC352" s="34">
        <v>86</v>
      </c>
      <c r="AD352" s="34">
        <v>29.18</v>
      </c>
      <c r="AE352" s="34">
        <v>0.67</v>
      </c>
      <c r="AF352" s="34">
        <v>978</v>
      </c>
      <c r="AG352" s="34">
        <v>3</v>
      </c>
      <c r="AH352" s="34">
        <v>62</v>
      </c>
      <c r="AI352" s="34">
        <v>41</v>
      </c>
      <c r="AJ352" s="34">
        <v>192</v>
      </c>
      <c r="AK352" s="34">
        <v>169</v>
      </c>
      <c r="AL352" s="34">
        <v>4.4000000000000004</v>
      </c>
      <c r="AM352" s="34">
        <v>175.9</v>
      </c>
      <c r="AN352" s="34" t="s">
        <v>155</v>
      </c>
      <c r="AO352" s="34">
        <v>2</v>
      </c>
      <c r="AP352" s="37">
        <v>0.89229166666666659</v>
      </c>
      <c r="AQ352" s="34">
        <v>47.163094999999998</v>
      </c>
      <c r="AR352" s="34">
        <v>-88.484183999999999</v>
      </c>
      <c r="AS352" s="34">
        <v>320.2</v>
      </c>
      <c r="AT352" s="34">
        <v>40.6</v>
      </c>
      <c r="AU352" s="34">
        <v>12</v>
      </c>
      <c r="AV352" s="34">
        <v>11</v>
      </c>
      <c r="AW352" s="34" t="s">
        <v>212</v>
      </c>
      <c r="AX352" s="34">
        <v>1.3</v>
      </c>
      <c r="AY352" s="34">
        <v>2.4</v>
      </c>
      <c r="AZ352" s="34">
        <v>2.7</v>
      </c>
      <c r="BA352" s="34">
        <v>13.404</v>
      </c>
      <c r="BB352" s="34">
        <v>15.99</v>
      </c>
      <c r="BC352" s="34">
        <v>1.19</v>
      </c>
      <c r="BD352" s="34">
        <v>12.721</v>
      </c>
      <c r="BE352" s="34">
        <v>2887.6770000000001</v>
      </c>
      <c r="BF352" s="34">
        <v>10.962</v>
      </c>
      <c r="BG352" s="34">
        <v>16.806000000000001</v>
      </c>
      <c r="BH352" s="34">
        <v>9.9000000000000005E-2</v>
      </c>
      <c r="BI352" s="34">
        <v>16.905000000000001</v>
      </c>
      <c r="BJ352" s="34">
        <v>13.827999999999999</v>
      </c>
      <c r="BK352" s="34">
        <v>8.2000000000000003E-2</v>
      </c>
      <c r="BL352" s="34">
        <v>13.909000000000001</v>
      </c>
      <c r="BM352" s="34">
        <v>0.94930000000000003</v>
      </c>
      <c r="BN352" s="34"/>
      <c r="BO352" s="34"/>
      <c r="BP352" s="34"/>
      <c r="BQ352" s="34">
        <v>150.637</v>
      </c>
      <c r="BR352" s="34">
        <v>0.586059</v>
      </c>
      <c r="BS352" s="34">
        <v>-5</v>
      </c>
      <c r="BT352" s="34">
        <v>6.9290000000000003E-3</v>
      </c>
      <c r="BU352" s="34">
        <v>14.321816999999999</v>
      </c>
      <c r="BV352" s="34">
        <v>0</v>
      </c>
      <c r="BW352" s="34" t="s">
        <v>155</v>
      </c>
      <c r="BX352" s="34">
        <v>0.82299999999999995</v>
      </c>
    </row>
    <row r="353" spans="1:76" x14ac:dyDescent="0.25">
      <c r="A353" s="35">
        <v>43167</v>
      </c>
      <c r="B353" s="36">
        <v>1.6491898148148148E-2</v>
      </c>
      <c r="C353" s="34">
        <v>12.581</v>
      </c>
      <c r="D353" s="34">
        <v>2.4500000000000001E-2</v>
      </c>
      <c r="E353" s="34">
        <v>245.125303</v>
      </c>
      <c r="F353" s="34">
        <v>701.9</v>
      </c>
      <c r="G353" s="34">
        <v>3.9</v>
      </c>
      <c r="H353" s="34">
        <v>63.1</v>
      </c>
      <c r="I353" s="34"/>
      <c r="J353" s="34">
        <v>0.9</v>
      </c>
      <c r="K353" s="34">
        <v>0.88739999999999997</v>
      </c>
      <c r="L353" s="34">
        <v>11.164300000000001</v>
      </c>
      <c r="M353" s="34">
        <v>2.18E-2</v>
      </c>
      <c r="N353" s="34">
        <v>622.9135</v>
      </c>
      <c r="O353" s="34">
        <v>3.4384999999999999</v>
      </c>
      <c r="P353" s="34">
        <v>626.4</v>
      </c>
      <c r="Q353" s="34">
        <v>511.90249999999997</v>
      </c>
      <c r="R353" s="34">
        <v>2.8256999999999999</v>
      </c>
      <c r="S353" s="34">
        <v>514.70000000000005</v>
      </c>
      <c r="T353" s="34">
        <v>63.145600000000002</v>
      </c>
      <c r="U353" s="34"/>
      <c r="V353" s="34"/>
      <c r="W353" s="34">
        <v>0</v>
      </c>
      <c r="X353" s="34">
        <v>0.79869999999999997</v>
      </c>
      <c r="Y353" s="34">
        <v>12.1</v>
      </c>
      <c r="Z353" s="34">
        <v>850</v>
      </c>
      <c r="AA353" s="34">
        <v>860</v>
      </c>
      <c r="AB353" s="34">
        <v>871</v>
      </c>
      <c r="AC353" s="34">
        <v>85.1</v>
      </c>
      <c r="AD353" s="34">
        <v>28.86</v>
      </c>
      <c r="AE353" s="34">
        <v>0.66</v>
      </c>
      <c r="AF353" s="34">
        <v>978</v>
      </c>
      <c r="AG353" s="34">
        <v>3</v>
      </c>
      <c r="AH353" s="34">
        <v>62</v>
      </c>
      <c r="AI353" s="34">
        <v>41</v>
      </c>
      <c r="AJ353" s="34">
        <v>192</v>
      </c>
      <c r="AK353" s="34">
        <v>169</v>
      </c>
      <c r="AL353" s="34">
        <v>4.4000000000000004</v>
      </c>
      <c r="AM353" s="34">
        <v>175.6</v>
      </c>
      <c r="AN353" s="34" t="s">
        <v>155</v>
      </c>
      <c r="AO353" s="34">
        <v>2</v>
      </c>
      <c r="AP353" s="37">
        <v>0.89230324074074074</v>
      </c>
      <c r="AQ353" s="34">
        <v>47.163369000000003</v>
      </c>
      <c r="AR353" s="34">
        <v>-88.484365999999994</v>
      </c>
      <c r="AS353" s="34">
        <v>321.10000000000002</v>
      </c>
      <c r="AT353" s="34">
        <v>41.2</v>
      </c>
      <c r="AU353" s="34">
        <v>12</v>
      </c>
      <c r="AV353" s="34">
        <v>11</v>
      </c>
      <c r="AW353" s="34" t="s">
        <v>212</v>
      </c>
      <c r="AX353" s="34">
        <v>1.3</v>
      </c>
      <c r="AY353" s="34">
        <v>2.4</v>
      </c>
      <c r="AZ353" s="34">
        <v>2.7</v>
      </c>
      <c r="BA353" s="34">
        <v>13.404</v>
      </c>
      <c r="BB353" s="34">
        <v>16.02</v>
      </c>
      <c r="BC353" s="34">
        <v>1.2</v>
      </c>
      <c r="BD353" s="34">
        <v>12.688000000000001</v>
      </c>
      <c r="BE353" s="34">
        <v>2900.375</v>
      </c>
      <c r="BF353" s="34">
        <v>3.597</v>
      </c>
      <c r="BG353" s="34">
        <v>16.946999999999999</v>
      </c>
      <c r="BH353" s="34">
        <v>9.4E-2</v>
      </c>
      <c r="BI353" s="34">
        <v>17.04</v>
      </c>
      <c r="BJ353" s="34">
        <v>13.927</v>
      </c>
      <c r="BK353" s="34">
        <v>7.6999999999999999E-2</v>
      </c>
      <c r="BL353" s="34">
        <v>14.003</v>
      </c>
      <c r="BM353" s="34">
        <v>0.56610000000000005</v>
      </c>
      <c r="BN353" s="34"/>
      <c r="BO353" s="34"/>
      <c r="BP353" s="34"/>
      <c r="BQ353" s="34">
        <v>150.864</v>
      </c>
      <c r="BR353" s="34">
        <v>0.49574499999999999</v>
      </c>
      <c r="BS353" s="34">
        <v>-5</v>
      </c>
      <c r="BT353" s="34">
        <v>7.9290000000000003E-3</v>
      </c>
      <c r="BU353" s="34">
        <v>12.114768</v>
      </c>
      <c r="BV353" s="34">
        <v>0</v>
      </c>
      <c r="BW353" s="34" t="s">
        <v>155</v>
      </c>
      <c r="BX353" s="34">
        <v>0.82199999999999995</v>
      </c>
    </row>
    <row r="354" spans="1:76" x14ac:dyDescent="0.25">
      <c r="A354" s="35">
        <v>43167</v>
      </c>
      <c r="B354" s="36">
        <v>1.6503472222222221E-2</v>
      </c>
      <c r="C354" s="34">
        <v>13.052</v>
      </c>
      <c r="D354" s="34">
        <v>1.55E-2</v>
      </c>
      <c r="E354" s="34">
        <v>155.03746899999999</v>
      </c>
      <c r="F354" s="34">
        <v>743.4</v>
      </c>
      <c r="G354" s="34">
        <v>3.5</v>
      </c>
      <c r="H354" s="34">
        <v>46.1</v>
      </c>
      <c r="I354" s="34"/>
      <c r="J354" s="34">
        <v>0.97</v>
      </c>
      <c r="K354" s="34">
        <v>0.88380000000000003</v>
      </c>
      <c r="L354" s="34">
        <v>11.5344</v>
      </c>
      <c r="M354" s="34">
        <v>1.37E-2</v>
      </c>
      <c r="N354" s="34">
        <v>656.99969999999996</v>
      </c>
      <c r="O354" s="34">
        <v>3.0587</v>
      </c>
      <c r="P354" s="34">
        <v>660.1</v>
      </c>
      <c r="Q354" s="34">
        <v>539.86369999999999</v>
      </c>
      <c r="R354" s="34">
        <v>2.5133999999999999</v>
      </c>
      <c r="S354" s="34">
        <v>542.4</v>
      </c>
      <c r="T354" s="34">
        <v>46.0535</v>
      </c>
      <c r="U354" s="34"/>
      <c r="V354" s="34"/>
      <c r="W354" s="34">
        <v>0</v>
      </c>
      <c r="X354" s="34">
        <v>0.86109999999999998</v>
      </c>
      <c r="Y354" s="34">
        <v>12.1</v>
      </c>
      <c r="Z354" s="34">
        <v>850</v>
      </c>
      <c r="AA354" s="34">
        <v>860</v>
      </c>
      <c r="AB354" s="34">
        <v>870</v>
      </c>
      <c r="AC354" s="34">
        <v>85</v>
      </c>
      <c r="AD354" s="34">
        <v>28.84</v>
      </c>
      <c r="AE354" s="34">
        <v>0.66</v>
      </c>
      <c r="AF354" s="34">
        <v>978</v>
      </c>
      <c r="AG354" s="34">
        <v>3</v>
      </c>
      <c r="AH354" s="34">
        <v>62</v>
      </c>
      <c r="AI354" s="34">
        <v>41</v>
      </c>
      <c r="AJ354" s="34">
        <v>192</v>
      </c>
      <c r="AK354" s="34">
        <v>169</v>
      </c>
      <c r="AL354" s="34">
        <v>4.5</v>
      </c>
      <c r="AM354" s="34">
        <v>175.2</v>
      </c>
      <c r="AN354" s="34" t="s">
        <v>155</v>
      </c>
      <c r="AO354" s="34">
        <v>2</v>
      </c>
      <c r="AP354" s="37">
        <v>0.89232638888888882</v>
      </c>
      <c r="AQ354" s="34">
        <v>47.163545999999997</v>
      </c>
      <c r="AR354" s="34">
        <v>-88.484549999999999</v>
      </c>
      <c r="AS354" s="34">
        <v>320.89999999999998</v>
      </c>
      <c r="AT354" s="34">
        <v>41.9</v>
      </c>
      <c r="AU354" s="34">
        <v>12</v>
      </c>
      <c r="AV354" s="34">
        <v>11</v>
      </c>
      <c r="AW354" s="34" t="s">
        <v>212</v>
      </c>
      <c r="AX354" s="34">
        <v>1.3771</v>
      </c>
      <c r="AY354" s="34">
        <v>2.4</v>
      </c>
      <c r="AZ354" s="34">
        <v>2.7</v>
      </c>
      <c r="BA354" s="34">
        <v>13.404</v>
      </c>
      <c r="BB354" s="34">
        <v>15.49</v>
      </c>
      <c r="BC354" s="34">
        <v>1.1599999999999999</v>
      </c>
      <c r="BD354" s="34">
        <v>13.153</v>
      </c>
      <c r="BE354" s="34">
        <v>2902.7370000000001</v>
      </c>
      <c r="BF354" s="34">
        <v>2.1949999999999998</v>
      </c>
      <c r="BG354" s="34">
        <v>17.315000000000001</v>
      </c>
      <c r="BH354" s="34">
        <v>8.1000000000000003E-2</v>
      </c>
      <c r="BI354" s="34">
        <v>17.395</v>
      </c>
      <c r="BJ354" s="34">
        <v>14.228</v>
      </c>
      <c r="BK354" s="34">
        <v>6.6000000000000003E-2</v>
      </c>
      <c r="BL354" s="34">
        <v>14.294</v>
      </c>
      <c r="BM354" s="34">
        <v>0.39989999999999998</v>
      </c>
      <c r="BN354" s="34"/>
      <c r="BO354" s="34"/>
      <c r="BP354" s="34"/>
      <c r="BQ354" s="34">
        <v>157.559</v>
      </c>
      <c r="BR354" s="34">
        <v>0.53730800000000001</v>
      </c>
      <c r="BS354" s="34">
        <v>-5</v>
      </c>
      <c r="BT354" s="34">
        <v>8.0000000000000002E-3</v>
      </c>
      <c r="BU354" s="34">
        <v>13.130464999999999</v>
      </c>
      <c r="BV354" s="34">
        <v>0</v>
      </c>
      <c r="BW354" s="34" t="s">
        <v>155</v>
      </c>
      <c r="BX354" s="34">
        <v>0.82199999999999995</v>
      </c>
    </row>
    <row r="355" spans="1:76" x14ac:dyDescent="0.25">
      <c r="A355" s="35">
        <v>43167</v>
      </c>
      <c r="B355" s="36">
        <v>1.6515046296296295E-2</v>
      </c>
      <c r="C355" s="34">
        <v>13.731</v>
      </c>
      <c r="D355" s="34">
        <v>1.38E-2</v>
      </c>
      <c r="E355" s="34">
        <v>138.33476400000001</v>
      </c>
      <c r="F355" s="34">
        <v>796</v>
      </c>
      <c r="G355" s="34">
        <v>3.3</v>
      </c>
      <c r="H355" s="34">
        <v>36.5</v>
      </c>
      <c r="I355" s="34"/>
      <c r="J355" s="34">
        <v>1.1200000000000001</v>
      </c>
      <c r="K355" s="34">
        <v>0.87809999999999999</v>
      </c>
      <c r="L355" s="34">
        <v>12.056800000000001</v>
      </c>
      <c r="M355" s="34">
        <v>1.21E-2</v>
      </c>
      <c r="N355" s="34">
        <v>698.9357</v>
      </c>
      <c r="O355" s="34">
        <v>2.8633000000000002</v>
      </c>
      <c r="P355" s="34">
        <v>701.8</v>
      </c>
      <c r="Q355" s="34">
        <v>578.7296</v>
      </c>
      <c r="R355" s="34">
        <v>2.3708</v>
      </c>
      <c r="S355" s="34">
        <v>581.1</v>
      </c>
      <c r="T355" s="34">
        <v>36.481299999999997</v>
      </c>
      <c r="U355" s="34"/>
      <c r="V355" s="34"/>
      <c r="W355" s="34">
        <v>0</v>
      </c>
      <c r="X355" s="34">
        <v>0.98750000000000004</v>
      </c>
      <c r="Y355" s="34">
        <v>12.1</v>
      </c>
      <c r="Z355" s="34">
        <v>851</v>
      </c>
      <c r="AA355" s="34">
        <v>861</v>
      </c>
      <c r="AB355" s="34">
        <v>871</v>
      </c>
      <c r="AC355" s="34">
        <v>85</v>
      </c>
      <c r="AD355" s="34">
        <v>30.81</v>
      </c>
      <c r="AE355" s="34">
        <v>0.71</v>
      </c>
      <c r="AF355" s="34">
        <v>978</v>
      </c>
      <c r="AG355" s="34">
        <v>3.9</v>
      </c>
      <c r="AH355" s="34">
        <v>62</v>
      </c>
      <c r="AI355" s="34">
        <v>41</v>
      </c>
      <c r="AJ355" s="34">
        <v>192</v>
      </c>
      <c r="AK355" s="34">
        <v>169</v>
      </c>
      <c r="AL355" s="34">
        <v>4.4000000000000004</v>
      </c>
      <c r="AM355" s="34">
        <v>175</v>
      </c>
      <c r="AN355" s="34" t="s">
        <v>155</v>
      </c>
      <c r="AO355" s="34">
        <v>2</v>
      </c>
      <c r="AP355" s="37">
        <v>0.89233796296296297</v>
      </c>
      <c r="AQ355" s="34">
        <v>47.163688999999998</v>
      </c>
      <c r="AR355" s="34">
        <v>-88.484710000000007</v>
      </c>
      <c r="AS355" s="34">
        <v>320.60000000000002</v>
      </c>
      <c r="AT355" s="34">
        <v>42.6</v>
      </c>
      <c r="AU355" s="34">
        <v>12</v>
      </c>
      <c r="AV355" s="34">
        <v>11</v>
      </c>
      <c r="AW355" s="34" t="s">
        <v>212</v>
      </c>
      <c r="AX355" s="34">
        <v>1.4771000000000001</v>
      </c>
      <c r="AY355" s="34">
        <v>2.4771000000000001</v>
      </c>
      <c r="AZ355" s="34">
        <v>2.9312999999999998</v>
      </c>
      <c r="BA355" s="34">
        <v>13.404</v>
      </c>
      <c r="BB355" s="34">
        <v>14.78</v>
      </c>
      <c r="BC355" s="34">
        <v>1.1000000000000001</v>
      </c>
      <c r="BD355" s="34">
        <v>13.882</v>
      </c>
      <c r="BE355" s="34">
        <v>2903.105</v>
      </c>
      <c r="BF355" s="34">
        <v>1.8620000000000001</v>
      </c>
      <c r="BG355" s="34">
        <v>17.623999999999999</v>
      </c>
      <c r="BH355" s="34">
        <v>7.1999999999999995E-2</v>
      </c>
      <c r="BI355" s="34">
        <v>17.696000000000002</v>
      </c>
      <c r="BJ355" s="34">
        <v>14.593</v>
      </c>
      <c r="BK355" s="34">
        <v>0.06</v>
      </c>
      <c r="BL355" s="34">
        <v>14.653</v>
      </c>
      <c r="BM355" s="34">
        <v>0.30309999999999998</v>
      </c>
      <c r="BN355" s="34"/>
      <c r="BO355" s="34"/>
      <c r="BP355" s="34"/>
      <c r="BQ355" s="34">
        <v>172.88399999999999</v>
      </c>
      <c r="BR355" s="34">
        <v>0.54843200000000003</v>
      </c>
      <c r="BS355" s="34">
        <v>-5</v>
      </c>
      <c r="BT355" s="34">
        <v>8.0000000000000002E-3</v>
      </c>
      <c r="BU355" s="34">
        <v>13.402307</v>
      </c>
      <c r="BV355" s="34">
        <v>0</v>
      </c>
      <c r="BW355" s="34" t="s">
        <v>155</v>
      </c>
      <c r="BX355" s="34">
        <v>0.82799999999999996</v>
      </c>
    </row>
    <row r="356" spans="1:76" x14ac:dyDescent="0.25">
      <c r="A356" s="35">
        <v>43167</v>
      </c>
      <c r="B356" s="36">
        <v>1.6526620370370369E-2</v>
      </c>
      <c r="C356" s="34">
        <v>14.167999999999999</v>
      </c>
      <c r="D356" s="34">
        <v>1.21E-2</v>
      </c>
      <c r="E356" s="34">
        <v>121.167382</v>
      </c>
      <c r="F356" s="34">
        <v>856.7</v>
      </c>
      <c r="G356" s="34">
        <v>3.2</v>
      </c>
      <c r="H356" s="34">
        <v>50.9</v>
      </c>
      <c r="I356" s="34"/>
      <c r="J356" s="34">
        <v>1.28</v>
      </c>
      <c r="K356" s="34">
        <v>0.87490000000000001</v>
      </c>
      <c r="L356" s="34">
        <v>12.3957</v>
      </c>
      <c r="M356" s="34">
        <v>1.06E-2</v>
      </c>
      <c r="N356" s="34">
        <v>749.55610000000001</v>
      </c>
      <c r="O356" s="34">
        <v>2.7696999999999998</v>
      </c>
      <c r="P356" s="34">
        <v>752.3</v>
      </c>
      <c r="Q356" s="34">
        <v>616.2672</v>
      </c>
      <c r="R356" s="34">
        <v>2.2772000000000001</v>
      </c>
      <c r="S356" s="34">
        <v>618.5</v>
      </c>
      <c r="T356" s="34">
        <v>50.9</v>
      </c>
      <c r="U356" s="34"/>
      <c r="V356" s="34"/>
      <c r="W356" s="34">
        <v>0</v>
      </c>
      <c r="X356" s="34">
        <v>1.1226</v>
      </c>
      <c r="Y356" s="34">
        <v>12.1</v>
      </c>
      <c r="Z356" s="34">
        <v>851</v>
      </c>
      <c r="AA356" s="34">
        <v>861</v>
      </c>
      <c r="AB356" s="34">
        <v>871</v>
      </c>
      <c r="AC356" s="34">
        <v>85</v>
      </c>
      <c r="AD356" s="34">
        <v>28.98</v>
      </c>
      <c r="AE356" s="34">
        <v>0.67</v>
      </c>
      <c r="AF356" s="34">
        <v>978</v>
      </c>
      <c r="AG356" s="34">
        <v>3.1</v>
      </c>
      <c r="AH356" s="34">
        <v>62</v>
      </c>
      <c r="AI356" s="34">
        <v>41</v>
      </c>
      <c r="AJ356" s="34">
        <v>192</v>
      </c>
      <c r="AK356" s="34">
        <v>169</v>
      </c>
      <c r="AL356" s="34">
        <v>4.5</v>
      </c>
      <c r="AM356" s="34">
        <v>175</v>
      </c>
      <c r="AN356" s="34" t="s">
        <v>155</v>
      </c>
      <c r="AO356" s="34">
        <v>2</v>
      </c>
      <c r="AP356" s="37">
        <v>0.89234953703703701</v>
      </c>
      <c r="AQ356" s="34">
        <v>47.163825000000003</v>
      </c>
      <c r="AR356" s="34">
        <v>-88.484877999999995</v>
      </c>
      <c r="AS356" s="34">
        <v>320.7</v>
      </c>
      <c r="AT356" s="34">
        <v>43.1</v>
      </c>
      <c r="AU356" s="34">
        <v>12</v>
      </c>
      <c r="AV356" s="34">
        <v>11</v>
      </c>
      <c r="AW356" s="34" t="s">
        <v>212</v>
      </c>
      <c r="AX356" s="34">
        <v>1.5</v>
      </c>
      <c r="AY356" s="34">
        <v>2.1916000000000002</v>
      </c>
      <c r="AZ356" s="34">
        <v>2.7686999999999999</v>
      </c>
      <c r="BA356" s="34">
        <v>13.404</v>
      </c>
      <c r="BB356" s="34">
        <v>14.35</v>
      </c>
      <c r="BC356" s="34">
        <v>1.07</v>
      </c>
      <c r="BD356" s="34">
        <v>14.295999999999999</v>
      </c>
      <c r="BE356" s="34">
        <v>2902.9749999999999</v>
      </c>
      <c r="BF356" s="34">
        <v>1.58</v>
      </c>
      <c r="BG356" s="34">
        <v>18.382999999999999</v>
      </c>
      <c r="BH356" s="34">
        <v>6.8000000000000005E-2</v>
      </c>
      <c r="BI356" s="34">
        <v>18.451000000000001</v>
      </c>
      <c r="BJ356" s="34">
        <v>15.114000000000001</v>
      </c>
      <c r="BK356" s="34">
        <v>5.6000000000000001E-2</v>
      </c>
      <c r="BL356" s="34">
        <v>15.17</v>
      </c>
      <c r="BM356" s="34">
        <v>0.41139999999999999</v>
      </c>
      <c r="BN356" s="34"/>
      <c r="BO356" s="34"/>
      <c r="BP356" s="34"/>
      <c r="BQ356" s="34">
        <v>191.15899999999999</v>
      </c>
      <c r="BR356" s="34">
        <v>0.57129600000000003</v>
      </c>
      <c r="BS356" s="34">
        <v>-5</v>
      </c>
      <c r="BT356" s="34">
        <v>7.071E-3</v>
      </c>
      <c r="BU356" s="34">
        <v>13.961046</v>
      </c>
      <c r="BV356" s="34">
        <v>0</v>
      </c>
      <c r="BW356" s="34" t="s">
        <v>155</v>
      </c>
      <c r="BX356" s="34">
        <v>0.82199999999999995</v>
      </c>
    </row>
    <row r="357" spans="1:76" x14ac:dyDescent="0.25">
      <c r="A357" s="35">
        <v>43167</v>
      </c>
      <c r="B357" s="36">
        <v>1.6538194444444446E-2</v>
      </c>
      <c r="C357" s="34">
        <v>14.375999999999999</v>
      </c>
      <c r="D357" s="34">
        <v>1.43E-2</v>
      </c>
      <c r="E357" s="34">
        <v>143.43671399999999</v>
      </c>
      <c r="F357" s="34">
        <v>919</v>
      </c>
      <c r="G357" s="34">
        <v>3.1</v>
      </c>
      <c r="H357" s="34">
        <v>56.2</v>
      </c>
      <c r="I357" s="34"/>
      <c r="J357" s="34">
        <v>1.34</v>
      </c>
      <c r="K357" s="34">
        <v>0.87329999999999997</v>
      </c>
      <c r="L357" s="34">
        <v>12.5543</v>
      </c>
      <c r="M357" s="34">
        <v>1.2500000000000001E-2</v>
      </c>
      <c r="N357" s="34">
        <v>802.57910000000004</v>
      </c>
      <c r="O357" s="34">
        <v>2.7214</v>
      </c>
      <c r="P357" s="34">
        <v>805.3</v>
      </c>
      <c r="Q357" s="34">
        <v>659.48770000000002</v>
      </c>
      <c r="R357" s="34">
        <v>2.2362000000000002</v>
      </c>
      <c r="S357" s="34">
        <v>661.7</v>
      </c>
      <c r="T357" s="34">
        <v>56.165900000000001</v>
      </c>
      <c r="U357" s="34"/>
      <c r="V357" s="34"/>
      <c r="W357" s="34">
        <v>0</v>
      </c>
      <c r="X357" s="34">
        <v>1.1666000000000001</v>
      </c>
      <c r="Y357" s="34">
        <v>12.1</v>
      </c>
      <c r="Z357" s="34">
        <v>851</v>
      </c>
      <c r="AA357" s="34">
        <v>861</v>
      </c>
      <c r="AB357" s="34">
        <v>872</v>
      </c>
      <c r="AC357" s="34">
        <v>85</v>
      </c>
      <c r="AD357" s="34">
        <v>28.84</v>
      </c>
      <c r="AE357" s="34">
        <v>0.66</v>
      </c>
      <c r="AF357" s="34">
        <v>978</v>
      </c>
      <c r="AG357" s="34">
        <v>3</v>
      </c>
      <c r="AH357" s="34">
        <v>62</v>
      </c>
      <c r="AI357" s="34">
        <v>41</v>
      </c>
      <c r="AJ357" s="34">
        <v>192</v>
      </c>
      <c r="AK357" s="34">
        <v>169</v>
      </c>
      <c r="AL357" s="34">
        <v>4.5</v>
      </c>
      <c r="AM357" s="34">
        <v>175</v>
      </c>
      <c r="AN357" s="34" t="s">
        <v>155</v>
      </c>
      <c r="AO357" s="34">
        <v>2</v>
      </c>
      <c r="AP357" s="37">
        <v>0.89236111111111116</v>
      </c>
      <c r="AQ357" s="34">
        <v>47.163854999999998</v>
      </c>
      <c r="AR357" s="34">
        <v>-88.484916999999996</v>
      </c>
      <c r="AS357" s="34">
        <v>320.7</v>
      </c>
      <c r="AT357" s="34">
        <v>43.2</v>
      </c>
      <c r="AU357" s="34">
        <v>12</v>
      </c>
      <c r="AV357" s="34">
        <v>11</v>
      </c>
      <c r="AW357" s="34" t="s">
        <v>212</v>
      </c>
      <c r="AX357" s="34">
        <v>1.5770999999999999</v>
      </c>
      <c r="AY357" s="34">
        <v>1.5603</v>
      </c>
      <c r="AZ357" s="34">
        <v>2.5457999999999998</v>
      </c>
      <c r="BA357" s="34">
        <v>13.404</v>
      </c>
      <c r="BB357" s="34">
        <v>14.15</v>
      </c>
      <c r="BC357" s="34">
        <v>1.06</v>
      </c>
      <c r="BD357" s="34">
        <v>14.51</v>
      </c>
      <c r="BE357" s="34">
        <v>2902.3359999999998</v>
      </c>
      <c r="BF357" s="34">
        <v>1.843</v>
      </c>
      <c r="BG357" s="34">
        <v>19.43</v>
      </c>
      <c r="BH357" s="34">
        <v>6.6000000000000003E-2</v>
      </c>
      <c r="BI357" s="34">
        <v>19.495999999999999</v>
      </c>
      <c r="BJ357" s="34">
        <v>15.965999999999999</v>
      </c>
      <c r="BK357" s="34">
        <v>5.3999999999999999E-2</v>
      </c>
      <c r="BL357" s="34">
        <v>16.02</v>
      </c>
      <c r="BM357" s="34">
        <v>0.4481</v>
      </c>
      <c r="BN357" s="34"/>
      <c r="BO357" s="34"/>
      <c r="BP357" s="34"/>
      <c r="BQ357" s="34">
        <v>196.09800000000001</v>
      </c>
      <c r="BR357" s="34">
        <v>0.64453300000000002</v>
      </c>
      <c r="BS357" s="34">
        <v>-5</v>
      </c>
      <c r="BT357" s="34">
        <v>7.0000000000000001E-3</v>
      </c>
      <c r="BU357" s="34">
        <v>15.750775000000001</v>
      </c>
      <c r="BV357" s="34">
        <v>0</v>
      </c>
      <c r="BW357" s="34" t="s">
        <v>155</v>
      </c>
      <c r="BX357" s="34">
        <v>0.82199999999999995</v>
      </c>
    </row>
    <row r="358" spans="1:76" x14ac:dyDescent="0.25">
      <c r="A358" s="35">
        <v>43167</v>
      </c>
      <c r="B358" s="36">
        <v>1.6549768518518519E-2</v>
      </c>
      <c r="C358" s="34">
        <v>14.445</v>
      </c>
      <c r="D358" s="34">
        <v>1.7999999999999999E-2</v>
      </c>
      <c r="E358" s="34">
        <v>180.28688500000001</v>
      </c>
      <c r="F358" s="34">
        <v>953.5</v>
      </c>
      <c r="G358" s="34">
        <v>3.1</v>
      </c>
      <c r="H358" s="34">
        <v>55.1</v>
      </c>
      <c r="I358" s="34"/>
      <c r="J358" s="34">
        <v>1.4</v>
      </c>
      <c r="K358" s="34">
        <v>0.87270000000000003</v>
      </c>
      <c r="L358" s="34">
        <v>12.606400000000001</v>
      </c>
      <c r="M358" s="34">
        <v>1.5699999999999999E-2</v>
      </c>
      <c r="N358" s="34">
        <v>832.15039999999999</v>
      </c>
      <c r="O358" s="34">
        <v>2.7054</v>
      </c>
      <c r="P358" s="34">
        <v>834.9</v>
      </c>
      <c r="Q358" s="34">
        <v>683.85969999999998</v>
      </c>
      <c r="R358" s="34">
        <v>2.2233000000000001</v>
      </c>
      <c r="S358" s="34">
        <v>686.1</v>
      </c>
      <c r="T358" s="34">
        <v>55.144599999999997</v>
      </c>
      <c r="U358" s="34"/>
      <c r="V358" s="34"/>
      <c r="W358" s="34">
        <v>0</v>
      </c>
      <c r="X358" s="34">
        <v>1.2218</v>
      </c>
      <c r="Y358" s="34">
        <v>12.1</v>
      </c>
      <c r="Z358" s="34">
        <v>852</v>
      </c>
      <c r="AA358" s="34">
        <v>861</v>
      </c>
      <c r="AB358" s="34">
        <v>871</v>
      </c>
      <c r="AC358" s="34">
        <v>85</v>
      </c>
      <c r="AD358" s="34">
        <v>28.86</v>
      </c>
      <c r="AE358" s="34">
        <v>0.66</v>
      </c>
      <c r="AF358" s="34">
        <v>977</v>
      </c>
      <c r="AG358" s="34">
        <v>3</v>
      </c>
      <c r="AH358" s="34">
        <v>62</v>
      </c>
      <c r="AI358" s="34">
        <v>41</v>
      </c>
      <c r="AJ358" s="34">
        <v>192</v>
      </c>
      <c r="AK358" s="34">
        <v>169</v>
      </c>
      <c r="AL358" s="34">
        <v>4.5</v>
      </c>
      <c r="AM358" s="34">
        <v>175</v>
      </c>
      <c r="AN358" s="34" t="s">
        <v>155</v>
      </c>
      <c r="AO358" s="34">
        <v>2</v>
      </c>
      <c r="AP358" s="37">
        <v>0.89236111111111116</v>
      </c>
      <c r="AQ358" s="34">
        <v>47.163949000000002</v>
      </c>
      <c r="AR358" s="34">
        <v>-88.485062999999997</v>
      </c>
      <c r="AS358" s="34">
        <v>320.89999999999998</v>
      </c>
      <c r="AT358" s="34">
        <v>43.4</v>
      </c>
      <c r="AU358" s="34">
        <v>12</v>
      </c>
      <c r="AV358" s="34">
        <v>11</v>
      </c>
      <c r="AW358" s="34" t="s">
        <v>212</v>
      </c>
      <c r="AX358" s="34">
        <v>1.6771</v>
      </c>
      <c r="AY358" s="34">
        <v>1.4</v>
      </c>
      <c r="AZ358" s="34">
        <v>2.5771000000000002</v>
      </c>
      <c r="BA358" s="34">
        <v>13.404</v>
      </c>
      <c r="BB358" s="34">
        <v>14.09</v>
      </c>
      <c r="BC358" s="34">
        <v>1.05</v>
      </c>
      <c r="BD358" s="34">
        <v>14.585000000000001</v>
      </c>
      <c r="BE358" s="34">
        <v>2901.5990000000002</v>
      </c>
      <c r="BF358" s="34">
        <v>2.3050000000000002</v>
      </c>
      <c r="BG358" s="34">
        <v>20.058</v>
      </c>
      <c r="BH358" s="34">
        <v>6.5000000000000002E-2</v>
      </c>
      <c r="BI358" s="34">
        <v>20.123000000000001</v>
      </c>
      <c r="BJ358" s="34">
        <v>16.484000000000002</v>
      </c>
      <c r="BK358" s="34">
        <v>5.3999999999999999E-2</v>
      </c>
      <c r="BL358" s="34">
        <v>16.536999999999999</v>
      </c>
      <c r="BM358" s="34">
        <v>0.438</v>
      </c>
      <c r="BN358" s="34"/>
      <c r="BO358" s="34"/>
      <c r="BP358" s="34"/>
      <c r="BQ358" s="34">
        <v>204.47800000000001</v>
      </c>
      <c r="BR358" s="34">
        <v>0.62212999999999996</v>
      </c>
      <c r="BS358" s="34">
        <v>-5</v>
      </c>
      <c r="BT358" s="34">
        <v>8.8579999999999996E-3</v>
      </c>
      <c r="BU358" s="34">
        <v>15.203302000000001</v>
      </c>
      <c r="BV358" s="34">
        <v>0</v>
      </c>
      <c r="BW358" s="34" t="s">
        <v>155</v>
      </c>
      <c r="BX358" s="34">
        <v>0.82199999999999995</v>
      </c>
    </row>
    <row r="359" spans="1:76" x14ac:dyDescent="0.25">
      <c r="A359" s="35">
        <v>43167</v>
      </c>
      <c r="B359" s="36">
        <v>1.6561342592592593E-2</v>
      </c>
      <c r="C359" s="34">
        <v>14.432</v>
      </c>
      <c r="D359" s="34">
        <v>0.29959999999999998</v>
      </c>
      <c r="E359" s="34">
        <v>2996.2448979999999</v>
      </c>
      <c r="F359" s="34">
        <v>917.2</v>
      </c>
      <c r="G359" s="34">
        <v>3.2</v>
      </c>
      <c r="H359" s="34">
        <v>57.1</v>
      </c>
      <c r="I359" s="34"/>
      <c r="J359" s="34">
        <v>1.4</v>
      </c>
      <c r="K359" s="34">
        <v>0.87039999999999995</v>
      </c>
      <c r="L359" s="34">
        <v>12.5608</v>
      </c>
      <c r="M359" s="34">
        <v>0.26079999999999998</v>
      </c>
      <c r="N359" s="34">
        <v>798.30430000000001</v>
      </c>
      <c r="O359" s="34">
        <v>2.7850999999999999</v>
      </c>
      <c r="P359" s="34">
        <v>801.1</v>
      </c>
      <c r="Q359" s="34">
        <v>655.98050000000001</v>
      </c>
      <c r="R359" s="34">
        <v>2.2886000000000002</v>
      </c>
      <c r="S359" s="34">
        <v>658.3</v>
      </c>
      <c r="T359" s="34">
        <v>57.1</v>
      </c>
      <c r="U359" s="34"/>
      <c r="V359" s="34"/>
      <c r="W359" s="34">
        <v>0</v>
      </c>
      <c r="X359" s="34">
        <v>1.2184999999999999</v>
      </c>
      <c r="Y359" s="34">
        <v>12.1</v>
      </c>
      <c r="Z359" s="34">
        <v>851</v>
      </c>
      <c r="AA359" s="34">
        <v>861</v>
      </c>
      <c r="AB359" s="34">
        <v>872</v>
      </c>
      <c r="AC359" s="34">
        <v>85</v>
      </c>
      <c r="AD359" s="34">
        <v>28.84</v>
      </c>
      <c r="AE359" s="34">
        <v>0.66</v>
      </c>
      <c r="AF359" s="34">
        <v>978</v>
      </c>
      <c r="AG359" s="34">
        <v>3</v>
      </c>
      <c r="AH359" s="34">
        <v>62</v>
      </c>
      <c r="AI359" s="34">
        <v>41</v>
      </c>
      <c r="AJ359" s="34">
        <v>192</v>
      </c>
      <c r="AK359" s="34">
        <v>169</v>
      </c>
      <c r="AL359" s="34">
        <v>4.5999999999999996</v>
      </c>
      <c r="AM359" s="34">
        <v>175</v>
      </c>
      <c r="AN359" s="34" t="s">
        <v>155</v>
      </c>
      <c r="AO359" s="34">
        <v>2</v>
      </c>
      <c r="AP359" s="37">
        <v>0.89237268518518509</v>
      </c>
      <c r="AQ359" s="34">
        <v>47.164076999999999</v>
      </c>
      <c r="AR359" s="34">
        <v>-88.485239000000007</v>
      </c>
      <c r="AS359" s="34">
        <v>321.10000000000002</v>
      </c>
      <c r="AT359" s="34">
        <v>43.6</v>
      </c>
      <c r="AU359" s="34">
        <v>12</v>
      </c>
      <c r="AV359" s="34">
        <v>11</v>
      </c>
      <c r="AW359" s="34" t="s">
        <v>212</v>
      </c>
      <c r="AX359" s="34">
        <v>1.7</v>
      </c>
      <c r="AY359" s="34">
        <v>1.4</v>
      </c>
      <c r="AZ359" s="34">
        <v>2.6</v>
      </c>
      <c r="BA359" s="34">
        <v>13.404</v>
      </c>
      <c r="BB359" s="34">
        <v>13.81</v>
      </c>
      <c r="BC359" s="34">
        <v>1.03</v>
      </c>
      <c r="BD359" s="34">
        <v>14.896000000000001</v>
      </c>
      <c r="BE359" s="34">
        <v>2845.9569999999999</v>
      </c>
      <c r="BF359" s="34">
        <v>37.606000000000002</v>
      </c>
      <c r="BG359" s="34">
        <v>18.942</v>
      </c>
      <c r="BH359" s="34">
        <v>6.6000000000000003E-2</v>
      </c>
      <c r="BI359" s="34">
        <v>19.007999999999999</v>
      </c>
      <c r="BJ359" s="34">
        <v>15.565</v>
      </c>
      <c r="BK359" s="34">
        <v>5.3999999999999999E-2</v>
      </c>
      <c r="BL359" s="34">
        <v>15.619</v>
      </c>
      <c r="BM359" s="34">
        <v>0.44640000000000002</v>
      </c>
      <c r="BN359" s="34"/>
      <c r="BO359" s="34"/>
      <c r="BP359" s="34"/>
      <c r="BQ359" s="34">
        <v>200.739</v>
      </c>
      <c r="BR359" s="34">
        <v>0.63579300000000005</v>
      </c>
      <c r="BS359" s="34">
        <v>-5</v>
      </c>
      <c r="BT359" s="34">
        <v>8.071E-3</v>
      </c>
      <c r="BU359" s="34">
        <v>15.537191999999999</v>
      </c>
      <c r="BV359" s="34">
        <v>0</v>
      </c>
      <c r="BW359" s="34" t="s">
        <v>155</v>
      </c>
      <c r="BX359" s="34">
        <v>0.82199999999999995</v>
      </c>
    </row>
    <row r="360" spans="1:76" x14ac:dyDescent="0.25">
      <c r="A360" s="35">
        <v>43167</v>
      </c>
      <c r="B360" s="36">
        <v>1.6572916666666666E-2</v>
      </c>
      <c r="C360" s="34">
        <v>14.449</v>
      </c>
      <c r="D360" s="34">
        <v>1.4313</v>
      </c>
      <c r="E360" s="34">
        <v>14312.789339999999</v>
      </c>
      <c r="F360" s="34">
        <v>891.3</v>
      </c>
      <c r="G360" s="34">
        <v>3.2</v>
      </c>
      <c r="H360" s="34">
        <v>83.5</v>
      </c>
      <c r="I360" s="34"/>
      <c r="J360" s="34">
        <v>1.3</v>
      </c>
      <c r="K360" s="34">
        <v>0.86009999999999998</v>
      </c>
      <c r="L360" s="34">
        <v>12.427099999999999</v>
      </c>
      <c r="M360" s="34">
        <v>1.2310000000000001</v>
      </c>
      <c r="N360" s="34">
        <v>766.58989999999994</v>
      </c>
      <c r="O360" s="34">
        <v>2.7522000000000002</v>
      </c>
      <c r="P360" s="34">
        <v>769.3</v>
      </c>
      <c r="Q360" s="34">
        <v>629.91510000000005</v>
      </c>
      <c r="R360" s="34">
        <v>2.2614999999999998</v>
      </c>
      <c r="S360" s="34">
        <v>632.20000000000005</v>
      </c>
      <c r="T360" s="34">
        <v>83.483800000000002</v>
      </c>
      <c r="U360" s="34"/>
      <c r="V360" s="34"/>
      <c r="W360" s="34">
        <v>0</v>
      </c>
      <c r="X360" s="34">
        <v>1.1181000000000001</v>
      </c>
      <c r="Y360" s="34">
        <v>12.1</v>
      </c>
      <c r="Z360" s="34">
        <v>851</v>
      </c>
      <c r="AA360" s="34">
        <v>862</v>
      </c>
      <c r="AB360" s="34">
        <v>872</v>
      </c>
      <c r="AC360" s="34">
        <v>85</v>
      </c>
      <c r="AD360" s="34">
        <v>28.84</v>
      </c>
      <c r="AE360" s="34">
        <v>0.66</v>
      </c>
      <c r="AF360" s="34">
        <v>978</v>
      </c>
      <c r="AG360" s="34">
        <v>3</v>
      </c>
      <c r="AH360" s="34">
        <v>62</v>
      </c>
      <c r="AI360" s="34">
        <v>41</v>
      </c>
      <c r="AJ360" s="34">
        <v>192</v>
      </c>
      <c r="AK360" s="34">
        <v>169</v>
      </c>
      <c r="AL360" s="34">
        <v>4.5</v>
      </c>
      <c r="AM360" s="34">
        <v>175</v>
      </c>
      <c r="AN360" s="34" t="s">
        <v>155</v>
      </c>
      <c r="AO360" s="34">
        <v>2</v>
      </c>
      <c r="AP360" s="37">
        <v>0.89238425925925924</v>
      </c>
      <c r="AQ360" s="34">
        <v>47.164216000000003</v>
      </c>
      <c r="AR360" s="34">
        <v>-88.485687999999996</v>
      </c>
      <c r="AS360" s="34">
        <v>321.2</v>
      </c>
      <c r="AT360" s="34">
        <v>44.7</v>
      </c>
      <c r="AU360" s="34">
        <v>12</v>
      </c>
      <c r="AV360" s="34">
        <v>11</v>
      </c>
      <c r="AW360" s="34" t="s">
        <v>212</v>
      </c>
      <c r="AX360" s="34">
        <v>1.8542000000000001</v>
      </c>
      <c r="AY360" s="34">
        <v>1.5542</v>
      </c>
      <c r="AZ360" s="34">
        <v>2.7542</v>
      </c>
      <c r="BA360" s="34">
        <v>13.404</v>
      </c>
      <c r="BB360" s="34">
        <v>12.74</v>
      </c>
      <c r="BC360" s="34">
        <v>0.95</v>
      </c>
      <c r="BD360" s="34">
        <v>16.268999999999998</v>
      </c>
      <c r="BE360" s="34">
        <v>2642.232</v>
      </c>
      <c r="BF360" s="34">
        <v>166.58600000000001</v>
      </c>
      <c r="BG360" s="34">
        <v>17.068999999999999</v>
      </c>
      <c r="BH360" s="34">
        <v>6.0999999999999999E-2</v>
      </c>
      <c r="BI360" s="34">
        <v>17.13</v>
      </c>
      <c r="BJ360" s="34">
        <v>14.026</v>
      </c>
      <c r="BK360" s="34">
        <v>0.05</v>
      </c>
      <c r="BL360" s="34">
        <v>14.076000000000001</v>
      </c>
      <c r="BM360" s="34">
        <v>0.61250000000000004</v>
      </c>
      <c r="BN360" s="34"/>
      <c r="BO360" s="34"/>
      <c r="BP360" s="34"/>
      <c r="BQ360" s="34">
        <v>172.85400000000001</v>
      </c>
      <c r="BR360" s="34">
        <v>0.67230199999999996</v>
      </c>
      <c r="BS360" s="34">
        <v>-5</v>
      </c>
      <c r="BT360" s="34">
        <v>8.9289999999999994E-3</v>
      </c>
      <c r="BU360" s="34">
        <v>16.429380999999999</v>
      </c>
      <c r="BV360" s="34">
        <v>0</v>
      </c>
      <c r="BW360" s="34" t="s">
        <v>155</v>
      </c>
      <c r="BX360" s="34">
        <v>0.82199999999999995</v>
      </c>
    </row>
    <row r="361" spans="1:76" x14ac:dyDescent="0.25">
      <c r="A361" s="35">
        <v>43167</v>
      </c>
      <c r="B361" s="36">
        <v>1.6584490740740743E-2</v>
      </c>
      <c r="C361" s="34">
        <v>11.561999999999999</v>
      </c>
      <c r="D361" s="34">
        <v>3.5499000000000001</v>
      </c>
      <c r="E361" s="34">
        <v>35499.351620000001</v>
      </c>
      <c r="F361" s="34">
        <v>935.3</v>
      </c>
      <c r="G361" s="34">
        <v>3.2</v>
      </c>
      <c r="H361" s="34">
        <v>975.2</v>
      </c>
      <c r="I361" s="34"/>
      <c r="J361" s="34">
        <v>1.1000000000000001</v>
      </c>
      <c r="K361" s="34">
        <v>0.86240000000000006</v>
      </c>
      <c r="L361" s="34">
        <v>9.9710000000000001</v>
      </c>
      <c r="M361" s="34">
        <v>3.0615000000000001</v>
      </c>
      <c r="N361" s="34">
        <v>806.60059999999999</v>
      </c>
      <c r="O361" s="34">
        <v>2.7597</v>
      </c>
      <c r="P361" s="34">
        <v>809.4</v>
      </c>
      <c r="Q361" s="34">
        <v>662.86289999999997</v>
      </c>
      <c r="R361" s="34">
        <v>2.2679</v>
      </c>
      <c r="S361" s="34">
        <v>665.1</v>
      </c>
      <c r="T361" s="34">
        <v>975.21910000000003</v>
      </c>
      <c r="U361" s="34"/>
      <c r="V361" s="34"/>
      <c r="W361" s="34">
        <v>0</v>
      </c>
      <c r="X361" s="34">
        <v>0.9486</v>
      </c>
      <c r="Y361" s="34">
        <v>12.1</v>
      </c>
      <c r="Z361" s="34">
        <v>849</v>
      </c>
      <c r="AA361" s="34">
        <v>861</v>
      </c>
      <c r="AB361" s="34">
        <v>871</v>
      </c>
      <c r="AC361" s="34">
        <v>85</v>
      </c>
      <c r="AD361" s="34">
        <v>28.86</v>
      </c>
      <c r="AE361" s="34">
        <v>0.66</v>
      </c>
      <c r="AF361" s="34">
        <v>977</v>
      </c>
      <c r="AG361" s="34">
        <v>3</v>
      </c>
      <c r="AH361" s="34">
        <v>61.070999999999998</v>
      </c>
      <c r="AI361" s="34">
        <v>41</v>
      </c>
      <c r="AJ361" s="34">
        <v>192</v>
      </c>
      <c r="AK361" s="34">
        <v>169</v>
      </c>
      <c r="AL361" s="34">
        <v>4.5</v>
      </c>
      <c r="AM361" s="34">
        <v>175</v>
      </c>
      <c r="AN361" s="34" t="s">
        <v>155</v>
      </c>
      <c r="AO361" s="34">
        <v>2</v>
      </c>
      <c r="AP361" s="37">
        <v>0.89240740740740743</v>
      </c>
      <c r="AQ361" s="34">
        <v>47.164248000000001</v>
      </c>
      <c r="AR361" s="34">
        <v>-88.485810000000001</v>
      </c>
      <c r="AS361" s="34">
        <v>321.2</v>
      </c>
      <c r="AT361" s="34">
        <v>46.2</v>
      </c>
      <c r="AU361" s="34">
        <v>12</v>
      </c>
      <c r="AV361" s="34">
        <v>10</v>
      </c>
      <c r="AW361" s="34" t="s">
        <v>214</v>
      </c>
      <c r="AX361" s="34">
        <v>1.977023</v>
      </c>
      <c r="AY361" s="34">
        <v>1.6770229999999999</v>
      </c>
      <c r="AZ361" s="34">
        <v>2.8770229999999999</v>
      </c>
      <c r="BA361" s="34">
        <v>13.404</v>
      </c>
      <c r="BB361" s="34">
        <v>12.97</v>
      </c>
      <c r="BC361" s="34">
        <v>0.97</v>
      </c>
      <c r="BD361" s="34">
        <v>15.955</v>
      </c>
      <c r="BE361" s="34">
        <v>2206.835</v>
      </c>
      <c r="BF361" s="34">
        <v>431.262</v>
      </c>
      <c r="BG361" s="34">
        <v>18.695</v>
      </c>
      <c r="BH361" s="34">
        <v>6.4000000000000001E-2</v>
      </c>
      <c r="BI361" s="34">
        <v>18.759</v>
      </c>
      <c r="BJ361" s="34">
        <v>15.364000000000001</v>
      </c>
      <c r="BK361" s="34">
        <v>5.2999999999999999E-2</v>
      </c>
      <c r="BL361" s="34">
        <v>15.416</v>
      </c>
      <c r="BM361" s="34">
        <v>7.4482999999999997</v>
      </c>
      <c r="BN361" s="34"/>
      <c r="BO361" s="34"/>
      <c r="BP361" s="34"/>
      <c r="BQ361" s="34">
        <v>152.66300000000001</v>
      </c>
      <c r="BR361" s="34">
        <v>0.32941199999999998</v>
      </c>
      <c r="BS361" s="34">
        <v>-5</v>
      </c>
      <c r="BT361" s="34">
        <v>8.071E-3</v>
      </c>
      <c r="BU361" s="34">
        <v>8.0500050000000005</v>
      </c>
      <c r="BV361" s="34">
        <v>0</v>
      </c>
      <c r="BW361" s="34" t="s">
        <v>155</v>
      </c>
      <c r="BX361" s="34">
        <v>0.82199999999999995</v>
      </c>
    </row>
    <row r="362" spans="1:76" x14ac:dyDescent="0.25">
      <c r="A362" s="35">
        <v>43167</v>
      </c>
      <c r="B362" s="36">
        <v>1.6596064814814817E-2</v>
      </c>
      <c r="C362" s="34">
        <v>9.2899999999999991</v>
      </c>
      <c r="D362" s="34">
        <v>1.4095</v>
      </c>
      <c r="E362" s="34">
        <v>14094.530339999999</v>
      </c>
      <c r="F362" s="34">
        <v>886.5</v>
      </c>
      <c r="G362" s="34">
        <v>3.2</v>
      </c>
      <c r="H362" s="34">
        <v>1142.4000000000001</v>
      </c>
      <c r="I362" s="34"/>
      <c r="J362" s="34">
        <v>0.92</v>
      </c>
      <c r="K362" s="34">
        <v>0.90080000000000005</v>
      </c>
      <c r="L362" s="34">
        <v>8.3686000000000007</v>
      </c>
      <c r="M362" s="34">
        <v>1.2697000000000001</v>
      </c>
      <c r="N362" s="34">
        <v>798.61350000000004</v>
      </c>
      <c r="O362" s="34">
        <v>2.9182999999999999</v>
      </c>
      <c r="P362" s="34">
        <v>801.5</v>
      </c>
      <c r="Q362" s="34">
        <v>656.23450000000003</v>
      </c>
      <c r="R362" s="34">
        <v>2.3980000000000001</v>
      </c>
      <c r="S362" s="34">
        <v>658.6</v>
      </c>
      <c r="T362" s="34">
        <v>1142.4485</v>
      </c>
      <c r="U362" s="34"/>
      <c r="V362" s="34"/>
      <c r="W362" s="34">
        <v>0</v>
      </c>
      <c r="X362" s="34">
        <v>0.83279999999999998</v>
      </c>
      <c r="Y362" s="34">
        <v>12.1</v>
      </c>
      <c r="Z362" s="34">
        <v>849</v>
      </c>
      <c r="AA362" s="34">
        <v>861</v>
      </c>
      <c r="AB362" s="34">
        <v>870</v>
      </c>
      <c r="AC362" s="34">
        <v>85</v>
      </c>
      <c r="AD362" s="34">
        <v>28.84</v>
      </c>
      <c r="AE362" s="34">
        <v>0.66</v>
      </c>
      <c r="AF362" s="34">
        <v>978</v>
      </c>
      <c r="AG362" s="34">
        <v>3</v>
      </c>
      <c r="AH362" s="34">
        <v>61</v>
      </c>
      <c r="AI362" s="34">
        <v>41</v>
      </c>
      <c r="AJ362" s="34">
        <v>192</v>
      </c>
      <c r="AK362" s="34">
        <v>169.9</v>
      </c>
      <c r="AL362" s="34">
        <v>4.5999999999999996</v>
      </c>
      <c r="AM362" s="34">
        <v>175</v>
      </c>
      <c r="AN362" s="34" t="s">
        <v>155</v>
      </c>
      <c r="AO362" s="34">
        <v>2</v>
      </c>
      <c r="AP362" s="37">
        <v>0.89240740740740743</v>
      </c>
      <c r="AQ362" s="34">
        <v>47.164298000000002</v>
      </c>
      <c r="AR362" s="34">
        <v>-88.486019999999996</v>
      </c>
      <c r="AS362" s="34">
        <v>321.2</v>
      </c>
      <c r="AT362" s="34">
        <v>46</v>
      </c>
      <c r="AU362" s="34">
        <v>12</v>
      </c>
      <c r="AV362" s="34">
        <v>10</v>
      </c>
      <c r="AW362" s="34" t="s">
        <v>214</v>
      </c>
      <c r="AX362" s="34">
        <v>1.691692</v>
      </c>
      <c r="AY362" s="34">
        <v>1.777077</v>
      </c>
      <c r="AZ362" s="34">
        <v>2.9</v>
      </c>
      <c r="BA362" s="34">
        <v>13.404</v>
      </c>
      <c r="BB362" s="34">
        <v>18.27</v>
      </c>
      <c r="BC362" s="34">
        <v>1.36</v>
      </c>
      <c r="BD362" s="34">
        <v>11.007</v>
      </c>
      <c r="BE362" s="34">
        <v>2496.3029999999999</v>
      </c>
      <c r="BF362" s="34">
        <v>241.05699999999999</v>
      </c>
      <c r="BG362" s="34">
        <v>24.946999999999999</v>
      </c>
      <c r="BH362" s="34">
        <v>9.0999999999999998E-2</v>
      </c>
      <c r="BI362" s="34">
        <v>25.038</v>
      </c>
      <c r="BJ362" s="34">
        <v>20.498999999999999</v>
      </c>
      <c r="BK362" s="34">
        <v>7.4999999999999997E-2</v>
      </c>
      <c r="BL362" s="34">
        <v>20.574000000000002</v>
      </c>
      <c r="BM362" s="34">
        <v>11.7599</v>
      </c>
      <c r="BN362" s="34"/>
      <c r="BO362" s="34"/>
      <c r="BP362" s="34"/>
      <c r="BQ362" s="34">
        <v>180.63300000000001</v>
      </c>
      <c r="BR362" s="34">
        <v>0.13020599999999999</v>
      </c>
      <c r="BS362" s="34">
        <v>-5</v>
      </c>
      <c r="BT362" s="34">
        <v>7.071E-3</v>
      </c>
      <c r="BU362" s="34">
        <v>3.1819099999999998</v>
      </c>
      <c r="BV362" s="34">
        <v>0</v>
      </c>
      <c r="BW362" s="34" t="s">
        <v>155</v>
      </c>
      <c r="BX362" s="34">
        <v>0.82199999999999995</v>
      </c>
    </row>
    <row r="363" spans="1:76" x14ac:dyDescent="0.25">
      <c r="A363" s="35">
        <v>43167</v>
      </c>
      <c r="B363" s="36">
        <v>1.6607638888888891E-2</v>
      </c>
      <c r="C363" s="34">
        <v>8.3539999999999992</v>
      </c>
      <c r="D363" s="34">
        <v>0.43030000000000002</v>
      </c>
      <c r="E363" s="34">
        <v>4302.908778</v>
      </c>
      <c r="F363" s="34">
        <v>782</v>
      </c>
      <c r="G363" s="34">
        <v>3.3</v>
      </c>
      <c r="H363" s="34">
        <v>680.4</v>
      </c>
      <c r="I363" s="34"/>
      <c r="J363" s="34">
        <v>0.8</v>
      </c>
      <c r="K363" s="34">
        <v>0.91849999999999998</v>
      </c>
      <c r="L363" s="34">
        <v>7.6733000000000002</v>
      </c>
      <c r="M363" s="34">
        <v>0.3952</v>
      </c>
      <c r="N363" s="34">
        <v>718.29780000000005</v>
      </c>
      <c r="O363" s="34">
        <v>3.0669</v>
      </c>
      <c r="P363" s="34">
        <v>721.4</v>
      </c>
      <c r="Q363" s="34">
        <v>590.23289999999997</v>
      </c>
      <c r="R363" s="34">
        <v>2.5200999999999998</v>
      </c>
      <c r="S363" s="34">
        <v>592.79999999999995</v>
      </c>
      <c r="T363" s="34">
        <v>680.38289999999995</v>
      </c>
      <c r="U363" s="34"/>
      <c r="V363" s="34"/>
      <c r="W363" s="34">
        <v>0</v>
      </c>
      <c r="X363" s="34">
        <v>0.73480000000000001</v>
      </c>
      <c r="Y363" s="34">
        <v>12</v>
      </c>
      <c r="Z363" s="34">
        <v>849</v>
      </c>
      <c r="AA363" s="34">
        <v>862</v>
      </c>
      <c r="AB363" s="34">
        <v>870</v>
      </c>
      <c r="AC363" s="34">
        <v>85</v>
      </c>
      <c r="AD363" s="34">
        <v>28.84</v>
      </c>
      <c r="AE363" s="34">
        <v>0.66</v>
      </c>
      <c r="AF363" s="34">
        <v>978</v>
      </c>
      <c r="AG363" s="34">
        <v>3</v>
      </c>
      <c r="AH363" s="34">
        <v>61</v>
      </c>
      <c r="AI363" s="34">
        <v>41</v>
      </c>
      <c r="AJ363" s="34">
        <v>192</v>
      </c>
      <c r="AK363" s="34">
        <v>169.1</v>
      </c>
      <c r="AL363" s="34">
        <v>4.5999999999999996</v>
      </c>
      <c r="AM363" s="34">
        <v>175</v>
      </c>
      <c r="AN363" s="34" t="s">
        <v>155</v>
      </c>
      <c r="AO363" s="34">
        <v>2</v>
      </c>
      <c r="AP363" s="37">
        <v>0.89241898148148147</v>
      </c>
      <c r="AQ363" s="34">
        <v>47.164375999999997</v>
      </c>
      <c r="AR363" s="34">
        <v>-88.486447999999996</v>
      </c>
      <c r="AS363" s="34">
        <v>320.7</v>
      </c>
      <c r="AT363" s="34">
        <v>42.3</v>
      </c>
      <c r="AU363" s="34">
        <v>12</v>
      </c>
      <c r="AV363" s="34">
        <v>10</v>
      </c>
      <c r="AW363" s="34" t="s">
        <v>214</v>
      </c>
      <c r="AX363" s="34">
        <v>1.5228999999999999</v>
      </c>
      <c r="AY363" s="34">
        <v>1.8</v>
      </c>
      <c r="AZ363" s="34">
        <v>2.6686999999999999</v>
      </c>
      <c r="BA363" s="34">
        <v>13.404</v>
      </c>
      <c r="BB363" s="34">
        <v>22.34</v>
      </c>
      <c r="BC363" s="34">
        <v>1.67</v>
      </c>
      <c r="BD363" s="34">
        <v>8.8740000000000006</v>
      </c>
      <c r="BE363" s="34">
        <v>2745.7669999999998</v>
      </c>
      <c r="BF363" s="34">
        <v>90.010999999999996</v>
      </c>
      <c r="BG363" s="34">
        <v>26.917000000000002</v>
      </c>
      <c r="BH363" s="34">
        <v>0.115</v>
      </c>
      <c r="BI363" s="34">
        <v>27.032</v>
      </c>
      <c r="BJ363" s="34">
        <v>22.117999999999999</v>
      </c>
      <c r="BK363" s="34">
        <v>9.4E-2</v>
      </c>
      <c r="BL363" s="34">
        <v>22.212</v>
      </c>
      <c r="BM363" s="34">
        <v>8.4015000000000004</v>
      </c>
      <c r="BN363" s="34"/>
      <c r="BO363" s="34"/>
      <c r="BP363" s="34"/>
      <c r="BQ363" s="34">
        <v>191.18100000000001</v>
      </c>
      <c r="BR363" s="34">
        <v>6.0331000000000003E-2</v>
      </c>
      <c r="BS363" s="34">
        <v>-5</v>
      </c>
      <c r="BT363" s="34">
        <v>7.0000000000000001E-3</v>
      </c>
      <c r="BU363" s="34">
        <v>1.4743390000000001</v>
      </c>
      <c r="BV363" s="34">
        <v>0</v>
      </c>
      <c r="BW363" s="34" t="s">
        <v>155</v>
      </c>
      <c r="BX363" s="34">
        <v>0.82199999999999995</v>
      </c>
    </row>
    <row r="364" spans="1:76" x14ac:dyDescent="0.25">
      <c r="A364" s="35">
        <v>43167</v>
      </c>
      <c r="B364" s="36">
        <v>1.6619212962962961E-2</v>
      </c>
      <c r="C364" s="34">
        <v>9.4049999999999994</v>
      </c>
      <c r="D364" s="34">
        <v>0.1195</v>
      </c>
      <c r="E364" s="34">
        <v>1194.6901170000001</v>
      </c>
      <c r="F364" s="34">
        <v>693.9</v>
      </c>
      <c r="G364" s="34">
        <v>3.4</v>
      </c>
      <c r="H364" s="34">
        <v>317.39999999999998</v>
      </c>
      <c r="I364" s="34"/>
      <c r="J364" s="34">
        <v>0.7</v>
      </c>
      <c r="K364" s="34">
        <v>0.91269999999999996</v>
      </c>
      <c r="L364" s="34">
        <v>8.5838000000000001</v>
      </c>
      <c r="M364" s="34">
        <v>0.109</v>
      </c>
      <c r="N364" s="34">
        <v>633.35839999999996</v>
      </c>
      <c r="O364" s="34">
        <v>3.1120000000000001</v>
      </c>
      <c r="P364" s="34">
        <v>636.5</v>
      </c>
      <c r="Q364" s="34">
        <v>520.43730000000005</v>
      </c>
      <c r="R364" s="34">
        <v>2.5571000000000002</v>
      </c>
      <c r="S364" s="34">
        <v>523</v>
      </c>
      <c r="T364" s="34">
        <v>317.44389999999999</v>
      </c>
      <c r="U364" s="34"/>
      <c r="V364" s="34"/>
      <c r="W364" s="34">
        <v>0</v>
      </c>
      <c r="X364" s="34">
        <v>0.63890000000000002</v>
      </c>
      <c r="Y364" s="34">
        <v>12.1</v>
      </c>
      <c r="Z364" s="34">
        <v>849</v>
      </c>
      <c r="AA364" s="34">
        <v>861</v>
      </c>
      <c r="AB364" s="34">
        <v>869</v>
      </c>
      <c r="AC364" s="34">
        <v>85</v>
      </c>
      <c r="AD364" s="34">
        <v>28.84</v>
      </c>
      <c r="AE364" s="34">
        <v>0.66</v>
      </c>
      <c r="AF364" s="34">
        <v>978</v>
      </c>
      <c r="AG364" s="34">
        <v>3</v>
      </c>
      <c r="AH364" s="34">
        <v>61</v>
      </c>
      <c r="AI364" s="34">
        <v>41</v>
      </c>
      <c r="AJ364" s="34">
        <v>192</v>
      </c>
      <c r="AK364" s="34">
        <v>169.9</v>
      </c>
      <c r="AL364" s="34">
        <v>4.5999999999999996</v>
      </c>
      <c r="AM364" s="34">
        <v>175.4</v>
      </c>
      <c r="AN364" s="34" t="s">
        <v>155</v>
      </c>
      <c r="AO364" s="34">
        <v>2</v>
      </c>
      <c r="AP364" s="37">
        <v>0.89244212962962965</v>
      </c>
      <c r="AQ364" s="34">
        <v>47.164394999999999</v>
      </c>
      <c r="AR364" s="34">
        <v>-88.486557000000005</v>
      </c>
      <c r="AS364" s="34">
        <v>320.60000000000002</v>
      </c>
      <c r="AT364" s="34">
        <v>38.1</v>
      </c>
      <c r="AU364" s="34">
        <v>12</v>
      </c>
      <c r="AV364" s="34">
        <v>11</v>
      </c>
      <c r="AW364" s="34" t="s">
        <v>214</v>
      </c>
      <c r="AX364" s="34">
        <v>1.5</v>
      </c>
      <c r="AY364" s="34">
        <v>1.8</v>
      </c>
      <c r="AZ364" s="34">
        <v>2.6</v>
      </c>
      <c r="BA364" s="34">
        <v>13.404</v>
      </c>
      <c r="BB364" s="34">
        <v>20.83</v>
      </c>
      <c r="BC364" s="34">
        <v>1.55</v>
      </c>
      <c r="BD364" s="34">
        <v>9.5619999999999994</v>
      </c>
      <c r="BE364" s="34">
        <v>2863.627</v>
      </c>
      <c r="BF364" s="34">
        <v>23.152999999999999</v>
      </c>
      <c r="BG364" s="34">
        <v>22.126999999999999</v>
      </c>
      <c r="BH364" s="34">
        <v>0.109</v>
      </c>
      <c r="BI364" s="34">
        <v>22.236000000000001</v>
      </c>
      <c r="BJ364" s="34">
        <v>18.181999999999999</v>
      </c>
      <c r="BK364" s="34">
        <v>8.8999999999999996E-2</v>
      </c>
      <c r="BL364" s="34">
        <v>18.271000000000001</v>
      </c>
      <c r="BM364" s="34">
        <v>3.6545000000000001</v>
      </c>
      <c r="BN364" s="34"/>
      <c r="BO364" s="34"/>
      <c r="BP364" s="34"/>
      <c r="BQ364" s="34">
        <v>154.97800000000001</v>
      </c>
      <c r="BR364" s="34">
        <v>5.0425999999999999E-2</v>
      </c>
      <c r="BS364" s="34">
        <v>-5</v>
      </c>
      <c r="BT364" s="34">
        <v>7.0000000000000001E-3</v>
      </c>
      <c r="BU364" s="34">
        <v>1.2322850000000001</v>
      </c>
      <c r="BV364" s="34">
        <v>0</v>
      </c>
      <c r="BW364" s="34" t="s">
        <v>155</v>
      </c>
      <c r="BX364" s="34">
        <v>0.82199999999999995</v>
      </c>
    </row>
    <row r="365" spans="1:76" x14ac:dyDescent="0.25">
      <c r="A365" s="35">
        <v>43167</v>
      </c>
      <c r="B365" s="36">
        <v>1.6630787037037038E-2</v>
      </c>
      <c r="C365" s="34">
        <v>12.728</v>
      </c>
      <c r="D365" s="34">
        <v>0.13389999999999999</v>
      </c>
      <c r="E365" s="34">
        <v>1339.075145</v>
      </c>
      <c r="F365" s="34">
        <v>643.79999999999995</v>
      </c>
      <c r="G365" s="34">
        <v>3.5</v>
      </c>
      <c r="H365" s="34">
        <v>161.69999999999999</v>
      </c>
      <c r="I365" s="34"/>
      <c r="J365" s="34">
        <v>1.3</v>
      </c>
      <c r="K365" s="34">
        <v>0.88529999999999998</v>
      </c>
      <c r="L365" s="34">
        <v>11.266999999999999</v>
      </c>
      <c r="M365" s="34">
        <v>0.11849999999999999</v>
      </c>
      <c r="N365" s="34">
        <v>569.90390000000002</v>
      </c>
      <c r="O365" s="34">
        <v>3.0611000000000002</v>
      </c>
      <c r="P365" s="34">
        <v>573</v>
      </c>
      <c r="Q365" s="34">
        <v>467.72300000000001</v>
      </c>
      <c r="R365" s="34">
        <v>2.5123000000000002</v>
      </c>
      <c r="S365" s="34">
        <v>470.2</v>
      </c>
      <c r="T365" s="34">
        <v>161.65299999999999</v>
      </c>
      <c r="U365" s="34"/>
      <c r="V365" s="34"/>
      <c r="W365" s="34">
        <v>0</v>
      </c>
      <c r="X365" s="34">
        <v>1.1498999999999999</v>
      </c>
      <c r="Y365" s="34">
        <v>12.1</v>
      </c>
      <c r="Z365" s="34">
        <v>849</v>
      </c>
      <c r="AA365" s="34">
        <v>860</v>
      </c>
      <c r="AB365" s="34">
        <v>869</v>
      </c>
      <c r="AC365" s="34">
        <v>84.1</v>
      </c>
      <c r="AD365" s="34">
        <v>28.52</v>
      </c>
      <c r="AE365" s="34">
        <v>0.65</v>
      </c>
      <c r="AF365" s="34">
        <v>978</v>
      </c>
      <c r="AG365" s="34">
        <v>3</v>
      </c>
      <c r="AH365" s="34">
        <v>61</v>
      </c>
      <c r="AI365" s="34">
        <v>41</v>
      </c>
      <c r="AJ365" s="34">
        <v>191.1</v>
      </c>
      <c r="AK365" s="34">
        <v>170</v>
      </c>
      <c r="AL365" s="34">
        <v>4.5</v>
      </c>
      <c r="AM365" s="34">
        <v>175.8</v>
      </c>
      <c r="AN365" s="34" t="s">
        <v>155</v>
      </c>
      <c r="AO365" s="34">
        <v>2</v>
      </c>
      <c r="AP365" s="37">
        <v>0.89244212962962965</v>
      </c>
      <c r="AQ365" s="34">
        <v>47.164400999999998</v>
      </c>
      <c r="AR365" s="34">
        <v>-88.486710000000002</v>
      </c>
      <c r="AS365" s="34">
        <v>320.3</v>
      </c>
      <c r="AT365" s="34">
        <v>34</v>
      </c>
      <c r="AU365" s="34">
        <v>12</v>
      </c>
      <c r="AV365" s="34">
        <v>11</v>
      </c>
      <c r="AW365" s="34" t="s">
        <v>212</v>
      </c>
      <c r="AX365" s="34">
        <v>1.5</v>
      </c>
      <c r="AY365" s="34">
        <v>1.9541999999999999</v>
      </c>
      <c r="AZ365" s="34">
        <v>2.7542</v>
      </c>
      <c r="BA365" s="34">
        <v>13.404</v>
      </c>
      <c r="BB365" s="34">
        <v>15.69</v>
      </c>
      <c r="BC365" s="34">
        <v>1.17</v>
      </c>
      <c r="BD365" s="34">
        <v>12.962</v>
      </c>
      <c r="BE365" s="34">
        <v>2873.1219999999998</v>
      </c>
      <c r="BF365" s="34">
        <v>19.239000000000001</v>
      </c>
      <c r="BG365" s="34">
        <v>15.218999999999999</v>
      </c>
      <c r="BH365" s="34">
        <v>8.2000000000000003E-2</v>
      </c>
      <c r="BI365" s="34">
        <v>15.301</v>
      </c>
      <c r="BJ365" s="34">
        <v>12.49</v>
      </c>
      <c r="BK365" s="34">
        <v>6.7000000000000004E-2</v>
      </c>
      <c r="BL365" s="34">
        <v>12.557</v>
      </c>
      <c r="BM365" s="34">
        <v>1.4225000000000001</v>
      </c>
      <c r="BN365" s="34"/>
      <c r="BO365" s="34"/>
      <c r="BP365" s="34"/>
      <c r="BQ365" s="34">
        <v>213.215</v>
      </c>
      <c r="BR365" s="34">
        <v>7.9727999999999993E-2</v>
      </c>
      <c r="BS365" s="34">
        <v>-5</v>
      </c>
      <c r="BT365" s="34">
        <v>7.9290000000000003E-3</v>
      </c>
      <c r="BU365" s="34">
        <v>1.948353</v>
      </c>
      <c r="BV365" s="34">
        <v>0</v>
      </c>
      <c r="BW365" s="34" t="s">
        <v>155</v>
      </c>
      <c r="BX365" s="34">
        <v>0.82099999999999995</v>
      </c>
    </row>
    <row r="366" spans="1:76" x14ac:dyDescent="0.25">
      <c r="A366" s="35">
        <v>43167</v>
      </c>
      <c r="B366" s="36">
        <v>1.6642361111111111E-2</v>
      </c>
      <c r="C366" s="34">
        <v>14.375</v>
      </c>
      <c r="D366" s="34">
        <v>0.46439999999999998</v>
      </c>
      <c r="E366" s="34">
        <v>4644.111922</v>
      </c>
      <c r="F366" s="34">
        <v>589.1</v>
      </c>
      <c r="G366" s="34">
        <v>3.5</v>
      </c>
      <c r="H366" s="34">
        <v>96.6</v>
      </c>
      <c r="I366" s="34"/>
      <c r="J366" s="34">
        <v>2.13</v>
      </c>
      <c r="K366" s="34">
        <v>0.86929999999999996</v>
      </c>
      <c r="L366" s="34">
        <v>12.496700000000001</v>
      </c>
      <c r="M366" s="34">
        <v>0.4037</v>
      </c>
      <c r="N366" s="34">
        <v>512.14499999999998</v>
      </c>
      <c r="O366" s="34">
        <v>3.0684999999999998</v>
      </c>
      <c r="P366" s="34">
        <v>515.20000000000005</v>
      </c>
      <c r="Q366" s="34">
        <v>420.28070000000002</v>
      </c>
      <c r="R366" s="34">
        <v>2.5181</v>
      </c>
      <c r="S366" s="34">
        <v>422.8</v>
      </c>
      <c r="T366" s="34">
        <v>96.572100000000006</v>
      </c>
      <c r="U366" s="34"/>
      <c r="V366" s="34"/>
      <c r="W366" s="34">
        <v>0</v>
      </c>
      <c r="X366" s="34">
        <v>1.8481000000000001</v>
      </c>
      <c r="Y366" s="34">
        <v>12.1</v>
      </c>
      <c r="Z366" s="34">
        <v>849</v>
      </c>
      <c r="AA366" s="34">
        <v>860</v>
      </c>
      <c r="AB366" s="34">
        <v>870</v>
      </c>
      <c r="AC366" s="34">
        <v>84</v>
      </c>
      <c r="AD366" s="34">
        <v>28.49</v>
      </c>
      <c r="AE366" s="34">
        <v>0.65</v>
      </c>
      <c r="AF366" s="34">
        <v>978</v>
      </c>
      <c r="AG366" s="34">
        <v>3</v>
      </c>
      <c r="AH366" s="34">
        <v>61</v>
      </c>
      <c r="AI366" s="34">
        <v>41</v>
      </c>
      <c r="AJ366" s="34">
        <v>191</v>
      </c>
      <c r="AK366" s="34">
        <v>170</v>
      </c>
      <c r="AL366" s="34">
        <v>4.5</v>
      </c>
      <c r="AM366" s="34">
        <v>175.8</v>
      </c>
      <c r="AN366" s="34" t="s">
        <v>155</v>
      </c>
      <c r="AO366" s="34">
        <v>2</v>
      </c>
      <c r="AP366" s="37">
        <v>0.8924537037037038</v>
      </c>
      <c r="AQ366" s="34">
        <v>47.164394999999999</v>
      </c>
      <c r="AR366" s="34">
        <v>-88.486890000000002</v>
      </c>
      <c r="AS366" s="34">
        <v>320</v>
      </c>
      <c r="AT366" s="34">
        <v>33.1</v>
      </c>
      <c r="AU366" s="34">
        <v>12</v>
      </c>
      <c r="AV366" s="34">
        <v>11</v>
      </c>
      <c r="AW366" s="34" t="s">
        <v>212</v>
      </c>
      <c r="AX366" s="34">
        <v>1.5</v>
      </c>
      <c r="AY366" s="34">
        <v>2.0771000000000002</v>
      </c>
      <c r="AZ366" s="34">
        <v>2.8</v>
      </c>
      <c r="BA366" s="34">
        <v>13.404</v>
      </c>
      <c r="BB366" s="34">
        <v>13.69</v>
      </c>
      <c r="BC366" s="34">
        <v>1.02</v>
      </c>
      <c r="BD366" s="34">
        <v>15.032999999999999</v>
      </c>
      <c r="BE366" s="34">
        <v>2813.2150000000001</v>
      </c>
      <c r="BF366" s="34">
        <v>57.844999999999999</v>
      </c>
      <c r="BG366" s="34">
        <v>12.074</v>
      </c>
      <c r="BH366" s="34">
        <v>7.1999999999999995E-2</v>
      </c>
      <c r="BI366" s="34">
        <v>12.146000000000001</v>
      </c>
      <c r="BJ366" s="34">
        <v>9.9079999999999995</v>
      </c>
      <c r="BK366" s="34">
        <v>5.8999999999999997E-2</v>
      </c>
      <c r="BL366" s="34">
        <v>9.9670000000000005</v>
      </c>
      <c r="BM366" s="34">
        <v>0.75019999999999998</v>
      </c>
      <c r="BN366" s="34"/>
      <c r="BO366" s="34"/>
      <c r="BP366" s="34"/>
      <c r="BQ366" s="34">
        <v>302.49700000000001</v>
      </c>
      <c r="BR366" s="34">
        <v>0.16003600000000001</v>
      </c>
      <c r="BS366" s="34">
        <v>-5</v>
      </c>
      <c r="BT366" s="34">
        <v>8.0000000000000002E-3</v>
      </c>
      <c r="BU366" s="34">
        <v>3.9108800000000001</v>
      </c>
      <c r="BV366" s="34">
        <v>0</v>
      </c>
      <c r="BW366" s="34" t="s">
        <v>155</v>
      </c>
      <c r="BX366" s="34">
        <v>0.82099999999999995</v>
      </c>
    </row>
    <row r="367" spans="1:76" x14ac:dyDescent="0.25">
      <c r="A367" s="35">
        <v>43167</v>
      </c>
      <c r="B367" s="36">
        <v>1.6653935185185185E-2</v>
      </c>
      <c r="C367" s="34">
        <v>13.984</v>
      </c>
      <c r="D367" s="34">
        <v>1.1416999999999999</v>
      </c>
      <c r="E367" s="34">
        <v>11417.312190000001</v>
      </c>
      <c r="F367" s="34">
        <v>461.8</v>
      </c>
      <c r="G367" s="34">
        <v>4</v>
      </c>
      <c r="H367" s="34">
        <v>98.7</v>
      </c>
      <c r="I367" s="34"/>
      <c r="J367" s="34">
        <v>2.52</v>
      </c>
      <c r="K367" s="34">
        <v>0.86629999999999996</v>
      </c>
      <c r="L367" s="34">
        <v>12.114800000000001</v>
      </c>
      <c r="M367" s="34">
        <v>0.98909999999999998</v>
      </c>
      <c r="N367" s="34">
        <v>400.08409999999998</v>
      </c>
      <c r="O367" s="34">
        <v>3.4468000000000001</v>
      </c>
      <c r="P367" s="34">
        <v>403.5</v>
      </c>
      <c r="Q367" s="34">
        <v>328.32040000000001</v>
      </c>
      <c r="R367" s="34">
        <v>2.8285</v>
      </c>
      <c r="S367" s="34">
        <v>331.1</v>
      </c>
      <c r="T367" s="34">
        <v>98.688000000000002</v>
      </c>
      <c r="U367" s="34"/>
      <c r="V367" s="34"/>
      <c r="W367" s="34">
        <v>0</v>
      </c>
      <c r="X367" s="34">
        <v>2.1856</v>
      </c>
      <c r="Y367" s="34">
        <v>12.1</v>
      </c>
      <c r="Z367" s="34">
        <v>848</v>
      </c>
      <c r="AA367" s="34">
        <v>859</v>
      </c>
      <c r="AB367" s="34">
        <v>870</v>
      </c>
      <c r="AC367" s="34">
        <v>84</v>
      </c>
      <c r="AD367" s="34">
        <v>28.49</v>
      </c>
      <c r="AE367" s="34">
        <v>0.65</v>
      </c>
      <c r="AF367" s="34">
        <v>978</v>
      </c>
      <c r="AG367" s="34">
        <v>3</v>
      </c>
      <c r="AH367" s="34">
        <v>61</v>
      </c>
      <c r="AI367" s="34">
        <v>41</v>
      </c>
      <c r="AJ367" s="34">
        <v>191.9</v>
      </c>
      <c r="AK367" s="34">
        <v>170</v>
      </c>
      <c r="AL367" s="34">
        <v>4.5999999999999996</v>
      </c>
      <c r="AM367" s="34">
        <v>175.5</v>
      </c>
      <c r="AN367" s="34" t="s">
        <v>155</v>
      </c>
      <c r="AO367" s="34">
        <v>2</v>
      </c>
      <c r="AP367" s="37">
        <v>0.89246527777777773</v>
      </c>
      <c r="AQ367" s="34">
        <v>47.164397000000001</v>
      </c>
      <c r="AR367" s="34">
        <v>-88.487080000000006</v>
      </c>
      <c r="AS367" s="34">
        <v>319.89999999999998</v>
      </c>
      <c r="AT367" s="34">
        <v>33.1</v>
      </c>
      <c r="AU367" s="34">
        <v>12</v>
      </c>
      <c r="AV367" s="34">
        <v>11</v>
      </c>
      <c r="AW367" s="34" t="s">
        <v>212</v>
      </c>
      <c r="AX367" s="34">
        <v>1.5</v>
      </c>
      <c r="AY367" s="34">
        <v>2.1</v>
      </c>
      <c r="AZ367" s="34">
        <v>2.8</v>
      </c>
      <c r="BA367" s="34">
        <v>13.404</v>
      </c>
      <c r="BB367" s="34">
        <v>13.37</v>
      </c>
      <c r="BC367" s="34">
        <v>1</v>
      </c>
      <c r="BD367" s="34">
        <v>15.427</v>
      </c>
      <c r="BE367" s="34">
        <v>2684.7220000000002</v>
      </c>
      <c r="BF367" s="34">
        <v>139.51300000000001</v>
      </c>
      <c r="BG367" s="34">
        <v>9.2850000000000001</v>
      </c>
      <c r="BH367" s="34">
        <v>0.08</v>
      </c>
      <c r="BI367" s="34">
        <v>9.3650000000000002</v>
      </c>
      <c r="BJ367" s="34">
        <v>7.6189999999999998</v>
      </c>
      <c r="BK367" s="34">
        <v>6.6000000000000003E-2</v>
      </c>
      <c r="BL367" s="34">
        <v>7.6849999999999996</v>
      </c>
      <c r="BM367" s="34">
        <v>0.75470000000000004</v>
      </c>
      <c r="BN367" s="34"/>
      <c r="BO367" s="34"/>
      <c r="BP367" s="34"/>
      <c r="BQ367" s="34">
        <v>352.16199999999998</v>
      </c>
      <c r="BR367" s="34">
        <v>0.14279800000000001</v>
      </c>
      <c r="BS367" s="34">
        <v>-5</v>
      </c>
      <c r="BT367" s="34">
        <v>7.0720000000000002E-3</v>
      </c>
      <c r="BU367" s="34">
        <v>3.4896310000000001</v>
      </c>
      <c r="BV367" s="34">
        <v>0</v>
      </c>
      <c r="BW367" s="34" t="s">
        <v>155</v>
      </c>
      <c r="BX367" s="34">
        <v>0.82099999999999995</v>
      </c>
    </row>
    <row r="368" spans="1:76" x14ac:dyDescent="0.25">
      <c r="A368" s="35">
        <v>43167</v>
      </c>
      <c r="B368" s="36">
        <v>1.6665509259259258E-2</v>
      </c>
      <c r="C368" s="34">
        <v>13.807</v>
      </c>
      <c r="D368" s="34">
        <v>1.0165</v>
      </c>
      <c r="E368" s="34">
        <v>10165.22538</v>
      </c>
      <c r="F368" s="34">
        <v>333</v>
      </c>
      <c r="G368" s="34">
        <v>4.3</v>
      </c>
      <c r="H368" s="34">
        <v>171.2</v>
      </c>
      <c r="I368" s="34"/>
      <c r="J368" s="34">
        <v>2.6</v>
      </c>
      <c r="K368" s="34">
        <v>0.86880000000000002</v>
      </c>
      <c r="L368" s="34">
        <v>11.9956</v>
      </c>
      <c r="M368" s="34">
        <v>0.8831</v>
      </c>
      <c r="N368" s="34">
        <v>289.32690000000002</v>
      </c>
      <c r="O368" s="34">
        <v>3.7357999999999998</v>
      </c>
      <c r="P368" s="34">
        <v>293.10000000000002</v>
      </c>
      <c r="Q368" s="34">
        <v>237.4299</v>
      </c>
      <c r="R368" s="34">
        <v>3.0657000000000001</v>
      </c>
      <c r="S368" s="34">
        <v>240.5</v>
      </c>
      <c r="T368" s="34">
        <v>171.22049999999999</v>
      </c>
      <c r="U368" s="34"/>
      <c r="V368" s="34"/>
      <c r="W368" s="34">
        <v>0</v>
      </c>
      <c r="X368" s="34">
        <v>2.2587999999999999</v>
      </c>
      <c r="Y368" s="34">
        <v>12.1</v>
      </c>
      <c r="Z368" s="34">
        <v>849</v>
      </c>
      <c r="AA368" s="34">
        <v>860</v>
      </c>
      <c r="AB368" s="34">
        <v>871</v>
      </c>
      <c r="AC368" s="34">
        <v>84</v>
      </c>
      <c r="AD368" s="34">
        <v>28.49</v>
      </c>
      <c r="AE368" s="34">
        <v>0.65</v>
      </c>
      <c r="AF368" s="34">
        <v>978</v>
      </c>
      <c r="AG368" s="34">
        <v>3</v>
      </c>
      <c r="AH368" s="34">
        <v>61</v>
      </c>
      <c r="AI368" s="34">
        <v>41</v>
      </c>
      <c r="AJ368" s="34">
        <v>192</v>
      </c>
      <c r="AK368" s="34">
        <v>170</v>
      </c>
      <c r="AL368" s="34">
        <v>4.5999999999999996</v>
      </c>
      <c r="AM368" s="34">
        <v>175.2</v>
      </c>
      <c r="AN368" s="34" t="s">
        <v>155</v>
      </c>
      <c r="AO368" s="34">
        <v>2</v>
      </c>
      <c r="AP368" s="37">
        <v>0.89247685185185188</v>
      </c>
      <c r="AQ368" s="34">
        <v>47.164340000000003</v>
      </c>
      <c r="AR368" s="34">
        <v>-88.487339000000006</v>
      </c>
      <c r="AS368" s="34">
        <v>319.8</v>
      </c>
      <c r="AT368" s="34">
        <v>29.5</v>
      </c>
      <c r="AU368" s="34">
        <v>12</v>
      </c>
      <c r="AV368" s="34">
        <v>11</v>
      </c>
      <c r="AW368" s="34" t="s">
        <v>212</v>
      </c>
      <c r="AX368" s="34">
        <v>1.5</v>
      </c>
      <c r="AY368" s="34">
        <v>2.1</v>
      </c>
      <c r="AZ368" s="34">
        <v>2.8</v>
      </c>
      <c r="BA368" s="34">
        <v>13.404</v>
      </c>
      <c r="BB368" s="34">
        <v>13.63</v>
      </c>
      <c r="BC368" s="34">
        <v>1.02</v>
      </c>
      <c r="BD368" s="34">
        <v>15.103999999999999</v>
      </c>
      <c r="BE368" s="34">
        <v>2703.3760000000002</v>
      </c>
      <c r="BF368" s="34">
        <v>126.67400000000001</v>
      </c>
      <c r="BG368" s="34">
        <v>6.8280000000000003</v>
      </c>
      <c r="BH368" s="34">
        <v>8.7999999999999995E-2</v>
      </c>
      <c r="BI368" s="34">
        <v>6.9160000000000004</v>
      </c>
      <c r="BJ368" s="34">
        <v>5.6029999999999998</v>
      </c>
      <c r="BK368" s="34">
        <v>7.1999999999999995E-2</v>
      </c>
      <c r="BL368" s="34">
        <v>5.6760000000000002</v>
      </c>
      <c r="BM368" s="34">
        <v>1.3315999999999999</v>
      </c>
      <c r="BN368" s="34"/>
      <c r="BO368" s="34"/>
      <c r="BP368" s="34"/>
      <c r="BQ368" s="34">
        <v>370.14100000000002</v>
      </c>
      <c r="BR368" s="34">
        <v>0.14935999999999999</v>
      </c>
      <c r="BS368" s="34">
        <v>-5</v>
      </c>
      <c r="BT368" s="34">
        <v>7.0000000000000001E-3</v>
      </c>
      <c r="BU368" s="34">
        <v>3.649994</v>
      </c>
      <c r="BV368" s="34">
        <v>0</v>
      </c>
      <c r="BW368" s="34" t="s">
        <v>155</v>
      </c>
      <c r="BX368" s="34">
        <v>0.82099999999999995</v>
      </c>
    </row>
    <row r="369" spans="1:76" x14ac:dyDescent="0.25">
      <c r="A369" s="35">
        <v>43167</v>
      </c>
      <c r="B369" s="36">
        <v>1.6677083333333332E-2</v>
      </c>
      <c r="C369" s="34">
        <v>13.888</v>
      </c>
      <c r="D369" s="34">
        <v>0.89439999999999997</v>
      </c>
      <c r="E369" s="34">
        <v>8943.6878219999999</v>
      </c>
      <c r="F369" s="34">
        <v>222.1</v>
      </c>
      <c r="G369" s="34">
        <v>4.4000000000000004</v>
      </c>
      <c r="H369" s="34">
        <v>249.7</v>
      </c>
      <c r="I369" s="34"/>
      <c r="J369" s="34">
        <v>2.7</v>
      </c>
      <c r="K369" s="34">
        <v>0.86919999999999997</v>
      </c>
      <c r="L369" s="34">
        <v>12.0717</v>
      </c>
      <c r="M369" s="34">
        <v>0.77739999999999998</v>
      </c>
      <c r="N369" s="34">
        <v>193.0343</v>
      </c>
      <c r="O369" s="34">
        <v>3.8163999999999998</v>
      </c>
      <c r="P369" s="34">
        <v>196.9</v>
      </c>
      <c r="Q369" s="34">
        <v>158.40940000000001</v>
      </c>
      <c r="R369" s="34">
        <v>3.1318000000000001</v>
      </c>
      <c r="S369" s="34">
        <v>161.5</v>
      </c>
      <c r="T369" s="34">
        <v>249.7218</v>
      </c>
      <c r="U369" s="34"/>
      <c r="V369" s="34"/>
      <c r="W369" s="34">
        <v>0</v>
      </c>
      <c r="X369" s="34">
        <v>2.3469000000000002</v>
      </c>
      <c r="Y369" s="34">
        <v>12.1</v>
      </c>
      <c r="Z369" s="34">
        <v>849</v>
      </c>
      <c r="AA369" s="34">
        <v>860</v>
      </c>
      <c r="AB369" s="34">
        <v>871</v>
      </c>
      <c r="AC369" s="34">
        <v>84</v>
      </c>
      <c r="AD369" s="34">
        <v>28.49</v>
      </c>
      <c r="AE369" s="34">
        <v>0.65</v>
      </c>
      <c r="AF369" s="34">
        <v>978</v>
      </c>
      <c r="AG369" s="34">
        <v>3</v>
      </c>
      <c r="AH369" s="34">
        <v>61</v>
      </c>
      <c r="AI369" s="34">
        <v>41</v>
      </c>
      <c r="AJ369" s="34">
        <v>192</v>
      </c>
      <c r="AK369" s="34">
        <v>170</v>
      </c>
      <c r="AL369" s="34">
        <v>4.7</v>
      </c>
      <c r="AM369" s="34">
        <v>175</v>
      </c>
      <c r="AN369" s="34" t="s">
        <v>155</v>
      </c>
      <c r="AO369" s="34">
        <v>2</v>
      </c>
      <c r="AP369" s="37">
        <v>0.89250000000000007</v>
      </c>
      <c r="AQ369" s="34">
        <v>47.164278000000003</v>
      </c>
      <c r="AR369" s="34">
        <v>-88.487487000000002</v>
      </c>
      <c r="AS369" s="34">
        <v>320</v>
      </c>
      <c r="AT369" s="34">
        <v>26.6</v>
      </c>
      <c r="AU369" s="34">
        <v>12</v>
      </c>
      <c r="AV369" s="34">
        <v>11</v>
      </c>
      <c r="AW369" s="34" t="s">
        <v>212</v>
      </c>
      <c r="AX369" s="34">
        <v>1.5</v>
      </c>
      <c r="AY369" s="34">
        <v>2.1</v>
      </c>
      <c r="AZ369" s="34">
        <v>2.8</v>
      </c>
      <c r="BA369" s="34">
        <v>13.404</v>
      </c>
      <c r="BB369" s="34">
        <v>13.67</v>
      </c>
      <c r="BC369" s="34">
        <v>1.02</v>
      </c>
      <c r="BD369" s="34">
        <v>15.048</v>
      </c>
      <c r="BE369" s="34">
        <v>2725.1509999999998</v>
      </c>
      <c r="BF369" s="34">
        <v>111.696</v>
      </c>
      <c r="BG369" s="34">
        <v>4.5629999999999997</v>
      </c>
      <c r="BH369" s="34">
        <v>0.09</v>
      </c>
      <c r="BI369" s="34">
        <v>4.6539999999999999</v>
      </c>
      <c r="BJ369" s="34">
        <v>3.7450000000000001</v>
      </c>
      <c r="BK369" s="34">
        <v>7.3999999999999996E-2</v>
      </c>
      <c r="BL369" s="34">
        <v>3.819</v>
      </c>
      <c r="BM369" s="34">
        <v>1.9454</v>
      </c>
      <c r="BN369" s="34"/>
      <c r="BO369" s="34"/>
      <c r="BP369" s="34"/>
      <c r="BQ369" s="34">
        <v>385.21699999999998</v>
      </c>
      <c r="BR369" s="34">
        <v>0.13513600000000001</v>
      </c>
      <c r="BS369" s="34">
        <v>-5</v>
      </c>
      <c r="BT369" s="34">
        <v>6.071E-3</v>
      </c>
      <c r="BU369" s="34">
        <v>3.3023859999999998</v>
      </c>
      <c r="BV369" s="34">
        <v>0</v>
      </c>
      <c r="BW369" s="34" t="s">
        <v>155</v>
      </c>
      <c r="BX369" s="34">
        <v>0.82099999999999995</v>
      </c>
    </row>
    <row r="370" spans="1:76" x14ac:dyDescent="0.25">
      <c r="A370" s="35">
        <v>43167</v>
      </c>
      <c r="B370" s="36">
        <v>1.6688657407407406E-2</v>
      </c>
      <c r="C370" s="34">
        <v>13.928000000000001</v>
      </c>
      <c r="D370" s="34">
        <v>0.82089999999999996</v>
      </c>
      <c r="E370" s="34">
        <v>8208.6934669999991</v>
      </c>
      <c r="F370" s="34">
        <v>169.2</v>
      </c>
      <c r="G370" s="34">
        <v>4.3</v>
      </c>
      <c r="H370" s="34">
        <v>254</v>
      </c>
      <c r="I370" s="34"/>
      <c r="J370" s="34">
        <v>2.7</v>
      </c>
      <c r="K370" s="34">
        <v>0.86950000000000005</v>
      </c>
      <c r="L370" s="34">
        <v>12.1114</v>
      </c>
      <c r="M370" s="34">
        <v>0.71379999999999999</v>
      </c>
      <c r="N370" s="34">
        <v>147.0976</v>
      </c>
      <c r="O370" s="34">
        <v>3.7763</v>
      </c>
      <c r="P370" s="34">
        <v>150.9</v>
      </c>
      <c r="Q370" s="34">
        <v>120.7124</v>
      </c>
      <c r="R370" s="34">
        <v>3.0990000000000002</v>
      </c>
      <c r="S370" s="34">
        <v>123.8</v>
      </c>
      <c r="T370" s="34">
        <v>254.0059</v>
      </c>
      <c r="U370" s="34"/>
      <c r="V370" s="34"/>
      <c r="W370" s="34">
        <v>0</v>
      </c>
      <c r="X370" s="34">
        <v>2.3477999999999999</v>
      </c>
      <c r="Y370" s="34">
        <v>12.1</v>
      </c>
      <c r="Z370" s="34">
        <v>849</v>
      </c>
      <c r="AA370" s="34">
        <v>860</v>
      </c>
      <c r="AB370" s="34">
        <v>870</v>
      </c>
      <c r="AC370" s="34">
        <v>84</v>
      </c>
      <c r="AD370" s="34">
        <v>28.49</v>
      </c>
      <c r="AE370" s="34">
        <v>0.65</v>
      </c>
      <c r="AF370" s="34">
        <v>978</v>
      </c>
      <c r="AG370" s="34">
        <v>3</v>
      </c>
      <c r="AH370" s="34">
        <v>61</v>
      </c>
      <c r="AI370" s="34">
        <v>41</v>
      </c>
      <c r="AJ370" s="34">
        <v>191.1</v>
      </c>
      <c r="AK370" s="34">
        <v>170</v>
      </c>
      <c r="AL370" s="34">
        <v>4.7</v>
      </c>
      <c r="AM370" s="34">
        <v>175</v>
      </c>
      <c r="AN370" s="34" t="s">
        <v>155</v>
      </c>
      <c r="AO370" s="34">
        <v>2</v>
      </c>
      <c r="AP370" s="37">
        <v>0.892511574074074</v>
      </c>
      <c r="AQ370" s="34">
        <v>47.164237999999997</v>
      </c>
      <c r="AR370" s="34">
        <v>-88.487605000000002</v>
      </c>
      <c r="AS370" s="34">
        <v>320.3</v>
      </c>
      <c r="AT370" s="34">
        <v>24.6</v>
      </c>
      <c r="AU370" s="34">
        <v>12</v>
      </c>
      <c r="AV370" s="34">
        <v>11</v>
      </c>
      <c r="AW370" s="34" t="s">
        <v>212</v>
      </c>
      <c r="AX370" s="34">
        <v>1.6541999999999999</v>
      </c>
      <c r="AY370" s="34">
        <v>2.1770999999999998</v>
      </c>
      <c r="AZ370" s="34">
        <v>2.9542000000000002</v>
      </c>
      <c r="BA370" s="34">
        <v>13.404</v>
      </c>
      <c r="BB370" s="34">
        <v>13.71</v>
      </c>
      <c r="BC370" s="34">
        <v>1.02</v>
      </c>
      <c r="BD370" s="34">
        <v>15.002000000000001</v>
      </c>
      <c r="BE370" s="34">
        <v>2739.1260000000002</v>
      </c>
      <c r="BF370" s="34">
        <v>102.745</v>
      </c>
      <c r="BG370" s="34">
        <v>3.484</v>
      </c>
      <c r="BH370" s="34">
        <v>8.8999999999999996E-2</v>
      </c>
      <c r="BI370" s="34">
        <v>3.573</v>
      </c>
      <c r="BJ370" s="34">
        <v>2.859</v>
      </c>
      <c r="BK370" s="34">
        <v>7.2999999999999995E-2</v>
      </c>
      <c r="BL370" s="34">
        <v>2.9319999999999999</v>
      </c>
      <c r="BM370" s="34">
        <v>1.9823999999999999</v>
      </c>
      <c r="BN370" s="34"/>
      <c r="BO370" s="34"/>
      <c r="BP370" s="34"/>
      <c r="BQ370" s="34">
        <v>386.07600000000002</v>
      </c>
      <c r="BR370" s="34">
        <v>0.17208899999999999</v>
      </c>
      <c r="BS370" s="34">
        <v>-5</v>
      </c>
      <c r="BT370" s="34">
        <v>6.0000000000000001E-3</v>
      </c>
      <c r="BU370" s="34">
        <v>4.2054239999999998</v>
      </c>
      <c r="BV370" s="34">
        <v>0</v>
      </c>
      <c r="BW370" s="34" t="s">
        <v>155</v>
      </c>
      <c r="BX370" s="34">
        <v>0.82099999999999995</v>
      </c>
    </row>
    <row r="371" spans="1:76" x14ac:dyDescent="0.25">
      <c r="A371" s="35">
        <v>43167</v>
      </c>
      <c r="B371" s="36">
        <v>1.6700231481481479E-2</v>
      </c>
      <c r="C371" s="34">
        <v>13.827999999999999</v>
      </c>
      <c r="D371" s="34">
        <v>0.62670000000000003</v>
      </c>
      <c r="E371" s="34">
        <v>6266.8361580000001</v>
      </c>
      <c r="F371" s="34">
        <v>119.5</v>
      </c>
      <c r="G371" s="34">
        <v>4.3</v>
      </c>
      <c r="H371" s="34">
        <v>273.7</v>
      </c>
      <c r="I371" s="34"/>
      <c r="J371" s="34">
        <v>2.57</v>
      </c>
      <c r="K371" s="34">
        <v>0.872</v>
      </c>
      <c r="L371" s="34">
        <v>12.0581</v>
      </c>
      <c r="M371" s="34">
        <v>0.54649999999999999</v>
      </c>
      <c r="N371" s="34">
        <v>104.20010000000001</v>
      </c>
      <c r="O371" s="34">
        <v>3.7496999999999998</v>
      </c>
      <c r="P371" s="34">
        <v>107.9</v>
      </c>
      <c r="Q371" s="34">
        <v>85.509600000000006</v>
      </c>
      <c r="R371" s="34">
        <v>3.0771000000000002</v>
      </c>
      <c r="S371" s="34">
        <v>88.6</v>
      </c>
      <c r="T371" s="34">
        <v>273.69229999999999</v>
      </c>
      <c r="U371" s="34"/>
      <c r="V371" s="34"/>
      <c r="W371" s="34">
        <v>0</v>
      </c>
      <c r="X371" s="34">
        <v>2.2429000000000001</v>
      </c>
      <c r="Y371" s="34">
        <v>12.1</v>
      </c>
      <c r="Z371" s="34">
        <v>850</v>
      </c>
      <c r="AA371" s="34">
        <v>860</v>
      </c>
      <c r="AB371" s="34">
        <v>870</v>
      </c>
      <c r="AC371" s="34">
        <v>84</v>
      </c>
      <c r="AD371" s="34">
        <v>28.49</v>
      </c>
      <c r="AE371" s="34">
        <v>0.65</v>
      </c>
      <c r="AF371" s="34">
        <v>978</v>
      </c>
      <c r="AG371" s="34">
        <v>3</v>
      </c>
      <c r="AH371" s="34">
        <v>61</v>
      </c>
      <c r="AI371" s="34">
        <v>41</v>
      </c>
      <c r="AJ371" s="34">
        <v>191</v>
      </c>
      <c r="AK371" s="34">
        <v>170</v>
      </c>
      <c r="AL371" s="34">
        <v>4.5999999999999996</v>
      </c>
      <c r="AM371" s="34">
        <v>175</v>
      </c>
      <c r="AN371" s="34" t="s">
        <v>155</v>
      </c>
      <c r="AO371" s="34">
        <v>2</v>
      </c>
      <c r="AP371" s="37">
        <v>0.89252314814814815</v>
      </c>
      <c r="AQ371" s="34">
        <v>47.164230000000003</v>
      </c>
      <c r="AR371" s="34">
        <v>-88.487632000000005</v>
      </c>
      <c r="AS371" s="34">
        <v>320.39999999999998</v>
      </c>
      <c r="AT371" s="34">
        <v>24.1</v>
      </c>
      <c r="AU371" s="34">
        <v>12</v>
      </c>
      <c r="AV371" s="34">
        <v>10</v>
      </c>
      <c r="AW371" s="34" t="s">
        <v>212</v>
      </c>
      <c r="AX371" s="34">
        <v>1.4686999999999999</v>
      </c>
      <c r="AY371" s="34">
        <v>2.1229</v>
      </c>
      <c r="AZ371" s="34">
        <v>2.6145</v>
      </c>
      <c r="BA371" s="34">
        <v>13.404</v>
      </c>
      <c r="BB371" s="34">
        <v>13.99</v>
      </c>
      <c r="BC371" s="34">
        <v>1.04</v>
      </c>
      <c r="BD371" s="34">
        <v>14.676</v>
      </c>
      <c r="BE371" s="34">
        <v>2774.4279999999999</v>
      </c>
      <c r="BF371" s="34">
        <v>80.028999999999996</v>
      </c>
      <c r="BG371" s="34">
        <v>2.5110000000000001</v>
      </c>
      <c r="BH371" s="34">
        <v>0.09</v>
      </c>
      <c r="BI371" s="34">
        <v>2.601</v>
      </c>
      <c r="BJ371" s="34">
        <v>2.06</v>
      </c>
      <c r="BK371" s="34">
        <v>7.3999999999999996E-2</v>
      </c>
      <c r="BL371" s="34">
        <v>2.1349999999999998</v>
      </c>
      <c r="BM371" s="34">
        <v>2.1730999999999998</v>
      </c>
      <c r="BN371" s="34"/>
      <c r="BO371" s="34"/>
      <c r="BP371" s="34"/>
      <c r="BQ371" s="34">
        <v>375.23</v>
      </c>
      <c r="BR371" s="34">
        <v>0.142485</v>
      </c>
      <c r="BS371" s="34">
        <v>-5</v>
      </c>
      <c r="BT371" s="34">
        <v>6.0000000000000001E-3</v>
      </c>
      <c r="BU371" s="34">
        <v>3.4819770000000001</v>
      </c>
      <c r="BV371" s="34">
        <v>0</v>
      </c>
      <c r="BW371" s="34" t="s">
        <v>155</v>
      </c>
      <c r="BX371" s="34">
        <v>0.82099999999999995</v>
      </c>
    </row>
    <row r="372" spans="1:76" x14ac:dyDescent="0.25">
      <c r="A372" s="35">
        <v>43167</v>
      </c>
      <c r="B372" s="36">
        <v>1.6711805555555556E-2</v>
      </c>
      <c r="C372" s="34">
        <v>14.175000000000001</v>
      </c>
      <c r="D372" s="34">
        <v>0.35809999999999997</v>
      </c>
      <c r="E372" s="34">
        <v>3580.7333330000001</v>
      </c>
      <c r="F372" s="34">
        <v>98.2</v>
      </c>
      <c r="G372" s="34">
        <v>4.3</v>
      </c>
      <c r="H372" s="34">
        <v>263.39999999999998</v>
      </c>
      <c r="I372" s="34"/>
      <c r="J372" s="34">
        <v>2.25</v>
      </c>
      <c r="K372" s="34">
        <v>0.87180000000000002</v>
      </c>
      <c r="L372" s="34">
        <v>12.357900000000001</v>
      </c>
      <c r="M372" s="34">
        <v>0.31219999999999998</v>
      </c>
      <c r="N372" s="34">
        <v>85.599000000000004</v>
      </c>
      <c r="O372" s="34">
        <v>3.7147999999999999</v>
      </c>
      <c r="P372" s="34">
        <v>89.3</v>
      </c>
      <c r="Q372" s="34">
        <v>70.245000000000005</v>
      </c>
      <c r="R372" s="34">
        <v>3.0485000000000002</v>
      </c>
      <c r="S372" s="34">
        <v>73.3</v>
      </c>
      <c r="T372" s="34">
        <v>263.3811</v>
      </c>
      <c r="U372" s="34"/>
      <c r="V372" s="34"/>
      <c r="W372" s="34">
        <v>0</v>
      </c>
      <c r="X372" s="34">
        <v>1.9626999999999999</v>
      </c>
      <c r="Y372" s="34">
        <v>12.4</v>
      </c>
      <c r="Z372" s="34">
        <v>847</v>
      </c>
      <c r="AA372" s="34">
        <v>857</v>
      </c>
      <c r="AB372" s="34">
        <v>870</v>
      </c>
      <c r="AC372" s="34">
        <v>84</v>
      </c>
      <c r="AD372" s="34">
        <v>28.49</v>
      </c>
      <c r="AE372" s="34">
        <v>0.65</v>
      </c>
      <c r="AF372" s="34">
        <v>978</v>
      </c>
      <c r="AG372" s="34">
        <v>3</v>
      </c>
      <c r="AH372" s="34">
        <v>61</v>
      </c>
      <c r="AI372" s="34">
        <v>41</v>
      </c>
      <c r="AJ372" s="34">
        <v>191.9</v>
      </c>
      <c r="AK372" s="34">
        <v>170</v>
      </c>
      <c r="AL372" s="34">
        <v>4.9000000000000004</v>
      </c>
      <c r="AM372" s="34">
        <v>175.3</v>
      </c>
      <c r="AN372" s="34" t="s">
        <v>155</v>
      </c>
      <c r="AO372" s="34">
        <v>2</v>
      </c>
      <c r="AP372" s="37">
        <v>0.89252314814814815</v>
      </c>
      <c r="AQ372" s="34">
        <v>47.164214999999999</v>
      </c>
      <c r="AR372" s="34">
        <v>-88.487733000000006</v>
      </c>
      <c r="AS372" s="34">
        <v>320.3</v>
      </c>
      <c r="AT372" s="34">
        <v>23.6</v>
      </c>
      <c r="AU372" s="34">
        <v>12</v>
      </c>
      <c r="AV372" s="34">
        <v>10</v>
      </c>
      <c r="AW372" s="34" t="s">
        <v>213</v>
      </c>
      <c r="AX372" s="34">
        <v>1.3229</v>
      </c>
      <c r="AY372" s="34">
        <v>2.1</v>
      </c>
      <c r="AZ372" s="34">
        <v>2.5</v>
      </c>
      <c r="BA372" s="34">
        <v>13.404</v>
      </c>
      <c r="BB372" s="34">
        <v>13.96</v>
      </c>
      <c r="BC372" s="34">
        <v>1.04</v>
      </c>
      <c r="BD372" s="34">
        <v>14.702999999999999</v>
      </c>
      <c r="BE372" s="34">
        <v>2828.9369999999999</v>
      </c>
      <c r="BF372" s="34">
        <v>45.482999999999997</v>
      </c>
      <c r="BG372" s="34">
        <v>2.052</v>
      </c>
      <c r="BH372" s="34">
        <v>8.8999999999999996E-2</v>
      </c>
      <c r="BI372" s="34">
        <v>2.141</v>
      </c>
      <c r="BJ372" s="34">
        <v>1.6839999999999999</v>
      </c>
      <c r="BK372" s="34">
        <v>7.2999999999999995E-2</v>
      </c>
      <c r="BL372" s="34">
        <v>1.7569999999999999</v>
      </c>
      <c r="BM372" s="34">
        <v>2.0806</v>
      </c>
      <c r="BN372" s="34"/>
      <c r="BO372" s="34"/>
      <c r="BP372" s="34"/>
      <c r="BQ372" s="34">
        <v>326.68400000000003</v>
      </c>
      <c r="BR372" s="34">
        <v>0.162296</v>
      </c>
      <c r="BS372" s="34">
        <v>-5</v>
      </c>
      <c r="BT372" s="34">
        <v>5.071E-3</v>
      </c>
      <c r="BU372" s="34">
        <v>3.9661080000000002</v>
      </c>
      <c r="BV372" s="34">
        <v>0</v>
      </c>
      <c r="BW372" s="34" t="s">
        <v>155</v>
      </c>
      <c r="BX372" s="34">
        <v>0.82099999999999995</v>
      </c>
    </row>
    <row r="373" spans="1:76" x14ac:dyDescent="0.25">
      <c r="A373" s="35">
        <v>43167</v>
      </c>
      <c r="B373" s="36">
        <v>1.672337962962963E-2</v>
      </c>
      <c r="C373" s="34">
        <v>14.21</v>
      </c>
      <c r="D373" s="34">
        <v>0.2102</v>
      </c>
      <c r="E373" s="34">
        <v>2101.65</v>
      </c>
      <c r="F373" s="34">
        <v>83.4</v>
      </c>
      <c r="G373" s="34">
        <v>4.2</v>
      </c>
      <c r="H373" s="34">
        <v>186.5</v>
      </c>
      <c r="I373" s="34"/>
      <c r="J373" s="34">
        <v>1.85</v>
      </c>
      <c r="K373" s="34">
        <v>0.873</v>
      </c>
      <c r="L373" s="34">
        <v>12.404999999999999</v>
      </c>
      <c r="M373" s="34">
        <v>0.1835</v>
      </c>
      <c r="N373" s="34">
        <v>72.830500000000001</v>
      </c>
      <c r="O373" s="34">
        <v>3.6665000000000001</v>
      </c>
      <c r="P373" s="34">
        <v>76.5</v>
      </c>
      <c r="Q373" s="34">
        <v>59.7667</v>
      </c>
      <c r="R373" s="34">
        <v>3.0087999999999999</v>
      </c>
      <c r="S373" s="34">
        <v>62.8</v>
      </c>
      <c r="T373" s="34">
        <v>186.46639999999999</v>
      </c>
      <c r="U373" s="34"/>
      <c r="V373" s="34"/>
      <c r="W373" s="34">
        <v>0</v>
      </c>
      <c r="X373" s="34">
        <v>1.6172</v>
      </c>
      <c r="Y373" s="34">
        <v>12.4</v>
      </c>
      <c r="Z373" s="34">
        <v>846</v>
      </c>
      <c r="AA373" s="34">
        <v>857</v>
      </c>
      <c r="AB373" s="34">
        <v>869</v>
      </c>
      <c r="AC373" s="34">
        <v>84</v>
      </c>
      <c r="AD373" s="34">
        <v>28.49</v>
      </c>
      <c r="AE373" s="34">
        <v>0.65</v>
      </c>
      <c r="AF373" s="34">
        <v>978</v>
      </c>
      <c r="AG373" s="34">
        <v>3</v>
      </c>
      <c r="AH373" s="34">
        <v>61</v>
      </c>
      <c r="AI373" s="34">
        <v>41</v>
      </c>
      <c r="AJ373" s="34">
        <v>192</v>
      </c>
      <c r="AK373" s="34">
        <v>170</v>
      </c>
      <c r="AL373" s="34">
        <v>5</v>
      </c>
      <c r="AM373" s="34">
        <v>175.7</v>
      </c>
      <c r="AN373" s="34" t="s">
        <v>155</v>
      </c>
      <c r="AO373" s="34">
        <v>2</v>
      </c>
      <c r="AP373" s="37">
        <v>0.8925347222222223</v>
      </c>
      <c r="AQ373" s="34">
        <v>47.164189</v>
      </c>
      <c r="AR373" s="34">
        <v>-88.487864999999999</v>
      </c>
      <c r="AS373" s="34">
        <v>320.39999999999998</v>
      </c>
      <c r="AT373" s="34">
        <v>23</v>
      </c>
      <c r="AU373" s="34">
        <v>12</v>
      </c>
      <c r="AV373" s="34">
        <v>10</v>
      </c>
      <c r="AW373" s="34" t="s">
        <v>213</v>
      </c>
      <c r="AX373" s="34">
        <v>1.3</v>
      </c>
      <c r="AY373" s="34">
        <v>2.1</v>
      </c>
      <c r="AZ373" s="34">
        <v>2.5</v>
      </c>
      <c r="BA373" s="34">
        <v>13.404</v>
      </c>
      <c r="BB373" s="34">
        <v>14.09</v>
      </c>
      <c r="BC373" s="34">
        <v>1.05</v>
      </c>
      <c r="BD373" s="34">
        <v>14.55</v>
      </c>
      <c r="BE373" s="34">
        <v>2859.9009999999998</v>
      </c>
      <c r="BF373" s="34">
        <v>26.920999999999999</v>
      </c>
      <c r="BG373" s="34">
        <v>1.758</v>
      </c>
      <c r="BH373" s="34">
        <v>8.8999999999999996E-2</v>
      </c>
      <c r="BI373" s="34">
        <v>1.847</v>
      </c>
      <c r="BJ373" s="34">
        <v>1.4430000000000001</v>
      </c>
      <c r="BK373" s="34">
        <v>7.2999999999999995E-2</v>
      </c>
      <c r="BL373" s="34">
        <v>1.516</v>
      </c>
      <c r="BM373" s="34">
        <v>1.4835</v>
      </c>
      <c r="BN373" s="34"/>
      <c r="BO373" s="34"/>
      <c r="BP373" s="34"/>
      <c r="BQ373" s="34">
        <v>271.09800000000001</v>
      </c>
      <c r="BR373" s="34">
        <v>0.14727799999999999</v>
      </c>
      <c r="BS373" s="34">
        <v>-5</v>
      </c>
      <c r="BT373" s="34">
        <v>5.0000000000000001E-3</v>
      </c>
      <c r="BU373" s="34">
        <v>3.5991059999999999</v>
      </c>
      <c r="BV373" s="34">
        <v>0</v>
      </c>
      <c r="BW373" s="34" t="s">
        <v>155</v>
      </c>
      <c r="BX373" s="34">
        <v>0.82099999999999995</v>
      </c>
    </row>
    <row r="374" spans="1:76" x14ac:dyDescent="0.25">
      <c r="A374" s="35">
        <v>43167</v>
      </c>
      <c r="B374" s="36">
        <v>1.6734953703703703E-2</v>
      </c>
      <c r="C374" s="34">
        <v>14.090999999999999</v>
      </c>
      <c r="D374" s="34">
        <v>0.1152</v>
      </c>
      <c r="E374" s="34">
        <v>1151.6500000000001</v>
      </c>
      <c r="F374" s="34">
        <v>71.599999999999994</v>
      </c>
      <c r="G374" s="34">
        <v>4.0999999999999996</v>
      </c>
      <c r="H374" s="34">
        <v>149.5</v>
      </c>
      <c r="I374" s="34"/>
      <c r="J374" s="34">
        <v>1.43</v>
      </c>
      <c r="K374" s="34">
        <v>0.87480000000000002</v>
      </c>
      <c r="L374" s="34">
        <v>12.3276</v>
      </c>
      <c r="M374" s="34">
        <v>0.1007</v>
      </c>
      <c r="N374" s="34">
        <v>62.606900000000003</v>
      </c>
      <c r="O374" s="34">
        <v>3.5868000000000002</v>
      </c>
      <c r="P374" s="34">
        <v>66.2</v>
      </c>
      <c r="Q374" s="34">
        <v>51.377000000000002</v>
      </c>
      <c r="R374" s="34">
        <v>2.9434</v>
      </c>
      <c r="S374" s="34">
        <v>54.3</v>
      </c>
      <c r="T374" s="34">
        <v>149.45079999999999</v>
      </c>
      <c r="U374" s="34"/>
      <c r="V374" s="34"/>
      <c r="W374" s="34">
        <v>0</v>
      </c>
      <c r="X374" s="34">
        <v>1.2479</v>
      </c>
      <c r="Y374" s="34">
        <v>12.5</v>
      </c>
      <c r="Z374" s="34">
        <v>847</v>
      </c>
      <c r="AA374" s="34">
        <v>856</v>
      </c>
      <c r="AB374" s="34">
        <v>869</v>
      </c>
      <c r="AC374" s="34">
        <v>84</v>
      </c>
      <c r="AD374" s="34">
        <v>28.49</v>
      </c>
      <c r="AE374" s="34">
        <v>0.65</v>
      </c>
      <c r="AF374" s="34">
        <v>978</v>
      </c>
      <c r="AG374" s="34">
        <v>3</v>
      </c>
      <c r="AH374" s="34">
        <v>61</v>
      </c>
      <c r="AI374" s="34">
        <v>41</v>
      </c>
      <c r="AJ374" s="34">
        <v>192</v>
      </c>
      <c r="AK374" s="34">
        <v>170.9</v>
      </c>
      <c r="AL374" s="34">
        <v>5.0999999999999996</v>
      </c>
      <c r="AM374" s="34">
        <v>175.9</v>
      </c>
      <c r="AN374" s="34" t="s">
        <v>155</v>
      </c>
      <c r="AO374" s="34">
        <v>2</v>
      </c>
      <c r="AP374" s="37">
        <v>0.89254629629629623</v>
      </c>
      <c r="AQ374" s="34">
        <v>47.164169000000001</v>
      </c>
      <c r="AR374" s="34">
        <v>-88.487994</v>
      </c>
      <c r="AS374" s="34">
        <v>320.39999999999998</v>
      </c>
      <c r="AT374" s="34">
        <v>21.9</v>
      </c>
      <c r="AU374" s="34">
        <v>12</v>
      </c>
      <c r="AV374" s="34">
        <v>10</v>
      </c>
      <c r="AW374" s="34" t="s">
        <v>213</v>
      </c>
      <c r="AX374" s="34">
        <v>1.4541999999999999</v>
      </c>
      <c r="AY374" s="34">
        <v>1.2519</v>
      </c>
      <c r="AZ374" s="34">
        <v>2.5</v>
      </c>
      <c r="BA374" s="34">
        <v>13.404</v>
      </c>
      <c r="BB374" s="34">
        <v>14.3</v>
      </c>
      <c r="BC374" s="34">
        <v>1.07</v>
      </c>
      <c r="BD374" s="34">
        <v>14.308</v>
      </c>
      <c r="BE374" s="34">
        <v>2879.598</v>
      </c>
      <c r="BF374" s="34">
        <v>14.978999999999999</v>
      </c>
      <c r="BG374" s="34">
        <v>1.5309999999999999</v>
      </c>
      <c r="BH374" s="34">
        <v>8.7999999999999995E-2</v>
      </c>
      <c r="BI374" s="34">
        <v>1.619</v>
      </c>
      <c r="BJ374" s="34">
        <v>1.2569999999999999</v>
      </c>
      <c r="BK374" s="34">
        <v>7.1999999999999995E-2</v>
      </c>
      <c r="BL374" s="34">
        <v>1.329</v>
      </c>
      <c r="BM374" s="34">
        <v>1.2047000000000001</v>
      </c>
      <c r="BN374" s="34"/>
      <c r="BO374" s="34"/>
      <c r="BP374" s="34"/>
      <c r="BQ374" s="34">
        <v>211.94499999999999</v>
      </c>
      <c r="BR374" s="34">
        <v>0.182231</v>
      </c>
      <c r="BS374" s="34">
        <v>-5</v>
      </c>
      <c r="BT374" s="34">
        <v>5.0000000000000001E-3</v>
      </c>
      <c r="BU374" s="34">
        <v>4.4532699999999998</v>
      </c>
      <c r="BV374" s="34">
        <v>0</v>
      </c>
      <c r="BW374" s="34" t="s">
        <v>155</v>
      </c>
      <c r="BX374" s="34">
        <v>0.82099999999999995</v>
      </c>
    </row>
    <row r="375" spans="1:76" x14ac:dyDescent="0.25">
      <c r="A375" s="35">
        <v>43167</v>
      </c>
      <c r="B375" s="36">
        <v>1.6746527777777777E-2</v>
      </c>
      <c r="C375" s="34">
        <v>14.01</v>
      </c>
      <c r="D375" s="34">
        <v>6.0199999999999997E-2</v>
      </c>
      <c r="E375" s="34">
        <v>601.98129300000005</v>
      </c>
      <c r="F375" s="34">
        <v>61.5</v>
      </c>
      <c r="G375" s="34">
        <v>4.0999999999999996</v>
      </c>
      <c r="H375" s="34">
        <v>143.6</v>
      </c>
      <c r="I375" s="34"/>
      <c r="J375" s="34">
        <v>1.17</v>
      </c>
      <c r="K375" s="34">
        <v>0.876</v>
      </c>
      <c r="L375" s="34">
        <v>12.2728</v>
      </c>
      <c r="M375" s="34">
        <v>5.2699999999999997E-2</v>
      </c>
      <c r="N375" s="34">
        <v>53.8673</v>
      </c>
      <c r="O375" s="34">
        <v>3.5573999999999999</v>
      </c>
      <c r="P375" s="34">
        <v>57.4</v>
      </c>
      <c r="Q375" s="34">
        <v>44.204999999999998</v>
      </c>
      <c r="R375" s="34">
        <v>2.9192999999999998</v>
      </c>
      <c r="S375" s="34">
        <v>47.1</v>
      </c>
      <c r="T375" s="34">
        <v>143.58629999999999</v>
      </c>
      <c r="U375" s="34"/>
      <c r="V375" s="34"/>
      <c r="W375" s="34">
        <v>0</v>
      </c>
      <c r="X375" s="34">
        <v>1.0286999999999999</v>
      </c>
      <c r="Y375" s="34">
        <v>12.5</v>
      </c>
      <c r="Z375" s="34">
        <v>846</v>
      </c>
      <c r="AA375" s="34">
        <v>855</v>
      </c>
      <c r="AB375" s="34">
        <v>868</v>
      </c>
      <c r="AC375" s="34">
        <v>84</v>
      </c>
      <c r="AD375" s="34">
        <v>28.49</v>
      </c>
      <c r="AE375" s="34">
        <v>0.65</v>
      </c>
      <c r="AF375" s="34">
        <v>978</v>
      </c>
      <c r="AG375" s="34">
        <v>3</v>
      </c>
      <c r="AH375" s="34">
        <v>61</v>
      </c>
      <c r="AI375" s="34">
        <v>41</v>
      </c>
      <c r="AJ375" s="34">
        <v>192</v>
      </c>
      <c r="AK375" s="34">
        <v>171</v>
      </c>
      <c r="AL375" s="34">
        <v>5.2</v>
      </c>
      <c r="AM375" s="34">
        <v>175.6</v>
      </c>
      <c r="AN375" s="34" t="s">
        <v>155</v>
      </c>
      <c r="AO375" s="34">
        <v>2</v>
      </c>
      <c r="AP375" s="37">
        <v>0.89255787037037038</v>
      </c>
      <c r="AQ375" s="34">
        <v>47.164174000000003</v>
      </c>
      <c r="AR375" s="34">
        <v>-88.488116000000005</v>
      </c>
      <c r="AS375" s="34">
        <v>320.60000000000002</v>
      </c>
      <c r="AT375" s="34">
        <v>21.3</v>
      </c>
      <c r="AU375" s="34">
        <v>12</v>
      </c>
      <c r="AV375" s="34">
        <v>10</v>
      </c>
      <c r="AW375" s="34" t="s">
        <v>213</v>
      </c>
      <c r="AX375" s="34">
        <v>1.6541999999999999</v>
      </c>
      <c r="AY375" s="34">
        <v>1.3084</v>
      </c>
      <c r="AZ375" s="34">
        <v>2.8083999999999998</v>
      </c>
      <c r="BA375" s="34">
        <v>13.404</v>
      </c>
      <c r="BB375" s="34">
        <v>14.44</v>
      </c>
      <c r="BC375" s="34">
        <v>1.08</v>
      </c>
      <c r="BD375" s="34">
        <v>14.154999999999999</v>
      </c>
      <c r="BE375" s="34">
        <v>2890.8989999999999</v>
      </c>
      <c r="BF375" s="34">
        <v>7.9059999999999997</v>
      </c>
      <c r="BG375" s="34">
        <v>1.329</v>
      </c>
      <c r="BH375" s="34">
        <v>8.7999999999999995E-2</v>
      </c>
      <c r="BI375" s="34">
        <v>1.417</v>
      </c>
      <c r="BJ375" s="34">
        <v>1.0900000000000001</v>
      </c>
      <c r="BK375" s="34">
        <v>7.1999999999999995E-2</v>
      </c>
      <c r="BL375" s="34">
        <v>1.1619999999999999</v>
      </c>
      <c r="BM375" s="34">
        <v>1.1671</v>
      </c>
      <c r="BN375" s="34"/>
      <c r="BO375" s="34"/>
      <c r="BP375" s="34"/>
      <c r="BQ375" s="34">
        <v>176.18299999999999</v>
      </c>
      <c r="BR375" s="34">
        <v>0.198935</v>
      </c>
      <c r="BS375" s="34">
        <v>-5</v>
      </c>
      <c r="BT375" s="34">
        <v>5.0000000000000001E-3</v>
      </c>
      <c r="BU375" s="34">
        <v>4.8614740000000003</v>
      </c>
      <c r="BV375" s="34">
        <v>0</v>
      </c>
      <c r="BW375" s="34" t="s">
        <v>155</v>
      </c>
      <c r="BX375" s="34">
        <v>0.82099999999999995</v>
      </c>
    </row>
    <row r="376" spans="1:76" x14ac:dyDescent="0.25">
      <c r="A376" s="35">
        <v>43167</v>
      </c>
      <c r="B376" s="36">
        <v>1.6758101851851854E-2</v>
      </c>
      <c r="C376" s="34">
        <v>14.064</v>
      </c>
      <c r="D376" s="34">
        <v>3.04E-2</v>
      </c>
      <c r="E376" s="34">
        <v>304</v>
      </c>
      <c r="F376" s="34">
        <v>53.9</v>
      </c>
      <c r="G376" s="34">
        <v>4</v>
      </c>
      <c r="H376" s="34">
        <v>124.3</v>
      </c>
      <c r="I376" s="34"/>
      <c r="J376" s="34">
        <v>0.93</v>
      </c>
      <c r="K376" s="34">
        <v>0.87590000000000001</v>
      </c>
      <c r="L376" s="34">
        <v>12.3178</v>
      </c>
      <c r="M376" s="34">
        <v>2.6599999999999999E-2</v>
      </c>
      <c r="N376" s="34">
        <v>47.192799999999998</v>
      </c>
      <c r="O376" s="34">
        <v>3.4689999999999999</v>
      </c>
      <c r="P376" s="34">
        <v>50.7</v>
      </c>
      <c r="Q376" s="34">
        <v>38.727800000000002</v>
      </c>
      <c r="R376" s="34">
        <v>2.8468</v>
      </c>
      <c r="S376" s="34">
        <v>41.6</v>
      </c>
      <c r="T376" s="34">
        <v>124.3258</v>
      </c>
      <c r="U376" s="34"/>
      <c r="V376" s="34"/>
      <c r="W376" s="34">
        <v>0</v>
      </c>
      <c r="X376" s="34">
        <v>0.81079999999999997</v>
      </c>
      <c r="Y376" s="34">
        <v>12.5</v>
      </c>
      <c r="Z376" s="34">
        <v>847</v>
      </c>
      <c r="AA376" s="34">
        <v>856</v>
      </c>
      <c r="AB376" s="34">
        <v>868</v>
      </c>
      <c r="AC376" s="34">
        <v>84</v>
      </c>
      <c r="AD376" s="34">
        <v>28.49</v>
      </c>
      <c r="AE376" s="34">
        <v>0.65</v>
      </c>
      <c r="AF376" s="34">
        <v>978</v>
      </c>
      <c r="AG376" s="34">
        <v>3</v>
      </c>
      <c r="AH376" s="34">
        <v>61</v>
      </c>
      <c r="AI376" s="34">
        <v>41</v>
      </c>
      <c r="AJ376" s="34">
        <v>192</v>
      </c>
      <c r="AK376" s="34">
        <v>170.1</v>
      </c>
      <c r="AL376" s="34">
        <v>5.2</v>
      </c>
      <c r="AM376" s="34">
        <v>175.2</v>
      </c>
      <c r="AN376" s="34" t="s">
        <v>155</v>
      </c>
      <c r="AO376" s="34">
        <v>2</v>
      </c>
      <c r="AP376" s="37">
        <v>0.89256944444444442</v>
      </c>
      <c r="AQ376" s="34">
        <v>47.164189</v>
      </c>
      <c r="AR376" s="34">
        <v>-88.488238999999993</v>
      </c>
      <c r="AS376" s="34">
        <v>320.89999999999998</v>
      </c>
      <c r="AT376" s="34">
        <v>21.2</v>
      </c>
      <c r="AU376" s="34">
        <v>12</v>
      </c>
      <c r="AV376" s="34">
        <v>10</v>
      </c>
      <c r="AW376" s="34" t="s">
        <v>213</v>
      </c>
      <c r="AX376" s="34">
        <v>1.7</v>
      </c>
      <c r="AY376" s="34">
        <v>1.4771000000000001</v>
      </c>
      <c r="AZ376" s="34">
        <v>2.9</v>
      </c>
      <c r="BA376" s="34">
        <v>13.404</v>
      </c>
      <c r="BB376" s="34">
        <v>14.42</v>
      </c>
      <c r="BC376" s="34">
        <v>1.08</v>
      </c>
      <c r="BD376" s="34">
        <v>14.172000000000001</v>
      </c>
      <c r="BE376" s="34">
        <v>2897.5039999999999</v>
      </c>
      <c r="BF376" s="34">
        <v>3.9860000000000002</v>
      </c>
      <c r="BG376" s="34">
        <v>1.163</v>
      </c>
      <c r="BH376" s="34">
        <v>8.5000000000000006E-2</v>
      </c>
      <c r="BI376" s="34">
        <v>1.248</v>
      </c>
      <c r="BJ376" s="34">
        <v>0.95399999999999996</v>
      </c>
      <c r="BK376" s="34">
        <v>7.0000000000000007E-2</v>
      </c>
      <c r="BL376" s="34">
        <v>1.024</v>
      </c>
      <c r="BM376" s="34">
        <v>1.0092000000000001</v>
      </c>
      <c r="BN376" s="34"/>
      <c r="BO376" s="34"/>
      <c r="BP376" s="34"/>
      <c r="BQ376" s="34">
        <v>138.67500000000001</v>
      </c>
      <c r="BR376" s="34">
        <v>0.21579300000000001</v>
      </c>
      <c r="BS376" s="34">
        <v>-5</v>
      </c>
      <c r="BT376" s="34">
        <v>5.9290000000000002E-3</v>
      </c>
      <c r="BU376" s="34">
        <v>5.273441</v>
      </c>
      <c r="BV376" s="34">
        <v>0</v>
      </c>
      <c r="BW376" s="34" t="s">
        <v>155</v>
      </c>
      <c r="BX376" s="34">
        <v>0.82099999999999995</v>
      </c>
    </row>
    <row r="377" spans="1:76" x14ac:dyDescent="0.25">
      <c r="A377" s="35">
        <v>43167</v>
      </c>
      <c r="B377" s="36">
        <v>1.6769675925925927E-2</v>
      </c>
      <c r="C377" s="34">
        <v>14.221</v>
      </c>
      <c r="D377" s="34">
        <v>1.49E-2</v>
      </c>
      <c r="E377" s="34">
        <v>149.155844</v>
      </c>
      <c r="F377" s="34">
        <v>49.6</v>
      </c>
      <c r="G377" s="34">
        <v>3.9</v>
      </c>
      <c r="H377" s="34">
        <v>105.4</v>
      </c>
      <c r="I377" s="34"/>
      <c r="J377" s="34">
        <v>0.77</v>
      </c>
      <c r="K377" s="34">
        <v>0.87480000000000002</v>
      </c>
      <c r="L377" s="34">
        <v>12.4407</v>
      </c>
      <c r="M377" s="34">
        <v>1.2999999999999999E-2</v>
      </c>
      <c r="N377" s="34">
        <v>43.398899999999998</v>
      </c>
      <c r="O377" s="34">
        <v>3.3773</v>
      </c>
      <c r="P377" s="34">
        <v>46.8</v>
      </c>
      <c r="Q377" s="34">
        <v>35.614400000000003</v>
      </c>
      <c r="R377" s="34">
        <v>2.7715000000000001</v>
      </c>
      <c r="S377" s="34">
        <v>38.4</v>
      </c>
      <c r="T377" s="34">
        <v>105.395</v>
      </c>
      <c r="U377" s="34"/>
      <c r="V377" s="34"/>
      <c r="W377" s="34">
        <v>0</v>
      </c>
      <c r="X377" s="34">
        <v>0.67749999999999999</v>
      </c>
      <c r="Y377" s="34">
        <v>12.6</v>
      </c>
      <c r="Z377" s="34">
        <v>847</v>
      </c>
      <c r="AA377" s="34">
        <v>855</v>
      </c>
      <c r="AB377" s="34">
        <v>868</v>
      </c>
      <c r="AC377" s="34">
        <v>84</v>
      </c>
      <c r="AD377" s="34">
        <v>28.49</v>
      </c>
      <c r="AE377" s="34">
        <v>0.65</v>
      </c>
      <c r="AF377" s="34">
        <v>978</v>
      </c>
      <c r="AG377" s="34">
        <v>3</v>
      </c>
      <c r="AH377" s="34">
        <v>61</v>
      </c>
      <c r="AI377" s="34">
        <v>41</v>
      </c>
      <c r="AJ377" s="34">
        <v>192</v>
      </c>
      <c r="AK377" s="34">
        <v>170.9</v>
      </c>
      <c r="AL377" s="34">
        <v>5.2</v>
      </c>
      <c r="AM377" s="34">
        <v>174.8</v>
      </c>
      <c r="AN377" s="34" t="s">
        <v>155</v>
      </c>
      <c r="AO377" s="34">
        <v>2</v>
      </c>
      <c r="AP377" s="37">
        <v>0.89258101851851857</v>
      </c>
      <c r="AQ377" s="34">
        <v>47.164214999999999</v>
      </c>
      <c r="AR377" s="34">
        <v>-88.488358000000005</v>
      </c>
      <c r="AS377" s="34">
        <v>321.10000000000002</v>
      </c>
      <c r="AT377" s="34">
        <v>20.9</v>
      </c>
      <c r="AU377" s="34">
        <v>12</v>
      </c>
      <c r="AV377" s="34">
        <v>10</v>
      </c>
      <c r="AW377" s="34" t="s">
        <v>213</v>
      </c>
      <c r="AX377" s="34">
        <v>1.7</v>
      </c>
      <c r="AY377" s="34">
        <v>1.5770230000000001</v>
      </c>
      <c r="AZ377" s="34">
        <v>2.9</v>
      </c>
      <c r="BA377" s="34">
        <v>13.404</v>
      </c>
      <c r="BB377" s="34">
        <v>14.29</v>
      </c>
      <c r="BC377" s="34">
        <v>1.07</v>
      </c>
      <c r="BD377" s="34">
        <v>14.314</v>
      </c>
      <c r="BE377" s="34">
        <v>2901.1109999999999</v>
      </c>
      <c r="BF377" s="34">
        <v>1.9370000000000001</v>
      </c>
      <c r="BG377" s="34">
        <v>1.06</v>
      </c>
      <c r="BH377" s="34">
        <v>8.2000000000000003E-2</v>
      </c>
      <c r="BI377" s="34">
        <v>1.1419999999999999</v>
      </c>
      <c r="BJ377" s="34">
        <v>0.87</v>
      </c>
      <c r="BK377" s="34">
        <v>6.8000000000000005E-2</v>
      </c>
      <c r="BL377" s="34">
        <v>0.93700000000000006</v>
      </c>
      <c r="BM377" s="34">
        <v>0.84809999999999997</v>
      </c>
      <c r="BN377" s="34"/>
      <c r="BO377" s="34"/>
      <c r="BP377" s="34"/>
      <c r="BQ377" s="34">
        <v>114.88200000000001</v>
      </c>
      <c r="BR377" s="34">
        <v>0.19842000000000001</v>
      </c>
      <c r="BS377" s="34">
        <v>-5</v>
      </c>
      <c r="BT377" s="34">
        <v>5.071E-3</v>
      </c>
      <c r="BU377" s="34">
        <v>4.8488889999999998</v>
      </c>
      <c r="BV377" s="34">
        <v>0</v>
      </c>
      <c r="BW377" s="34" t="s">
        <v>155</v>
      </c>
      <c r="BX377" s="34">
        <v>0.82099999999999995</v>
      </c>
    </row>
    <row r="378" spans="1:76" x14ac:dyDescent="0.25">
      <c r="A378" s="35">
        <v>43167</v>
      </c>
      <c r="B378" s="36">
        <v>1.6781250000000001E-2</v>
      </c>
      <c r="C378" s="34">
        <v>14.127000000000001</v>
      </c>
      <c r="D378" s="34">
        <v>8.0000000000000002E-3</v>
      </c>
      <c r="E378" s="34">
        <v>80</v>
      </c>
      <c r="F378" s="34">
        <v>47.2</v>
      </c>
      <c r="G378" s="34">
        <v>3.8</v>
      </c>
      <c r="H378" s="34">
        <v>73.7</v>
      </c>
      <c r="I378" s="34"/>
      <c r="J378" s="34">
        <v>0.62</v>
      </c>
      <c r="K378" s="34">
        <v>0.87560000000000004</v>
      </c>
      <c r="L378" s="34">
        <v>12.370200000000001</v>
      </c>
      <c r="M378" s="34">
        <v>7.0000000000000001E-3</v>
      </c>
      <c r="N378" s="34">
        <v>41.336100000000002</v>
      </c>
      <c r="O378" s="34">
        <v>3.3273000000000001</v>
      </c>
      <c r="P378" s="34">
        <v>44.7</v>
      </c>
      <c r="Q378" s="34">
        <v>33.921599999999998</v>
      </c>
      <c r="R378" s="34">
        <v>2.7305000000000001</v>
      </c>
      <c r="S378" s="34">
        <v>36.700000000000003</v>
      </c>
      <c r="T378" s="34">
        <v>73.650199999999998</v>
      </c>
      <c r="U378" s="34"/>
      <c r="V378" s="34"/>
      <c r="W378" s="34">
        <v>0</v>
      </c>
      <c r="X378" s="34">
        <v>0.54410000000000003</v>
      </c>
      <c r="Y378" s="34">
        <v>12.5</v>
      </c>
      <c r="Z378" s="34">
        <v>846</v>
      </c>
      <c r="AA378" s="34">
        <v>855</v>
      </c>
      <c r="AB378" s="34">
        <v>869</v>
      </c>
      <c r="AC378" s="34">
        <v>84</v>
      </c>
      <c r="AD378" s="34">
        <v>28.49</v>
      </c>
      <c r="AE378" s="34">
        <v>0.65</v>
      </c>
      <c r="AF378" s="34">
        <v>978</v>
      </c>
      <c r="AG378" s="34">
        <v>3</v>
      </c>
      <c r="AH378" s="34">
        <v>61</v>
      </c>
      <c r="AI378" s="34">
        <v>41</v>
      </c>
      <c r="AJ378" s="34">
        <v>192</v>
      </c>
      <c r="AK378" s="34">
        <v>171</v>
      </c>
      <c r="AL378" s="34">
        <v>5.2</v>
      </c>
      <c r="AM378" s="34">
        <v>174.5</v>
      </c>
      <c r="AN378" s="34" t="s">
        <v>155</v>
      </c>
      <c r="AO378" s="34">
        <v>2</v>
      </c>
      <c r="AP378" s="37">
        <v>0.89259259259259249</v>
      </c>
      <c r="AQ378" s="34">
        <v>47.164261000000003</v>
      </c>
      <c r="AR378" s="34">
        <v>-88.488560000000007</v>
      </c>
      <c r="AS378" s="34">
        <v>320.89999999999998</v>
      </c>
      <c r="AT378" s="34">
        <v>20.399999999999999</v>
      </c>
      <c r="AU378" s="34">
        <v>12</v>
      </c>
      <c r="AV378" s="34">
        <v>10</v>
      </c>
      <c r="AW378" s="34" t="s">
        <v>213</v>
      </c>
      <c r="AX378" s="34">
        <v>1.7</v>
      </c>
      <c r="AY378" s="34">
        <v>1.6</v>
      </c>
      <c r="AZ378" s="34">
        <v>2.9</v>
      </c>
      <c r="BA378" s="34">
        <v>13.404</v>
      </c>
      <c r="BB378" s="34">
        <v>14.39</v>
      </c>
      <c r="BC378" s="34">
        <v>1.07</v>
      </c>
      <c r="BD378" s="34">
        <v>14.205</v>
      </c>
      <c r="BE378" s="34">
        <v>2903.299</v>
      </c>
      <c r="BF378" s="34">
        <v>1.046</v>
      </c>
      <c r="BG378" s="34">
        <v>1.016</v>
      </c>
      <c r="BH378" s="34">
        <v>8.2000000000000003E-2</v>
      </c>
      <c r="BI378" s="34">
        <v>1.0980000000000001</v>
      </c>
      <c r="BJ378" s="34">
        <v>0.83399999999999996</v>
      </c>
      <c r="BK378" s="34">
        <v>6.7000000000000004E-2</v>
      </c>
      <c r="BL378" s="34">
        <v>0.90100000000000002</v>
      </c>
      <c r="BM378" s="34">
        <v>0.59650000000000003</v>
      </c>
      <c r="BN378" s="34"/>
      <c r="BO378" s="34"/>
      <c r="BP378" s="34"/>
      <c r="BQ378" s="34">
        <v>92.855000000000004</v>
      </c>
      <c r="BR378" s="34">
        <v>0.176562</v>
      </c>
      <c r="BS378" s="34">
        <v>-5</v>
      </c>
      <c r="BT378" s="34">
        <v>5.9290000000000002E-3</v>
      </c>
      <c r="BU378" s="34">
        <v>4.3147330000000004</v>
      </c>
      <c r="BV378" s="34">
        <v>0</v>
      </c>
      <c r="BW378" s="34" t="s">
        <v>155</v>
      </c>
      <c r="BX378" s="34">
        <v>0.82099999999999995</v>
      </c>
    </row>
    <row r="379" spans="1:76" x14ac:dyDescent="0.25">
      <c r="A379" s="35">
        <v>43167</v>
      </c>
      <c r="B379" s="36">
        <v>1.6792824074074075E-2</v>
      </c>
      <c r="C379" s="34">
        <v>14.066000000000001</v>
      </c>
      <c r="D379" s="34">
        <v>7.7999999999999996E-3</v>
      </c>
      <c r="E379" s="34">
        <v>77.723102999999995</v>
      </c>
      <c r="F379" s="34">
        <v>45.7</v>
      </c>
      <c r="G379" s="34">
        <v>3.8</v>
      </c>
      <c r="H379" s="34">
        <v>74.900000000000006</v>
      </c>
      <c r="I379" s="34"/>
      <c r="J379" s="34">
        <v>0.5</v>
      </c>
      <c r="K379" s="34">
        <v>0.87609999999999999</v>
      </c>
      <c r="L379" s="34">
        <v>12.3226</v>
      </c>
      <c r="M379" s="34">
        <v>6.7999999999999996E-3</v>
      </c>
      <c r="N379" s="34">
        <v>40.039099999999998</v>
      </c>
      <c r="O379" s="34">
        <v>3.3290000000000002</v>
      </c>
      <c r="P379" s="34">
        <v>43.4</v>
      </c>
      <c r="Q379" s="34">
        <v>32.857199999999999</v>
      </c>
      <c r="R379" s="34">
        <v>2.7319</v>
      </c>
      <c r="S379" s="34">
        <v>35.6</v>
      </c>
      <c r="T379" s="34">
        <v>74.88</v>
      </c>
      <c r="U379" s="34"/>
      <c r="V379" s="34"/>
      <c r="W379" s="34">
        <v>0</v>
      </c>
      <c r="X379" s="34">
        <v>0.438</v>
      </c>
      <c r="Y379" s="34">
        <v>12.5</v>
      </c>
      <c r="Z379" s="34">
        <v>847</v>
      </c>
      <c r="AA379" s="34">
        <v>856</v>
      </c>
      <c r="AB379" s="34">
        <v>869</v>
      </c>
      <c r="AC379" s="34">
        <v>84</v>
      </c>
      <c r="AD379" s="34">
        <v>28.49</v>
      </c>
      <c r="AE379" s="34">
        <v>0.65</v>
      </c>
      <c r="AF379" s="34">
        <v>978</v>
      </c>
      <c r="AG379" s="34">
        <v>3</v>
      </c>
      <c r="AH379" s="34">
        <v>61</v>
      </c>
      <c r="AI379" s="34">
        <v>41</v>
      </c>
      <c r="AJ379" s="34">
        <v>192</v>
      </c>
      <c r="AK379" s="34">
        <v>171</v>
      </c>
      <c r="AL379" s="34">
        <v>5.0999999999999996</v>
      </c>
      <c r="AM379" s="34">
        <v>174.1</v>
      </c>
      <c r="AN379" s="34" t="s">
        <v>155</v>
      </c>
      <c r="AO379" s="34">
        <v>2</v>
      </c>
      <c r="AP379" s="37">
        <v>0.89261574074074079</v>
      </c>
      <c r="AQ379" s="34">
        <v>47.164284000000002</v>
      </c>
      <c r="AR379" s="34">
        <v>-88.488701000000006</v>
      </c>
      <c r="AS379" s="34">
        <v>320.7</v>
      </c>
      <c r="AT379" s="34">
        <v>20.100000000000001</v>
      </c>
      <c r="AU379" s="34">
        <v>12</v>
      </c>
      <c r="AV379" s="34">
        <v>10</v>
      </c>
      <c r="AW379" s="34" t="s">
        <v>213</v>
      </c>
      <c r="AX379" s="34">
        <v>1.7</v>
      </c>
      <c r="AY379" s="34">
        <v>1.6</v>
      </c>
      <c r="AZ379" s="34">
        <v>2.9</v>
      </c>
      <c r="BA379" s="34">
        <v>13.404</v>
      </c>
      <c r="BB379" s="34">
        <v>14.45</v>
      </c>
      <c r="BC379" s="34">
        <v>1.08</v>
      </c>
      <c r="BD379" s="34">
        <v>14.147</v>
      </c>
      <c r="BE379" s="34">
        <v>2903.3389999999999</v>
      </c>
      <c r="BF379" s="34">
        <v>1.0209999999999999</v>
      </c>
      <c r="BG379" s="34">
        <v>0.98799999999999999</v>
      </c>
      <c r="BH379" s="34">
        <v>8.2000000000000003E-2</v>
      </c>
      <c r="BI379" s="34">
        <v>1.07</v>
      </c>
      <c r="BJ379" s="34">
        <v>0.81100000000000005</v>
      </c>
      <c r="BK379" s="34">
        <v>6.7000000000000004E-2</v>
      </c>
      <c r="BL379" s="34">
        <v>0.878</v>
      </c>
      <c r="BM379" s="34">
        <v>0.60880000000000001</v>
      </c>
      <c r="BN379" s="34"/>
      <c r="BO379" s="34"/>
      <c r="BP379" s="34"/>
      <c r="BQ379" s="34">
        <v>75.040999999999997</v>
      </c>
      <c r="BR379" s="34">
        <v>0.144343</v>
      </c>
      <c r="BS379" s="34">
        <v>-5</v>
      </c>
      <c r="BT379" s="34">
        <v>6.0000000000000001E-3</v>
      </c>
      <c r="BU379" s="34">
        <v>3.5273819999999998</v>
      </c>
      <c r="BV379" s="34">
        <v>0</v>
      </c>
      <c r="BW379" s="34" t="s">
        <v>155</v>
      </c>
      <c r="BX379" s="34">
        <v>0.82099999999999995</v>
      </c>
    </row>
    <row r="380" spans="1:76" x14ac:dyDescent="0.25">
      <c r="A380" s="35">
        <v>43167</v>
      </c>
      <c r="B380" s="36">
        <v>1.6804398148148148E-2</v>
      </c>
      <c r="C380" s="34">
        <v>14.196</v>
      </c>
      <c r="D380" s="34">
        <v>5.3E-3</v>
      </c>
      <c r="E380" s="34">
        <v>52.702252000000001</v>
      </c>
      <c r="F380" s="34">
        <v>45.9</v>
      </c>
      <c r="G380" s="34">
        <v>3.7</v>
      </c>
      <c r="H380" s="34">
        <v>84.9</v>
      </c>
      <c r="I380" s="34"/>
      <c r="J380" s="34">
        <v>0.5</v>
      </c>
      <c r="K380" s="34">
        <v>0.87509999999999999</v>
      </c>
      <c r="L380" s="34">
        <v>12.4232</v>
      </c>
      <c r="M380" s="34">
        <v>4.5999999999999999E-3</v>
      </c>
      <c r="N380" s="34">
        <v>40.177599999999998</v>
      </c>
      <c r="O380" s="34">
        <v>3.238</v>
      </c>
      <c r="P380" s="34">
        <v>43.4</v>
      </c>
      <c r="Q380" s="34">
        <v>32.9709</v>
      </c>
      <c r="R380" s="34">
        <v>2.6572</v>
      </c>
      <c r="S380" s="34">
        <v>35.6</v>
      </c>
      <c r="T380" s="34">
        <v>84.887600000000006</v>
      </c>
      <c r="U380" s="34"/>
      <c r="V380" s="34"/>
      <c r="W380" s="34">
        <v>0</v>
      </c>
      <c r="X380" s="34">
        <v>0.43759999999999999</v>
      </c>
      <c r="Y380" s="34">
        <v>12.5</v>
      </c>
      <c r="Z380" s="34">
        <v>846</v>
      </c>
      <c r="AA380" s="34">
        <v>855</v>
      </c>
      <c r="AB380" s="34">
        <v>869</v>
      </c>
      <c r="AC380" s="34">
        <v>84</v>
      </c>
      <c r="AD380" s="34">
        <v>28.49</v>
      </c>
      <c r="AE380" s="34">
        <v>0.65</v>
      </c>
      <c r="AF380" s="34">
        <v>978</v>
      </c>
      <c r="AG380" s="34">
        <v>3</v>
      </c>
      <c r="AH380" s="34">
        <v>61</v>
      </c>
      <c r="AI380" s="34">
        <v>41</v>
      </c>
      <c r="AJ380" s="34">
        <v>192</v>
      </c>
      <c r="AK380" s="34">
        <v>171</v>
      </c>
      <c r="AL380" s="34">
        <v>5.3</v>
      </c>
      <c r="AM380" s="34">
        <v>174</v>
      </c>
      <c r="AN380" s="34" t="s">
        <v>155</v>
      </c>
      <c r="AO380" s="34">
        <v>2</v>
      </c>
      <c r="AP380" s="37">
        <v>0.89262731481481483</v>
      </c>
      <c r="AQ380" s="34">
        <v>47.164287000000002</v>
      </c>
      <c r="AR380" s="34">
        <v>-88.488727999999995</v>
      </c>
      <c r="AS380" s="34">
        <v>320.7</v>
      </c>
      <c r="AT380" s="34">
        <v>20.100000000000001</v>
      </c>
      <c r="AU380" s="34">
        <v>12</v>
      </c>
      <c r="AV380" s="34">
        <v>10</v>
      </c>
      <c r="AW380" s="34" t="s">
        <v>213</v>
      </c>
      <c r="AX380" s="34">
        <v>1.7770999999999999</v>
      </c>
      <c r="AY380" s="34">
        <v>1.1374</v>
      </c>
      <c r="AZ380" s="34">
        <v>2.7458</v>
      </c>
      <c r="BA380" s="34">
        <v>13.404</v>
      </c>
      <c r="BB380" s="34">
        <v>14.33</v>
      </c>
      <c r="BC380" s="34">
        <v>1.07</v>
      </c>
      <c r="BD380" s="34">
        <v>14.269</v>
      </c>
      <c r="BE380" s="34">
        <v>2903.5709999999999</v>
      </c>
      <c r="BF380" s="34">
        <v>0.68600000000000005</v>
      </c>
      <c r="BG380" s="34">
        <v>0.98299999999999998</v>
      </c>
      <c r="BH380" s="34">
        <v>7.9000000000000001E-2</v>
      </c>
      <c r="BI380" s="34">
        <v>1.0629999999999999</v>
      </c>
      <c r="BJ380" s="34">
        <v>0.80700000000000005</v>
      </c>
      <c r="BK380" s="34">
        <v>6.5000000000000002E-2</v>
      </c>
      <c r="BL380" s="34">
        <v>0.872</v>
      </c>
      <c r="BM380" s="34">
        <v>0.68459999999999999</v>
      </c>
      <c r="BN380" s="34"/>
      <c r="BO380" s="34"/>
      <c r="BP380" s="34"/>
      <c r="BQ380" s="34">
        <v>74.36</v>
      </c>
      <c r="BR380" s="34">
        <v>0.15314800000000001</v>
      </c>
      <c r="BS380" s="34">
        <v>-5</v>
      </c>
      <c r="BT380" s="34">
        <v>6.0000000000000001E-3</v>
      </c>
      <c r="BU380" s="34">
        <v>3.7425540000000002</v>
      </c>
      <c r="BV380" s="34">
        <v>0</v>
      </c>
      <c r="BW380" s="34" t="s">
        <v>155</v>
      </c>
      <c r="BX380" s="34">
        <v>0.82099999999999995</v>
      </c>
    </row>
    <row r="381" spans="1:76" x14ac:dyDescent="0.25">
      <c r="A381" s="35">
        <v>43167</v>
      </c>
      <c r="B381" s="36">
        <v>1.6815972222222222E-2</v>
      </c>
      <c r="C381" s="34">
        <v>14.294</v>
      </c>
      <c r="D381" s="34">
        <v>4.1999999999999997E-3</v>
      </c>
      <c r="E381" s="34">
        <v>42.472574000000002</v>
      </c>
      <c r="F381" s="34">
        <v>53</v>
      </c>
      <c r="G381" s="34">
        <v>3.7</v>
      </c>
      <c r="H381" s="34">
        <v>74.2</v>
      </c>
      <c r="I381" s="34"/>
      <c r="J381" s="34">
        <v>0.4</v>
      </c>
      <c r="K381" s="34">
        <v>0.87429999999999997</v>
      </c>
      <c r="L381" s="34">
        <v>12.498100000000001</v>
      </c>
      <c r="M381" s="34">
        <v>3.7000000000000002E-3</v>
      </c>
      <c r="N381" s="34">
        <v>46.305199999999999</v>
      </c>
      <c r="O381" s="34">
        <v>3.2008000000000001</v>
      </c>
      <c r="P381" s="34">
        <v>49.5</v>
      </c>
      <c r="Q381" s="34">
        <v>37.999299999999998</v>
      </c>
      <c r="R381" s="34">
        <v>2.6267</v>
      </c>
      <c r="S381" s="34">
        <v>40.6</v>
      </c>
      <c r="T381" s="34">
        <v>74.215999999999994</v>
      </c>
      <c r="U381" s="34"/>
      <c r="V381" s="34"/>
      <c r="W381" s="34">
        <v>0</v>
      </c>
      <c r="X381" s="34">
        <v>0.34970000000000001</v>
      </c>
      <c r="Y381" s="34">
        <v>12.5</v>
      </c>
      <c r="Z381" s="34">
        <v>846</v>
      </c>
      <c r="AA381" s="34">
        <v>856</v>
      </c>
      <c r="AB381" s="34">
        <v>869</v>
      </c>
      <c r="AC381" s="34">
        <v>84</v>
      </c>
      <c r="AD381" s="34">
        <v>28.49</v>
      </c>
      <c r="AE381" s="34">
        <v>0.65</v>
      </c>
      <c r="AF381" s="34">
        <v>978</v>
      </c>
      <c r="AG381" s="34">
        <v>3</v>
      </c>
      <c r="AH381" s="34">
        <v>61</v>
      </c>
      <c r="AI381" s="34">
        <v>41</v>
      </c>
      <c r="AJ381" s="34">
        <v>191.1</v>
      </c>
      <c r="AK381" s="34">
        <v>171</v>
      </c>
      <c r="AL381" s="34">
        <v>5.2</v>
      </c>
      <c r="AM381" s="34">
        <v>174</v>
      </c>
      <c r="AN381" s="34" t="s">
        <v>155</v>
      </c>
      <c r="AO381" s="34">
        <v>2</v>
      </c>
      <c r="AP381" s="37">
        <v>0.89262731481481483</v>
      </c>
      <c r="AQ381" s="34">
        <v>47.164279000000001</v>
      </c>
      <c r="AR381" s="34">
        <v>-88.488923999999997</v>
      </c>
      <c r="AS381" s="34">
        <v>320.39999999999998</v>
      </c>
      <c r="AT381" s="34">
        <v>20.6</v>
      </c>
      <c r="AU381" s="34">
        <v>12</v>
      </c>
      <c r="AV381" s="34">
        <v>10</v>
      </c>
      <c r="AW381" s="34" t="s">
        <v>213</v>
      </c>
      <c r="AX381" s="34">
        <v>1.8</v>
      </c>
      <c r="AY381" s="34">
        <v>1</v>
      </c>
      <c r="AZ381" s="34">
        <v>2.7</v>
      </c>
      <c r="BA381" s="34">
        <v>13.404</v>
      </c>
      <c r="BB381" s="34">
        <v>14.24</v>
      </c>
      <c r="BC381" s="34">
        <v>1.06</v>
      </c>
      <c r="BD381" s="34">
        <v>14.372</v>
      </c>
      <c r="BE381" s="34">
        <v>2903.991</v>
      </c>
      <c r="BF381" s="34">
        <v>0.54900000000000004</v>
      </c>
      <c r="BG381" s="34">
        <v>1.127</v>
      </c>
      <c r="BH381" s="34">
        <v>7.8E-2</v>
      </c>
      <c r="BI381" s="34">
        <v>1.2050000000000001</v>
      </c>
      <c r="BJ381" s="34">
        <v>0.92500000000000004</v>
      </c>
      <c r="BK381" s="34">
        <v>6.4000000000000001E-2</v>
      </c>
      <c r="BL381" s="34">
        <v>0.98899999999999999</v>
      </c>
      <c r="BM381" s="34">
        <v>0.59509999999999996</v>
      </c>
      <c r="BN381" s="34"/>
      <c r="BO381" s="34"/>
      <c r="BP381" s="34"/>
      <c r="BQ381" s="34">
        <v>59.087000000000003</v>
      </c>
      <c r="BR381" s="34">
        <v>0.173509</v>
      </c>
      <c r="BS381" s="34">
        <v>-5</v>
      </c>
      <c r="BT381" s="34">
        <v>6.0000000000000001E-3</v>
      </c>
      <c r="BU381" s="34">
        <v>4.2401260000000001</v>
      </c>
      <c r="BV381" s="34">
        <v>0</v>
      </c>
      <c r="BW381" s="34" t="s">
        <v>155</v>
      </c>
      <c r="BX381" s="34">
        <v>0.82099999999999995</v>
      </c>
    </row>
    <row r="382" spans="1:76" x14ac:dyDescent="0.25">
      <c r="A382" s="35">
        <v>43167</v>
      </c>
      <c r="B382" s="36">
        <v>1.6827546296296295E-2</v>
      </c>
      <c r="C382" s="34">
        <v>14.351000000000001</v>
      </c>
      <c r="D382" s="34">
        <v>4.0000000000000001E-3</v>
      </c>
      <c r="E382" s="34">
        <v>40</v>
      </c>
      <c r="F382" s="34">
        <v>58.4</v>
      </c>
      <c r="G382" s="34">
        <v>3.6</v>
      </c>
      <c r="H382" s="34">
        <v>56.9</v>
      </c>
      <c r="I382" s="34"/>
      <c r="J382" s="34">
        <v>0.4</v>
      </c>
      <c r="K382" s="34">
        <v>0.87390000000000001</v>
      </c>
      <c r="L382" s="34">
        <v>12.541499999999999</v>
      </c>
      <c r="M382" s="34">
        <v>3.5000000000000001E-3</v>
      </c>
      <c r="N382" s="34">
        <v>51.067999999999998</v>
      </c>
      <c r="O382" s="34">
        <v>3.1461000000000001</v>
      </c>
      <c r="P382" s="34">
        <v>54.2</v>
      </c>
      <c r="Q382" s="34">
        <v>41.907800000000002</v>
      </c>
      <c r="R382" s="34">
        <v>2.5817999999999999</v>
      </c>
      <c r="S382" s="34">
        <v>44.5</v>
      </c>
      <c r="T382" s="34">
        <v>56.877800000000001</v>
      </c>
      <c r="U382" s="34"/>
      <c r="V382" s="34"/>
      <c r="W382" s="34">
        <v>0</v>
      </c>
      <c r="X382" s="34">
        <v>0.34960000000000002</v>
      </c>
      <c r="Y382" s="34">
        <v>12.5</v>
      </c>
      <c r="Z382" s="34">
        <v>846</v>
      </c>
      <c r="AA382" s="34">
        <v>856</v>
      </c>
      <c r="AB382" s="34">
        <v>869</v>
      </c>
      <c r="AC382" s="34">
        <v>84</v>
      </c>
      <c r="AD382" s="34">
        <v>28.49</v>
      </c>
      <c r="AE382" s="34">
        <v>0.65</v>
      </c>
      <c r="AF382" s="34">
        <v>978</v>
      </c>
      <c r="AG382" s="34">
        <v>3</v>
      </c>
      <c r="AH382" s="34">
        <v>61</v>
      </c>
      <c r="AI382" s="34">
        <v>41</v>
      </c>
      <c r="AJ382" s="34">
        <v>191</v>
      </c>
      <c r="AK382" s="34">
        <v>171</v>
      </c>
      <c r="AL382" s="34">
        <v>5.2</v>
      </c>
      <c r="AM382" s="34">
        <v>174</v>
      </c>
      <c r="AN382" s="34" t="s">
        <v>155</v>
      </c>
      <c r="AO382" s="34">
        <v>2</v>
      </c>
      <c r="AP382" s="37">
        <v>0.89265046296296291</v>
      </c>
      <c r="AQ382" s="34">
        <v>47.164276999999998</v>
      </c>
      <c r="AR382" s="34">
        <v>-88.488981999999993</v>
      </c>
      <c r="AS382" s="34">
        <v>320.3</v>
      </c>
      <c r="AT382" s="34">
        <v>20.8</v>
      </c>
      <c r="AU382" s="34">
        <v>12</v>
      </c>
      <c r="AV382" s="34">
        <v>9</v>
      </c>
      <c r="AW382" s="34" t="s">
        <v>215</v>
      </c>
      <c r="AX382" s="34">
        <v>1.9541999999999999</v>
      </c>
      <c r="AY382" s="34">
        <v>1</v>
      </c>
      <c r="AZ382" s="34">
        <v>2.8542000000000001</v>
      </c>
      <c r="BA382" s="34">
        <v>13.404</v>
      </c>
      <c r="BB382" s="34">
        <v>14.19</v>
      </c>
      <c r="BC382" s="34">
        <v>1.06</v>
      </c>
      <c r="BD382" s="34">
        <v>14.428000000000001</v>
      </c>
      <c r="BE382" s="34">
        <v>2904.4209999999998</v>
      </c>
      <c r="BF382" s="34">
        <v>0.51500000000000001</v>
      </c>
      <c r="BG382" s="34">
        <v>1.238</v>
      </c>
      <c r="BH382" s="34">
        <v>7.5999999999999998E-2</v>
      </c>
      <c r="BI382" s="34">
        <v>1.3149999999999999</v>
      </c>
      <c r="BJ382" s="34">
        <v>1.016</v>
      </c>
      <c r="BK382" s="34">
        <v>6.3E-2</v>
      </c>
      <c r="BL382" s="34">
        <v>1.079</v>
      </c>
      <c r="BM382" s="34">
        <v>0.45450000000000002</v>
      </c>
      <c r="BN382" s="34"/>
      <c r="BO382" s="34"/>
      <c r="BP382" s="34"/>
      <c r="BQ382" s="34">
        <v>58.862000000000002</v>
      </c>
      <c r="BR382" s="34">
        <v>0.201012</v>
      </c>
      <c r="BS382" s="34">
        <v>-5</v>
      </c>
      <c r="BT382" s="34">
        <v>5.071E-3</v>
      </c>
      <c r="BU382" s="34">
        <v>4.9122310000000002</v>
      </c>
      <c r="BV382" s="34">
        <v>0</v>
      </c>
      <c r="BW382" s="34" t="s">
        <v>155</v>
      </c>
      <c r="BX382" s="34">
        <v>0.82099999999999995</v>
      </c>
    </row>
    <row r="383" spans="1:76" x14ac:dyDescent="0.25">
      <c r="A383" s="35">
        <v>43167</v>
      </c>
      <c r="B383" s="36">
        <v>1.6839120370370372E-2</v>
      </c>
      <c r="C383" s="34">
        <v>14.51</v>
      </c>
      <c r="D383" s="34">
        <v>4.7999999999999996E-3</v>
      </c>
      <c r="E383" s="34">
        <v>48.492679000000003</v>
      </c>
      <c r="F383" s="34">
        <v>58.4</v>
      </c>
      <c r="G383" s="34">
        <v>3.6</v>
      </c>
      <c r="H383" s="34">
        <v>40.299999999999997</v>
      </c>
      <c r="I383" s="34"/>
      <c r="J383" s="34">
        <v>0.4</v>
      </c>
      <c r="K383" s="34">
        <v>0.87270000000000003</v>
      </c>
      <c r="L383" s="34">
        <v>12.662599999999999</v>
      </c>
      <c r="M383" s="34">
        <v>4.1999999999999997E-3</v>
      </c>
      <c r="N383" s="34">
        <v>51.005000000000003</v>
      </c>
      <c r="O383" s="34">
        <v>3.1415999999999999</v>
      </c>
      <c r="P383" s="34">
        <v>54.1</v>
      </c>
      <c r="Q383" s="34">
        <v>41.856099999999998</v>
      </c>
      <c r="R383" s="34">
        <v>2.5781000000000001</v>
      </c>
      <c r="S383" s="34">
        <v>44.4</v>
      </c>
      <c r="T383" s="34">
        <v>40.267299999999999</v>
      </c>
      <c r="U383" s="34"/>
      <c r="V383" s="34"/>
      <c r="W383" s="34">
        <v>0</v>
      </c>
      <c r="X383" s="34">
        <v>0.34910000000000002</v>
      </c>
      <c r="Y383" s="34">
        <v>12.5</v>
      </c>
      <c r="Z383" s="34">
        <v>845</v>
      </c>
      <c r="AA383" s="34">
        <v>855</v>
      </c>
      <c r="AB383" s="34">
        <v>869</v>
      </c>
      <c r="AC383" s="34">
        <v>84</v>
      </c>
      <c r="AD383" s="34">
        <v>28.49</v>
      </c>
      <c r="AE383" s="34">
        <v>0.65</v>
      </c>
      <c r="AF383" s="34">
        <v>978</v>
      </c>
      <c r="AG383" s="34">
        <v>3</v>
      </c>
      <c r="AH383" s="34">
        <v>60.071928</v>
      </c>
      <c r="AI383" s="34">
        <v>41</v>
      </c>
      <c r="AJ383" s="34">
        <v>191</v>
      </c>
      <c r="AK383" s="34">
        <v>171</v>
      </c>
      <c r="AL383" s="34">
        <v>5.2</v>
      </c>
      <c r="AM383" s="34">
        <v>174.3</v>
      </c>
      <c r="AN383" s="34" t="s">
        <v>155</v>
      </c>
      <c r="AO383" s="34">
        <v>2</v>
      </c>
      <c r="AP383" s="37">
        <v>0.89265046296296291</v>
      </c>
      <c r="AQ383" s="34">
        <v>47.164257999999997</v>
      </c>
      <c r="AR383" s="34">
        <v>-88.489075</v>
      </c>
      <c r="AS383" s="34">
        <v>320.3</v>
      </c>
      <c r="AT383" s="34">
        <v>21.4</v>
      </c>
      <c r="AU383" s="34">
        <v>12</v>
      </c>
      <c r="AV383" s="34">
        <v>9</v>
      </c>
      <c r="AW383" s="34" t="s">
        <v>215</v>
      </c>
      <c r="AX383" s="34">
        <v>2.0771000000000002</v>
      </c>
      <c r="AY383" s="34">
        <v>1</v>
      </c>
      <c r="AZ383" s="34">
        <v>2.8229000000000002</v>
      </c>
      <c r="BA383" s="34">
        <v>13.404</v>
      </c>
      <c r="BB383" s="34">
        <v>14.04</v>
      </c>
      <c r="BC383" s="34">
        <v>1.05</v>
      </c>
      <c r="BD383" s="34">
        <v>14.59</v>
      </c>
      <c r="BE383" s="34">
        <v>2904.5659999999998</v>
      </c>
      <c r="BF383" s="34">
        <v>0.61799999999999999</v>
      </c>
      <c r="BG383" s="34">
        <v>1.2250000000000001</v>
      </c>
      <c r="BH383" s="34">
        <v>7.4999999999999997E-2</v>
      </c>
      <c r="BI383" s="34">
        <v>1.3009999999999999</v>
      </c>
      <c r="BJ383" s="34">
        <v>1.0049999999999999</v>
      </c>
      <c r="BK383" s="34">
        <v>6.2E-2</v>
      </c>
      <c r="BL383" s="34">
        <v>1.0669999999999999</v>
      </c>
      <c r="BM383" s="34">
        <v>0.31869999999999998</v>
      </c>
      <c r="BN383" s="34"/>
      <c r="BO383" s="34"/>
      <c r="BP383" s="34"/>
      <c r="BQ383" s="34">
        <v>58.22</v>
      </c>
      <c r="BR383" s="34">
        <v>0.19928799999999999</v>
      </c>
      <c r="BS383" s="34">
        <v>-5</v>
      </c>
      <c r="BT383" s="34">
        <v>5.0000000000000001E-3</v>
      </c>
      <c r="BU383" s="34">
        <v>4.8700929999999998</v>
      </c>
      <c r="BV383" s="34">
        <v>0</v>
      </c>
      <c r="BW383" s="34" t="s">
        <v>155</v>
      </c>
      <c r="BX383" s="34">
        <v>0.82099999999999995</v>
      </c>
    </row>
    <row r="384" spans="1:76" x14ac:dyDescent="0.25">
      <c r="A384" s="35">
        <v>43167</v>
      </c>
      <c r="B384" s="36">
        <v>1.6850694444444446E-2</v>
      </c>
      <c r="C384" s="34">
        <v>14.51</v>
      </c>
      <c r="D384" s="34">
        <v>6.3E-3</v>
      </c>
      <c r="E384" s="34">
        <v>62.675261999999996</v>
      </c>
      <c r="F384" s="34">
        <v>55</v>
      </c>
      <c r="G384" s="34">
        <v>3.5</v>
      </c>
      <c r="H384" s="34">
        <v>30.5</v>
      </c>
      <c r="I384" s="34"/>
      <c r="J384" s="34">
        <v>0.4</v>
      </c>
      <c r="K384" s="34">
        <v>0.87270000000000003</v>
      </c>
      <c r="L384" s="34">
        <v>12.6625</v>
      </c>
      <c r="M384" s="34">
        <v>5.4999999999999997E-3</v>
      </c>
      <c r="N384" s="34">
        <v>47.992199999999997</v>
      </c>
      <c r="O384" s="34">
        <v>3.0543999999999998</v>
      </c>
      <c r="P384" s="34">
        <v>51</v>
      </c>
      <c r="Q384" s="34">
        <v>39.383800000000001</v>
      </c>
      <c r="R384" s="34">
        <v>2.5065</v>
      </c>
      <c r="S384" s="34">
        <v>41.9</v>
      </c>
      <c r="T384" s="34">
        <v>30.5062</v>
      </c>
      <c r="U384" s="34"/>
      <c r="V384" s="34"/>
      <c r="W384" s="34">
        <v>0</v>
      </c>
      <c r="X384" s="34">
        <v>0.34910000000000002</v>
      </c>
      <c r="Y384" s="34">
        <v>12.5</v>
      </c>
      <c r="Z384" s="34">
        <v>845</v>
      </c>
      <c r="AA384" s="34">
        <v>855</v>
      </c>
      <c r="AB384" s="34">
        <v>868</v>
      </c>
      <c r="AC384" s="34">
        <v>84</v>
      </c>
      <c r="AD384" s="34">
        <v>28.49</v>
      </c>
      <c r="AE384" s="34">
        <v>0.65</v>
      </c>
      <c r="AF384" s="34">
        <v>978</v>
      </c>
      <c r="AG384" s="34">
        <v>3</v>
      </c>
      <c r="AH384" s="34">
        <v>60</v>
      </c>
      <c r="AI384" s="34">
        <v>41</v>
      </c>
      <c r="AJ384" s="34">
        <v>191</v>
      </c>
      <c r="AK384" s="34">
        <v>170.1</v>
      </c>
      <c r="AL384" s="34">
        <v>5.2</v>
      </c>
      <c r="AM384" s="34">
        <v>174.7</v>
      </c>
      <c r="AN384" s="34" t="s">
        <v>155</v>
      </c>
      <c r="AO384" s="34">
        <v>2</v>
      </c>
      <c r="AP384" s="37">
        <v>0.89266203703703706</v>
      </c>
      <c r="AQ384" s="34">
        <v>47.164214000000001</v>
      </c>
      <c r="AR384" s="34">
        <v>-88.489294999999998</v>
      </c>
      <c r="AS384" s="34">
        <v>320.3</v>
      </c>
      <c r="AT384" s="34">
        <v>21.6</v>
      </c>
      <c r="AU384" s="34">
        <v>12</v>
      </c>
      <c r="AV384" s="34">
        <v>9</v>
      </c>
      <c r="AW384" s="34" t="s">
        <v>215</v>
      </c>
      <c r="AX384" s="34">
        <v>2.1</v>
      </c>
      <c r="AY384" s="34">
        <v>1</v>
      </c>
      <c r="AZ384" s="34">
        <v>2.5687000000000002</v>
      </c>
      <c r="BA384" s="34">
        <v>13.404</v>
      </c>
      <c r="BB384" s="34">
        <v>14.04</v>
      </c>
      <c r="BC384" s="34">
        <v>1.05</v>
      </c>
      <c r="BD384" s="34">
        <v>14.59</v>
      </c>
      <c r="BE384" s="34">
        <v>2904.5059999999999</v>
      </c>
      <c r="BF384" s="34">
        <v>0.79900000000000004</v>
      </c>
      <c r="BG384" s="34">
        <v>1.153</v>
      </c>
      <c r="BH384" s="34">
        <v>7.2999999999999995E-2</v>
      </c>
      <c r="BI384" s="34">
        <v>1.226</v>
      </c>
      <c r="BJ384" s="34">
        <v>0.94599999999999995</v>
      </c>
      <c r="BK384" s="34">
        <v>0.06</v>
      </c>
      <c r="BL384" s="34">
        <v>1.006</v>
      </c>
      <c r="BM384" s="34">
        <v>0.24149999999999999</v>
      </c>
      <c r="BN384" s="34"/>
      <c r="BO384" s="34"/>
      <c r="BP384" s="34"/>
      <c r="BQ384" s="34">
        <v>58.219000000000001</v>
      </c>
      <c r="BR384" s="34">
        <v>0.25102000000000002</v>
      </c>
      <c r="BS384" s="34">
        <v>-5</v>
      </c>
      <c r="BT384" s="34">
        <v>5.9290000000000002E-3</v>
      </c>
      <c r="BU384" s="34">
        <v>6.1343009999999998</v>
      </c>
      <c r="BV384" s="34">
        <v>0</v>
      </c>
      <c r="BW384" s="34" t="s">
        <v>155</v>
      </c>
      <c r="BX384" s="34">
        <v>0.82099999999999995</v>
      </c>
    </row>
    <row r="385" spans="1:76" x14ac:dyDescent="0.25">
      <c r="A385" s="35">
        <v>43167</v>
      </c>
      <c r="B385" s="36">
        <v>1.6862268518518516E-2</v>
      </c>
      <c r="C385" s="34">
        <v>14.356</v>
      </c>
      <c r="D385" s="34">
        <v>7.0000000000000001E-3</v>
      </c>
      <c r="E385" s="34">
        <v>70</v>
      </c>
      <c r="F385" s="34">
        <v>52.3</v>
      </c>
      <c r="G385" s="34">
        <v>3.5</v>
      </c>
      <c r="H385" s="34">
        <v>30.9</v>
      </c>
      <c r="I385" s="34"/>
      <c r="J385" s="34">
        <v>0.4</v>
      </c>
      <c r="K385" s="34">
        <v>0.87390000000000001</v>
      </c>
      <c r="L385" s="34">
        <v>12.545999999999999</v>
      </c>
      <c r="M385" s="34">
        <v>6.1000000000000004E-3</v>
      </c>
      <c r="N385" s="34">
        <v>45.676900000000003</v>
      </c>
      <c r="O385" s="34">
        <v>3.0587</v>
      </c>
      <c r="P385" s="34">
        <v>48.7</v>
      </c>
      <c r="Q385" s="34">
        <v>37.483800000000002</v>
      </c>
      <c r="R385" s="34">
        <v>2.5099999999999998</v>
      </c>
      <c r="S385" s="34">
        <v>40</v>
      </c>
      <c r="T385" s="34">
        <v>30.867699999999999</v>
      </c>
      <c r="U385" s="34"/>
      <c r="V385" s="34"/>
      <c r="W385" s="34">
        <v>0</v>
      </c>
      <c r="X385" s="34">
        <v>0.34960000000000002</v>
      </c>
      <c r="Y385" s="34">
        <v>12.6</v>
      </c>
      <c r="Z385" s="34">
        <v>845</v>
      </c>
      <c r="AA385" s="34">
        <v>854</v>
      </c>
      <c r="AB385" s="34">
        <v>868</v>
      </c>
      <c r="AC385" s="34">
        <v>84</v>
      </c>
      <c r="AD385" s="34">
        <v>28.49</v>
      </c>
      <c r="AE385" s="34">
        <v>0.65</v>
      </c>
      <c r="AF385" s="34">
        <v>978</v>
      </c>
      <c r="AG385" s="34">
        <v>3</v>
      </c>
      <c r="AH385" s="34">
        <v>60</v>
      </c>
      <c r="AI385" s="34">
        <v>41</v>
      </c>
      <c r="AJ385" s="34">
        <v>191</v>
      </c>
      <c r="AK385" s="34">
        <v>170</v>
      </c>
      <c r="AL385" s="34">
        <v>5.3</v>
      </c>
      <c r="AM385" s="34">
        <v>175</v>
      </c>
      <c r="AN385" s="34" t="s">
        <v>155</v>
      </c>
      <c r="AO385" s="34">
        <v>2</v>
      </c>
      <c r="AP385" s="37">
        <v>0.89268518518518514</v>
      </c>
      <c r="AQ385" s="34">
        <v>47.164171000000003</v>
      </c>
      <c r="AR385" s="34">
        <v>-88.489452</v>
      </c>
      <c r="AS385" s="34">
        <v>320.3</v>
      </c>
      <c r="AT385" s="34">
        <v>23.6</v>
      </c>
      <c r="AU385" s="34">
        <v>12</v>
      </c>
      <c r="AV385" s="34">
        <v>10</v>
      </c>
      <c r="AW385" s="34" t="s">
        <v>213</v>
      </c>
      <c r="AX385" s="34">
        <v>2.1</v>
      </c>
      <c r="AY385" s="34">
        <v>1</v>
      </c>
      <c r="AZ385" s="34">
        <v>2.5</v>
      </c>
      <c r="BA385" s="34">
        <v>13.404</v>
      </c>
      <c r="BB385" s="34">
        <v>14.18</v>
      </c>
      <c r="BC385" s="34">
        <v>1.06</v>
      </c>
      <c r="BD385" s="34">
        <v>14.429</v>
      </c>
      <c r="BE385" s="34">
        <v>2904.413</v>
      </c>
      <c r="BF385" s="34">
        <v>0.90100000000000002</v>
      </c>
      <c r="BG385" s="34">
        <v>1.107</v>
      </c>
      <c r="BH385" s="34">
        <v>7.3999999999999996E-2</v>
      </c>
      <c r="BI385" s="34">
        <v>1.1819999999999999</v>
      </c>
      <c r="BJ385" s="34">
        <v>0.90900000000000003</v>
      </c>
      <c r="BK385" s="34">
        <v>6.0999999999999999E-2</v>
      </c>
      <c r="BL385" s="34">
        <v>0.97</v>
      </c>
      <c r="BM385" s="34">
        <v>0.24660000000000001</v>
      </c>
      <c r="BN385" s="34"/>
      <c r="BO385" s="34"/>
      <c r="BP385" s="34"/>
      <c r="BQ385" s="34">
        <v>58.84</v>
      </c>
      <c r="BR385" s="34">
        <v>0.26150299999999999</v>
      </c>
      <c r="BS385" s="34">
        <v>-5</v>
      </c>
      <c r="BT385" s="34">
        <v>5.071E-3</v>
      </c>
      <c r="BU385" s="34">
        <v>6.3904800000000002</v>
      </c>
      <c r="BV385" s="34">
        <v>0</v>
      </c>
      <c r="BW385" s="34" t="s">
        <v>155</v>
      </c>
      <c r="BX385" s="34">
        <v>0.82099999999999995</v>
      </c>
    </row>
    <row r="386" spans="1:76" x14ac:dyDescent="0.25">
      <c r="A386" s="35">
        <v>43167</v>
      </c>
      <c r="B386" s="36">
        <v>1.687384259259259E-2</v>
      </c>
      <c r="C386" s="34">
        <v>14.177</v>
      </c>
      <c r="D386" s="34">
        <v>7.0000000000000001E-3</v>
      </c>
      <c r="E386" s="34">
        <v>70</v>
      </c>
      <c r="F386" s="34">
        <v>50.5</v>
      </c>
      <c r="G386" s="34">
        <v>3.5</v>
      </c>
      <c r="H386" s="34">
        <v>22.4</v>
      </c>
      <c r="I386" s="34"/>
      <c r="J386" s="34">
        <v>0.4</v>
      </c>
      <c r="K386" s="34">
        <v>0.87529999999999997</v>
      </c>
      <c r="L386" s="34">
        <v>12.408799999999999</v>
      </c>
      <c r="M386" s="34">
        <v>6.1000000000000004E-3</v>
      </c>
      <c r="N386" s="34">
        <v>44.224499999999999</v>
      </c>
      <c r="O386" s="34">
        <v>3.0634999999999999</v>
      </c>
      <c r="P386" s="34">
        <v>47.3</v>
      </c>
      <c r="Q386" s="34">
        <v>36.291899999999998</v>
      </c>
      <c r="R386" s="34">
        <v>2.5139999999999998</v>
      </c>
      <c r="S386" s="34">
        <v>38.799999999999997</v>
      </c>
      <c r="T386" s="34">
        <v>22.354900000000001</v>
      </c>
      <c r="U386" s="34"/>
      <c r="V386" s="34"/>
      <c r="W386" s="34">
        <v>0</v>
      </c>
      <c r="X386" s="34">
        <v>0.35010000000000002</v>
      </c>
      <c r="Y386" s="34">
        <v>12.5</v>
      </c>
      <c r="Z386" s="34">
        <v>846</v>
      </c>
      <c r="AA386" s="34">
        <v>855</v>
      </c>
      <c r="AB386" s="34">
        <v>868</v>
      </c>
      <c r="AC386" s="34">
        <v>84</v>
      </c>
      <c r="AD386" s="34">
        <v>28.49</v>
      </c>
      <c r="AE386" s="34">
        <v>0.65</v>
      </c>
      <c r="AF386" s="34">
        <v>978</v>
      </c>
      <c r="AG386" s="34">
        <v>3</v>
      </c>
      <c r="AH386" s="34">
        <v>60</v>
      </c>
      <c r="AI386" s="34">
        <v>41</v>
      </c>
      <c r="AJ386" s="34">
        <v>191</v>
      </c>
      <c r="AK386" s="34">
        <v>170</v>
      </c>
      <c r="AL386" s="34">
        <v>5.2</v>
      </c>
      <c r="AM386" s="34">
        <v>175</v>
      </c>
      <c r="AN386" s="34" t="s">
        <v>155</v>
      </c>
      <c r="AO386" s="34">
        <v>2</v>
      </c>
      <c r="AP386" s="37">
        <v>0.89269675925925929</v>
      </c>
      <c r="AQ386" s="34">
        <v>47.164116999999997</v>
      </c>
      <c r="AR386" s="34">
        <v>-88.489581000000001</v>
      </c>
      <c r="AS386" s="34">
        <v>320.5</v>
      </c>
      <c r="AT386" s="34">
        <v>24.9</v>
      </c>
      <c r="AU386" s="34">
        <v>12</v>
      </c>
      <c r="AV386" s="34">
        <v>10</v>
      </c>
      <c r="AW386" s="34" t="s">
        <v>213</v>
      </c>
      <c r="AX386" s="34">
        <v>1.2519</v>
      </c>
      <c r="AY386" s="34">
        <v>1.0770999999999999</v>
      </c>
      <c r="AZ386" s="34">
        <v>1.9602999999999999</v>
      </c>
      <c r="BA386" s="34">
        <v>13.404</v>
      </c>
      <c r="BB386" s="34">
        <v>14.35</v>
      </c>
      <c r="BC386" s="34">
        <v>1.07</v>
      </c>
      <c r="BD386" s="34">
        <v>14.247999999999999</v>
      </c>
      <c r="BE386" s="34">
        <v>2904.6889999999999</v>
      </c>
      <c r="BF386" s="34">
        <v>0.91300000000000003</v>
      </c>
      <c r="BG386" s="34">
        <v>1.0840000000000001</v>
      </c>
      <c r="BH386" s="34">
        <v>7.4999999999999997E-2</v>
      </c>
      <c r="BI386" s="34">
        <v>1.159</v>
      </c>
      <c r="BJ386" s="34">
        <v>0.89</v>
      </c>
      <c r="BK386" s="34">
        <v>6.2E-2</v>
      </c>
      <c r="BL386" s="34">
        <v>0.95099999999999996</v>
      </c>
      <c r="BM386" s="34">
        <v>0.18060000000000001</v>
      </c>
      <c r="BN386" s="34"/>
      <c r="BO386" s="34"/>
      <c r="BP386" s="34"/>
      <c r="BQ386" s="34">
        <v>59.591000000000001</v>
      </c>
      <c r="BR386" s="34">
        <v>0.24063300000000001</v>
      </c>
      <c r="BS386" s="34">
        <v>-5</v>
      </c>
      <c r="BT386" s="34">
        <v>5.9290000000000002E-3</v>
      </c>
      <c r="BU386" s="34">
        <v>5.8804679999999996</v>
      </c>
      <c r="BV386" s="34">
        <v>0</v>
      </c>
      <c r="BW386" s="34" t="s">
        <v>155</v>
      </c>
      <c r="BX386" s="34">
        <v>0.82099999999999995</v>
      </c>
    </row>
    <row r="387" spans="1:76" x14ac:dyDescent="0.25">
      <c r="A387" s="35">
        <v>43167</v>
      </c>
      <c r="B387" s="36">
        <v>1.6885416666666667E-2</v>
      </c>
      <c r="C387" s="34">
        <v>14.06</v>
      </c>
      <c r="D387" s="34">
        <v>3.2000000000000002E-3</v>
      </c>
      <c r="E387" s="34">
        <v>32.092834000000003</v>
      </c>
      <c r="F387" s="34">
        <v>48.5</v>
      </c>
      <c r="G387" s="34">
        <v>3.5</v>
      </c>
      <c r="H387" s="34">
        <v>26.8</v>
      </c>
      <c r="I387" s="34"/>
      <c r="J387" s="34">
        <v>0.37</v>
      </c>
      <c r="K387" s="34">
        <v>0.87619999999999998</v>
      </c>
      <c r="L387" s="34">
        <v>12.319900000000001</v>
      </c>
      <c r="M387" s="34">
        <v>2.8E-3</v>
      </c>
      <c r="N387" s="34">
        <v>42.537999999999997</v>
      </c>
      <c r="O387" s="34">
        <v>3.0324</v>
      </c>
      <c r="P387" s="34">
        <v>45.6</v>
      </c>
      <c r="Q387" s="34">
        <v>34.907899999999998</v>
      </c>
      <c r="R387" s="34">
        <v>2.4885000000000002</v>
      </c>
      <c r="S387" s="34">
        <v>37.4</v>
      </c>
      <c r="T387" s="34">
        <v>26.790700000000001</v>
      </c>
      <c r="U387" s="34"/>
      <c r="V387" s="34"/>
      <c r="W387" s="34">
        <v>0</v>
      </c>
      <c r="X387" s="34">
        <v>0.32790000000000002</v>
      </c>
      <c r="Y387" s="34">
        <v>12.5</v>
      </c>
      <c r="Z387" s="34">
        <v>845</v>
      </c>
      <c r="AA387" s="34">
        <v>855</v>
      </c>
      <c r="AB387" s="34">
        <v>869</v>
      </c>
      <c r="AC387" s="34">
        <v>84</v>
      </c>
      <c r="AD387" s="34">
        <v>28.49</v>
      </c>
      <c r="AE387" s="34">
        <v>0.65</v>
      </c>
      <c r="AF387" s="34">
        <v>978</v>
      </c>
      <c r="AG387" s="34">
        <v>3</v>
      </c>
      <c r="AH387" s="34">
        <v>60</v>
      </c>
      <c r="AI387" s="34">
        <v>41</v>
      </c>
      <c r="AJ387" s="34">
        <v>191</v>
      </c>
      <c r="AK387" s="34">
        <v>170</v>
      </c>
      <c r="AL387" s="34">
        <v>5.2</v>
      </c>
      <c r="AM387" s="34">
        <v>175</v>
      </c>
      <c r="AN387" s="34" t="s">
        <v>155</v>
      </c>
      <c r="AO387" s="34">
        <v>2</v>
      </c>
      <c r="AP387" s="37">
        <v>0.89270833333333333</v>
      </c>
      <c r="AQ387" s="34">
        <v>47.164102999999997</v>
      </c>
      <c r="AR387" s="34">
        <v>-88.489609999999999</v>
      </c>
      <c r="AS387" s="34">
        <v>320.5</v>
      </c>
      <c r="AT387" s="34">
        <v>25.4</v>
      </c>
      <c r="AU387" s="34">
        <v>12</v>
      </c>
      <c r="AV387" s="34">
        <v>11</v>
      </c>
      <c r="AW387" s="34" t="s">
        <v>213</v>
      </c>
      <c r="AX387" s="34">
        <v>1.1541999999999999</v>
      </c>
      <c r="AY387" s="34">
        <v>1.0228999999999999</v>
      </c>
      <c r="AZ387" s="34">
        <v>1.8771</v>
      </c>
      <c r="BA387" s="34">
        <v>13.404</v>
      </c>
      <c r="BB387" s="34">
        <v>14.46</v>
      </c>
      <c r="BC387" s="34">
        <v>1.08</v>
      </c>
      <c r="BD387" s="34">
        <v>14.125</v>
      </c>
      <c r="BE387" s="34">
        <v>2905.4209999999998</v>
      </c>
      <c r="BF387" s="34">
        <v>0.42199999999999999</v>
      </c>
      <c r="BG387" s="34">
        <v>1.0509999999999999</v>
      </c>
      <c r="BH387" s="34">
        <v>7.4999999999999997E-2</v>
      </c>
      <c r="BI387" s="34">
        <v>1.125</v>
      </c>
      <c r="BJ387" s="34">
        <v>0.86199999999999999</v>
      </c>
      <c r="BK387" s="34">
        <v>6.0999999999999999E-2</v>
      </c>
      <c r="BL387" s="34">
        <v>0.92400000000000004</v>
      </c>
      <c r="BM387" s="34">
        <v>0.218</v>
      </c>
      <c r="BN387" s="34"/>
      <c r="BO387" s="34"/>
      <c r="BP387" s="34"/>
      <c r="BQ387" s="34">
        <v>56.231999999999999</v>
      </c>
      <c r="BR387" s="34">
        <v>0.24271599999999999</v>
      </c>
      <c r="BS387" s="34">
        <v>-5</v>
      </c>
      <c r="BT387" s="34">
        <v>6.0000000000000001E-3</v>
      </c>
      <c r="BU387" s="34">
        <v>5.9313719999999996</v>
      </c>
      <c r="BV387" s="34">
        <v>0</v>
      </c>
      <c r="BW387" s="34" t="s">
        <v>155</v>
      </c>
      <c r="BX387" s="34">
        <v>0.82099999999999995</v>
      </c>
    </row>
    <row r="388" spans="1:76" x14ac:dyDescent="0.25">
      <c r="A388" s="35">
        <v>43167</v>
      </c>
      <c r="B388" s="36">
        <v>1.689699074074074E-2</v>
      </c>
      <c r="C388" s="34">
        <v>13.993</v>
      </c>
      <c r="D388" s="34">
        <v>2E-3</v>
      </c>
      <c r="E388" s="34">
        <v>20</v>
      </c>
      <c r="F388" s="34">
        <v>48.1</v>
      </c>
      <c r="G388" s="34">
        <v>3.4</v>
      </c>
      <c r="H388" s="34">
        <v>43.1</v>
      </c>
      <c r="I388" s="34"/>
      <c r="J388" s="34">
        <v>0.3</v>
      </c>
      <c r="K388" s="34">
        <v>0.87670000000000003</v>
      </c>
      <c r="L388" s="34">
        <v>12.2682</v>
      </c>
      <c r="M388" s="34">
        <v>1.8E-3</v>
      </c>
      <c r="N388" s="34">
        <v>42.128599999999999</v>
      </c>
      <c r="O388" s="34">
        <v>2.9807999999999999</v>
      </c>
      <c r="P388" s="34">
        <v>45.1</v>
      </c>
      <c r="Q388" s="34">
        <v>34.572000000000003</v>
      </c>
      <c r="R388" s="34">
        <v>2.4462000000000002</v>
      </c>
      <c r="S388" s="34">
        <v>37</v>
      </c>
      <c r="T388" s="34">
        <v>43.083300000000001</v>
      </c>
      <c r="U388" s="34"/>
      <c r="V388" s="34"/>
      <c r="W388" s="34">
        <v>0</v>
      </c>
      <c r="X388" s="34">
        <v>0.26300000000000001</v>
      </c>
      <c r="Y388" s="34">
        <v>12.5</v>
      </c>
      <c r="Z388" s="34">
        <v>845</v>
      </c>
      <c r="AA388" s="34">
        <v>855</v>
      </c>
      <c r="AB388" s="34">
        <v>868</v>
      </c>
      <c r="AC388" s="34">
        <v>84</v>
      </c>
      <c r="AD388" s="34">
        <v>28.49</v>
      </c>
      <c r="AE388" s="34">
        <v>0.65</v>
      </c>
      <c r="AF388" s="34">
        <v>978</v>
      </c>
      <c r="AG388" s="34">
        <v>3</v>
      </c>
      <c r="AH388" s="34">
        <v>60</v>
      </c>
      <c r="AI388" s="34">
        <v>41</v>
      </c>
      <c r="AJ388" s="34">
        <v>191</v>
      </c>
      <c r="AK388" s="34">
        <v>170</v>
      </c>
      <c r="AL388" s="34">
        <v>5.0999999999999996</v>
      </c>
      <c r="AM388" s="34">
        <v>175</v>
      </c>
      <c r="AN388" s="34" t="s">
        <v>155</v>
      </c>
      <c r="AO388" s="34">
        <v>2</v>
      </c>
      <c r="AP388" s="37">
        <v>0.89270833333333333</v>
      </c>
      <c r="AQ388" s="34">
        <v>47.163995</v>
      </c>
      <c r="AR388" s="34">
        <v>-88.489790999999997</v>
      </c>
      <c r="AS388" s="34">
        <v>320.5</v>
      </c>
      <c r="AT388" s="34">
        <v>26</v>
      </c>
      <c r="AU388" s="34">
        <v>12</v>
      </c>
      <c r="AV388" s="34">
        <v>11</v>
      </c>
      <c r="AW388" s="34" t="s">
        <v>212</v>
      </c>
      <c r="AX388" s="34">
        <v>1.2</v>
      </c>
      <c r="AY388" s="34">
        <v>1</v>
      </c>
      <c r="AZ388" s="34">
        <v>1.9</v>
      </c>
      <c r="BA388" s="34">
        <v>13.404</v>
      </c>
      <c r="BB388" s="34">
        <v>14.53</v>
      </c>
      <c r="BC388" s="34">
        <v>1.08</v>
      </c>
      <c r="BD388" s="34">
        <v>14.061999999999999</v>
      </c>
      <c r="BE388" s="34">
        <v>2905.32</v>
      </c>
      <c r="BF388" s="34">
        <v>0.26400000000000001</v>
      </c>
      <c r="BG388" s="34">
        <v>1.0449999999999999</v>
      </c>
      <c r="BH388" s="34">
        <v>7.3999999999999996E-2</v>
      </c>
      <c r="BI388" s="34">
        <v>1.119</v>
      </c>
      <c r="BJ388" s="34">
        <v>0.85699999999999998</v>
      </c>
      <c r="BK388" s="34">
        <v>6.0999999999999999E-2</v>
      </c>
      <c r="BL388" s="34">
        <v>0.91800000000000004</v>
      </c>
      <c r="BM388" s="34">
        <v>0.35210000000000002</v>
      </c>
      <c r="BN388" s="34"/>
      <c r="BO388" s="34"/>
      <c r="BP388" s="34"/>
      <c r="BQ388" s="34">
        <v>45.289000000000001</v>
      </c>
      <c r="BR388" s="34">
        <v>0.19933699999999999</v>
      </c>
      <c r="BS388" s="34">
        <v>-5</v>
      </c>
      <c r="BT388" s="34">
        <v>6.0000000000000001E-3</v>
      </c>
      <c r="BU388" s="34">
        <v>4.8712980000000003</v>
      </c>
      <c r="BV388" s="34">
        <v>0</v>
      </c>
      <c r="BW388" s="34" t="s">
        <v>155</v>
      </c>
      <c r="BX388" s="34">
        <v>0.82099999999999995</v>
      </c>
    </row>
    <row r="389" spans="1:76" x14ac:dyDescent="0.25">
      <c r="A389" s="35">
        <v>43167</v>
      </c>
      <c r="B389" s="36">
        <v>1.6908564814814814E-2</v>
      </c>
      <c r="C389" s="34">
        <v>13.907</v>
      </c>
      <c r="D389" s="34">
        <v>2.3999999999999998E-3</v>
      </c>
      <c r="E389" s="34">
        <v>24.216083999999999</v>
      </c>
      <c r="F389" s="34">
        <v>58.3</v>
      </c>
      <c r="G389" s="34">
        <v>3.3</v>
      </c>
      <c r="H389" s="34">
        <v>56.5</v>
      </c>
      <c r="I389" s="34"/>
      <c r="J389" s="34">
        <v>0.3</v>
      </c>
      <c r="K389" s="34">
        <v>0.87729999999999997</v>
      </c>
      <c r="L389" s="34">
        <v>12.200100000000001</v>
      </c>
      <c r="M389" s="34">
        <v>2.0999999999999999E-3</v>
      </c>
      <c r="N389" s="34">
        <v>51.121499999999997</v>
      </c>
      <c r="O389" s="34">
        <v>2.8605999999999998</v>
      </c>
      <c r="P389" s="34">
        <v>54</v>
      </c>
      <c r="Q389" s="34">
        <v>41.951700000000002</v>
      </c>
      <c r="R389" s="34">
        <v>2.3475000000000001</v>
      </c>
      <c r="S389" s="34">
        <v>44.3</v>
      </c>
      <c r="T389" s="34">
        <v>56.511000000000003</v>
      </c>
      <c r="U389" s="34"/>
      <c r="V389" s="34"/>
      <c r="W389" s="34">
        <v>0</v>
      </c>
      <c r="X389" s="34">
        <v>0.26319999999999999</v>
      </c>
      <c r="Y389" s="34">
        <v>12.1</v>
      </c>
      <c r="Z389" s="34">
        <v>848</v>
      </c>
      <c r="AA389" s="34">
        <v>859</v>
      </c>
      <c r="AB389" s="34">
        <v>869</v>
      </c>
      <c r="AC389" s="34">
        <v>84</v>
      </c>
      <c r="AD389" s="34">
        <v>28.49</v>
      </c>
      <c r="AE389" s="34">
        <v>0.65</v>
      </c>
      <c r="AF389" s="34">
        <v>978</v>
      </c>
      <c r="AG389" s="34">
        <v>3</v>
      </c>
      <c r="AH389" s="34">
        <v>60</v>
      </c>
      <c r="AI389" s="34">
        <v>41</v>
      </c>
      <c r="AJ389" s="34">
        <v>190.1</v>
      </c>
      <c r="AK389" s="34">
        <v>169.1</v>
      </c>
      <c r="AL389" s="34">
        <v>4.8</v>
      </c>
      <c r="AM389" s="34">
        <v>175</v>
      </c>
      <c r="AN389" s="34" t="s">
        <v>155</v>
      </c>
      <c r="AO389" s="34">
        <v>2</v>
      </c>
      <c r="AP389" s="37">
        <v>0.8927314814814814</v>
      </c>
      <c r="AQ389" s="34">
        <v>47.163963000000003</v>
      </c>
      <c r="AR389" s="34">
        <v>-88.489845000000003</v>
      </c>
      <c r="AS389" s="34">
        <v>320.5</v>
      </c>
      <c r="AT389" s="34">
        <v>26.3</v>
      </c>
      <c r="AU389" s="34">
        <v>12</v>
      </c>
      <c r="AV389" s="34">
        <v>11</v>
      </c>
      <c r="AW389" s="34" t="s">
        <v>212</v>
      </c>
      <c r="AX389" s="34">
        <v>1.2770999999999999</v>
      </c>
      <c r="AY389" s="34">
        <v>1.0770999999999999</v>
      </c>
      <c r="AZ389" s="34">
        <v>1.9771000000000001</v>
      </c>
      <c r="BA389" s="34">
        <v>13.404</v>
      </c>
      <c r="BB389" s="34">
        <v>14.61</v>
      </c>
      <c r="BC389" s="34">
        <v>1.0900000000000001</v>
      </c>
      <c r="BD389" s="34">
        <v>13.99</v>
      </c>
      <c r="BE389" s="34">
        <v>2904.9560000000001</v>
      </c>
      <c r="BF389" s="34">
        <v>0.32200000000000001</v>
      </c>
      <c r="BG389" s="34">
        <v>1.2749999999999999</v>
      </c>
      <c r="BH389" s="34">
        <v>7.0999999999999994E-2</v>
      </c>
      <c r="BI389" s="34">
        <v>1.3460000000000001</v>
      </c>
      <c r="BJ389" s="34">
        <v>1.046</v>
      </c>
      <c r="BK389" s="34">
        <v>5.8999999999999997E-2</v>
      </c>
      <c r="BL389" s="34">
        <v>1.105</v>
      </c>
      <c r="BM389" s="34">
        <v>0.46429999999999999</v>
      </c>
      <c r="BN389" s="34"/>
      <c r="BO389" s="34"/>
      <c r="BP389" s="34"/>
      <c r="BQ389" s="34">
        <v>45.564999999999998</v>
      </c>
      <c r="BR389" s="34">
        <v>0.21179300000000001</v>
      </c>
      <c r="BS389" s="34">
        <v>-5</v>
      </c>
      <c r="BT389" s="34">
        <v>7.8580000000000004E-3</v>
      </c>
      <c r="BU389" s="34">
        <v>5.1756919999999997</v>
      </c>
      <c r="BV389" s="34">
        <v>0</v>
      </c>
      <c r="BW389" s="34" t="s">
        <v>155</v>
      </c>
      <c r="BX389" s="34">
        <v>0.82099999999999995</v>
      </c>
    </row>
    <row r="390" spans="1:76" x14ac:dyDescent="0.25">
      <c r="A390" s="35">
        <v>43167</v>
      </c>
      <c r="B390" s="36">
        <v>1.6920138888888887E-2</v>
      </c>
      <c r="C390" s="34">
        <v>13.874000000000001</v>
      </c>
      <c r="D390" s="34">
        <v>3.0000000000000001E-3</v>
      </c>
      <c r="E390" s="34">
        <v>30</v>
      </c>
      <c r="F390" s="34">
        <v>73.900000000000006</v>
      </c>
      <c r="G390" s="34">
        <v>3.2</v>
      </c>
      <c r="H390" s="34">
        <v>81.099999999999994</v>
      </c>
      <c r="I390" s="34"/>
      <c r="J390" s="34">
        <v>0.3</v>
      </c>
      <c r="K390" s="34">
        <v>0.87749999999999995</v>
      </c>
      <c r="L390" s="34">
        <v>12.173500000000001</v>
      </c>
      <c r="M390" s="34">
        <v>2.5999999999999999E-3</v>
      </c>
      <c r="N390" s="34">
        <v>64.817999999999998</v>
      </c>
      <c r="O390" s="34">
        <v>2.7734000000000001</v>
      </c>
      <c r="P390" s="34">
        <v>67.599999999999994</v>
      </c>
      <c r="Q390" s="34">
        <v>53.191499999999998</v>
      </c>
      <c r="R390" s="34">
        <v>2.2759</v>
      </c>
      <c r="S390" s="34">
        <v>55.5</v>
      </c>
      <c r="T390" s="34">
        <v>81.063199999999995</v>
      </c>
      <c r="U390" s="34"/>
      <c r="V390" s="34"/>
      <c r="W390" s="34">
        <v>0</v>
      </c>
      <c r="X390" s="34">
        <v>0.26319999999999999</v>
      </c>
      <c r="Y390" s="34">
        <v>12.1</v>
      </c>
      <c r="Z390" s="34">
        <v>849</v>
      </c>
      <c r="AA390" s="34">
        <v>859</v>
      </c>
      <c r="AB390" s="34">
        <v>869</v>
      </c>
      <c r="AC390" s="34">
        <v>84</v>
      </c>
      <c r="AD390" s="34">
        <v>28.49</v>
      </c>
      <c r="AE390" s="34">
        <v>0.65</v>
      </c>
      <c r="AF390" s="34">
        <v>978</v>
      </c>
      <c r="AG390" s="34">
        <v>3</v>
      </c>
      <c r="AH390" s="34">
        <v>59.070999999999998</v>
      </c>
      <c r="AI390" s="34">
        <v>41</v>
      </c>
      <c r="AJ390" s="34">
        <v>190</v>
      </c>
      <c r="AK390" s="34">
        <v>169</v>
      </c>
      <c r="AL390" s="34">
        <v>4.7</v>
      </c>
      <c r="AM390" s="34">
        <v>175</v>
      </c>
      <c r="AN390" s="34" t="s">
        <v>155</v>
      </c>
      <c r="AO390" s="34">
        <v>2</v>
      </c>
      <c r="AP390" s="37">
        <v>0.8927314814814814</v>
      </c>
      <c r="AQ390" s="34">
        <v>47.163857999999998</v>
      </c>
      <c r="AR390" s="34">
        <v>-88.490031999999999</v>
      </c>
      <c r="AS390" s="34">
        <v>320</v>
      </c>
      <c r="AT390" s="34">
        <v>26.2</v>
      </c>
      <c r="AU390" s="34">
        <v>12</v>
      </c>
      <c r="AV390" s="34">
        <v>11</v>
      </c>
      <c r="AW390" s="34" t="s">
        <v>212</v>
      </c>
      <c r="AX390" s="34">
        <v>1.1457999999999999</v>
      </c>
      <c r="AY390" s="34">
        <v>1.2542</v>
      </c>
      <c r="AZ390" s="34">
        <v>2.0771000000000002</v>
      </c>
      <c r="BA390" s="34">
        <v>13.404</v>
      </c>
      <c r="BB390" s="34">
        <v>14.64</v>
      </c>
      <c r="BC390" s="34">
        <v>1.0900000000000001</v>
      </c>
      <c r="BD390" s="34">
        <v>13.965999999999999</v>
      </c>
      <c r="BE390" s="34">
        <v>2904.2629999999999</v>
      </c>
      <c r="BF390" s="34">
        <v>0.4</v>
      </c>
      <c r="BG390" s="34">
        <v>1.619</v>
      </c>
      <c r="BH390" s="34">
        <v>6.9000000000000006E-2</v>
      </c>
      <c r="BI390" s="34">
        <v>1.6890000000000001</v>
      </c>
      <c r="BJ390" s="34">
        <v>1.329</v>
      </c>
      <c r="BK390" s="34">
        <v>5.7000000000000002E-2</v>
      </c>
      <c r="BL390" s="34">
        <v>1.3859999999999999</v>
      </c>
      <c r="BM390" s="34">
        <v>0.66739999999999999</v>
      </c>
      <c r="BN390" s="34"/>
      <c r="BO390" s="34"/>
      <c r="BP390" s="34"/>
      <c r="BQ390" s="34">
        <v>45.662999999999997</v>
      </c>
      <c r="BR390" s="34">
        <v>0.172124</v>
      </c>
      <c r="BS390" s="34">
        <v>-5</v>
      </c>
      <c r="BT390" s="34">
        <v>8.9289999999999994E-3</v>
      </c>
      <c r="BU390" s="34">
        <v>4.2062809999999997</v>
      </c>
      <c r="BV390" s="34">
        <v>0</v>
      </c>
      <c r="BW390" s="34" t="s">
        <v>155</v>
      </c>
      <c r="BX390" s="34">
        <v>0.82099999999999995</v>
      </c>
    </row>
    <row r="391" spans="1:76" x14ac:dyDescent="0.25">
      <c r="A391" s="35">
        <v>43167</v>
      </c>
      <c r="B391" s="36">
        <v>1.6931712962962964E-2</v>
      </c>
      <c r="C391" s="34">
        <v>14.259</v>
      </c>
      <c r="D391" s="34">
        <v>7.4000000000000003E-3</v>
      </c>
      <c r="E391" s="34">
        <v>73.536280000000005</v>
      </c>
      <c r="F391" s="34">
        <v>84.3</v>
      </c>
      <c r="G391" s="34">
        <v>3.1</v>
      </c>
      <c r="H391" s="34">
        <v>80.599999999999994</v>
      </c>
      <c r="I391" s="34"/>
      <c r="J391" s="34">
        <v>0.3</v>
      </c>
      <c r="K391" s="34">
        <v>0.87429999999999997</v>
      </c>
      <c r="L391" s="34">
        <v>12.466799999999999</v>
      </c>
      <c r="M391" s="34">
        <v>6.4000000000000003E-3</v>
      </c>
      <c r="N391" s="34">
        <v>73.674000000000007</v>
      </c>
      <c r="O391" s="34">
        <v>2.7103000000000002</v>
      </c>
      <c r="P391" s="34">
        <v>76.400000000000006</v>
      </c>
      <c r="Q391" s="34">
        <v>60.533000000000001</v>
      </c>
      <c r="R391" s="34">
        <v>2.2269000000000001</v>
      </c>
      <c r="S391" s="34">
        <v>62.8</v>
      </c>
      <c r="T391" s="34">
        <v>80.641300000000001</v>
      </c>
      <c r="U391" s="34"/>
      <c r="V391" s="34"/>
      <c r="W391" s="34">
        <v>0</v>
      </c>
      <c r="X391" s="34">
        <v>0.26229999999999998</v>
      </c>
      <c r="Y391" s="34">
        <v>12</v>
      </c>
      <c r="Z391" s="34">
        <v>849</v>
      </c>
      <c r="AA391" s="34">
        <v>860</v>
      </c>
      <c r="AB391" s="34">
        <v>870</v>
      </c>
      <c r="AC391" s="34">
        <v>84.9</v>
      </c>
      <c r="AD391" s="34">
        <v>28.81</v>
      </c>
      <c r="AE391" s="34">
        <v>0.66</v>
      </c>
      <c r="AF391" s="34">
        <v>978</v>
      </c>
      <c r="AG391" s="34">
        <v>3</v>
      </c>
      <c r="AH391" s="34">
        <v>59</v>
      </c>
      <c r="AI391" s="34">
        <v>41</v>
      </c>
      <c r="AJ391" s="34">
        <v>190</v>
      </c>
      <c r="AK391" s="34">
        <v>169</v>
      </c>
      <c r="AL391" s="34">
        <v>4.5999999999999996</v>
      </c>
      <c r="AM391" s="34">
        <v>175</v>
      </c>
      <c r="AN391" s="34" t="s">
        <v>155</v>
      </c>
      <c r="AO391" s="34">
        <v>2</v>
      </c>
      <c r="AP391" s="37">
        <v>0.8927546296296297</v>
      </c>
      <c r="AQ391" s="34">
        <v>47.163781999999998</v>
      </c>
      <c r="AR391" s="34">
        <v>-88.490182000000004</v>
      </c>
      <c r="AS391" s="34">
        <v>319.7</v>
      </c>
      <c r="AT391" s="34">
        <v>26</v>
      </c>
      <c r="AU391" s="34">
        <v>12</v>
      </c>
      <c r="AV391" s="34">
        <v>11</v>
      </c>
      <c r="AW391" s="34" t="s">
        <v>212</v>
      </c>
      <c r="AX391" s="34">
        <v>1.1000000000000001</v>
      </c>
      <c r="AY391" s="34">
        <v>1.3</v>
      </c>
      <c r="AZ391" s="34">
        <v>2.1</v>
      </c>
      <c r="BA391" s="34">
        <v>13.404</v>
      </c>
      <c r="BB391" s="34">
        <v>14.26</v>
      </c>
      <c r="BC391" s="34">
        <v>1.06</v>
      </c>
      <c r="BD391" s="34">
        <v>14.379</v>
      </c>
      <c r="BE391" s="34">
        <v>2903.223</v>
      </c>
      <c r="BF391" s="34">
        <v>0.95299999999999996</v>
      </c>
      <c r="BG391" s="34">
        <v>1.7969999999999999</v>
      </c>
      <c r="BH391" s="34">
        <v>6.6000000000000003E-2</v>
      </c>
      <c r="BI391" s="34">
        <v>1.863</v>
      </c>
      <c r="BJ391" s="34">
        <v>1.476</v>
      </c>
      <c r="BK391" s="34">
        <v>5.3999999999999999E-2</v>
      </c>
      <c r="BL391" s="34">
        <v>1.5309999999999999</v>
      </c>
      <c r="BM391" s="34">
        <v>0.64800000000000002</v>
      </c>
      <c r="BN391" s="34"/>
      <c r="BO391" s="34"/>
      <c r="BP391" s="34"/>
      <c r="BQ391" s="34">
        <v>44.411999999999999</v>
      </c>
      <c r="BR391" s="34">
        <v>0.17736099999999999</v>
      </c>
      <c r="BS391" s="34">
        <v>-5</v>
      </c>
      <c r="BT391" s="34">
        <v>8.9999999999999993E-3</v>
      </c>
      <c r="BU391" s="34">
        <v>4.3342590000000003</v>
      </c>
      <c r="BV391" s="34">
        <v>0</v>
      </c>
      <c r="BW391" s="34" t="s">
        <v>155</v>
      </c>
      <c r="BX391" s="34">
        <v>0.82199999999999995</v>
      </c>
    </row>
    <row r="392" spans="1:76" x14ac:dyDescent="0.25">
      <c r="A392" s="35">
        <v>43167</v>
      </c>
      <c r="B392" s="36">
        <v>1.6943287037037038E-2</v>
      </c>
      <c r="C392" s="34">
        <v>14.593</v>
      </c>
      <c r="D392" s="34">
        <v>5.57E-2</v>
      </c>
      <c r="E392" s="34">
        <v>557.27272700000003</v>
      </c>
      <c r="F392" s="34">
        <v>92.5</v>
      </c>
      <c r="G392" s="34">
        <v>3.1</v>
      </c>
      <c r="H392" s="34">
        <v>59</v>
      </c>
      <c r="I392" s="34"/>
      <c r="J392" s="34">
        <v>0.3</v>
      </c>
      <c r="K392" s="34">
        <v>0.87129999999999996</v>
      </c>
      <c r="L392" s="34">
        <v>12.714</v>
      </c>
      <c r="M392" s="34">
        <v>4.8599999999999997E-2</v>
      </c>
      <c r="N392" s="34">
        <v>80.613500000000002</v>
      </c>
      <c r="O392" s="34">
        <v>2.7008999999999999</v>
      </c>
      <c r="P392" s="34">
        <v>83.3</v>
      </c>
      <c r="Q392" s="34">
        <v>66.241</v>
      </c>
      <c r="R392" s="34">
        <v>2.2193999999999998</v>
      </c>
      <c r="S392" s="34">
        <v>68.5</v>
      </c>
      <c r="T392" s="34">
        <v>59.033999999999999</v>
      </c>
      <c r="U392" s="34"/>
      <c r="V392" s="34"/>
      <c r="W392" s="34">
        <v>0</v>
      </c>
      <c r="X392" s="34">
        <v>0.26140000000000002</v>
      </c>
      <c r="Y392" s="34">
        <v>12</v>
      </c>
      <c r="Z392" s="34">
        <v>850</v>
      </c>
      <c r="AA392" s="34">
        <v>860</v>
      </c>
      <c r="AB392" s="34">
        <v>870</v>
      </c>
      <c r="AC392" s="34">
        <v>85</v>
      </c>
      <c r="AD392" s="34">
        <v>28.84</v>
      </c>
      <c r="AE392" s="34">
        <v>0.66</v>
      </c>
      <c r="AF392" s="34">
        <v>978</v>
      </c>
      <c r="AG392" s="34">
        <v>3</v>
      </c>
      <c r="AH392" s="34">
        <v>59</v>
      </c>
      <c r="AI392" s="34">
        <v>41</v>
      </c>
      <c r="AJ392" s="34">
        <v>190</v>
      </c>
      <c r="AK392" s="34">
        <v>169</v>
      </c>
      <c r="AL392" s="34">
        <v>4.5999999999999996</v>
      </c>
      <c r="AM392" s="34">
        <v>175</v>
      </c>
      <c r="AN392" s="34" t="s">
        <v>155</v>
      </c>
      <c r="AO392" s="34">
        <v>2</v>
      </c>
      <c r="AP392" s="37">
        <v>0.89276620370370363</v>
      </c>
      <c r="AQ392" s="34">
        <v>47.163736999999998</v>
      </c>
      <c r="AR392" s="34">
        <v>-88.490313</v>
      </c>
      <c r="AS392" s="34">
        <v>319.60000000000002</v>
      </c>
      <c r="AT392" s="34">
        <v>25.3</v>
      </c>
      <c r="AU392" s="34">
        <v>12</v>
      </c>
      <c r="AV392" s="34">
        <v>11</v>
      </c>
      <c r="AW392" s="34" t="s">
        <v>212</v>
      </c>
      <c r="AX392" s="34">
        <v>1.1771</v>
      </c>
      <c r="AY392" s="34">
        <v>1.0687</v>
      </c>
      <c r="AZ392" s="34">
        <v>2.1</v>
      </c>
      <c r="BA392" s="34">
        <v>13.404</v>
      </c>
      <c r="BB392" s="34">
        <v>13.91</v>
      </c>
      <c r="BC392" s="34">
        <v>1.04</v>
      </c>
      <c r="BD392" s="34">
        <v>14.776</v>
      </c>
      <c r="BE392" s="34">
        <v>2893.9920000000002</v>
      </c>
      <c r="BF392" s="34">
        <v>7.0339999999999998</v>
      </c>
      <c r="BG392" s="34">
        <v>1.9219999999999999</v>
      </c>
      <c r="BH392" s="34">
        <v>6.4000000000000001E-2</v>
      </c>
      <c r="BI392" s="34">
        <v>1.986</v>
      </c>
      <c r="BJ392" s="34">
        <v>1.579</v>
      </c>
      <c r="BK392" s="34">
        <v>5.2999999999999999E-2</v>
      </c>
      <c r="BL392" s="34">
        <v>1.6319999999999999</v>
      </c>
      <c r="BM392" s="34">
        <v>0.4637</v>
      </c>
      <c r="BN392" s="34"/>
      <c r="BO392" s="34"/>
      <c r="BP392" s="34"/>
      <c r="BQ392" s="34">
        <v>43.26</v>
      </c>
      <c r="BR392" s="34">
        <v>0.22723699999999999</v>
      </c>
      <c r="BS392" s="34">
        <v>-5</v>
      </c>
      <c r="BT392" s="34">
        <v>8.9999999999999993E-3</v>
      </c>
      <c r="BU392" s="34">
        <v>5.5531040000000003</v>
      </c>
      <c r="BV392" s="34">
        <v>0</v>
      </c>
      <c r="BW392" s="34" t="s">
        <v>155</v>
      </c>
      <c r="BX392" s="34">
        <v>0.82199999999999995</v>
      </c>
    </row>
    <row r="393" spans="1:76" x14ac:dyDescent="0.25">
      <c r="A393" s="35">
        <v>43167</v>
      </c>
      <c r="B393" s="36">
        <v>1.6954861111111112E-2</v>
      </c>
      <c r="C393" s="34">
        <v>14.599</v>
      </c>
      <c r="D393" s="34">
        <v>0.27929999999999999</v>
      </c>
      <c r="E393" s="34">
        <v>2792.5</v>
      </c>
      <c r="F393" s="34">
        <v>95.1</v>
      </c>
      <c r="G393" s="34">
        <v>3.1</v>
      </c>
      <c r="H393" s="34">
        <v>45.7</v>
      </c>
      <c r="I393" s="34"/>
      <c r="J393" s="34">
        <v>0.4</v>
      </c>
      <c r="K393" s="34">
        <v>0.86919999999999997</v>
      </c>
      <c r="L393" s="34">
        <v>12.6898</v>
      </c>
      <c r="M393" s="34">
        <v>0.2427</v>
      </c>
      <c r="N393" s="34">
        <v>82.699600000000004</v>
      </c>
      <c r="O393" s="34">
        <v>2.6947000000000001</v>
      </c>
      <c r="P393" s="34">
        <v>85.4</v>
      </c>
      <c r="Q393" s="34">
        <v>67.955100000000002</v>
      </c>
      <c r="R393" s="34">
        <v>2.2141999999999999</v>
      </c>
      <c r="S393" s="34">
        <v>70.2</v>
      </c>
      <c r="T393" s="34">
        <v>45.651200000000003</v>
      </c>
      <c r="U393" s="34"/>
      <c r="V393" s="34"/>
      <c r="W393" s="34">
        <v>0</v>
      </c>
      <c r="X393" s="34">
        <v>0.34770000000000001</v>
      </c>
      <c r="Y393" s="34">
        <v>12.1</v>
      </c>
      <c r="Z393" s="34">
        <v>849</v>
      </c>
      <c r="AA393" s="34">
        <v>858</v>
      </c>
      <c r="AB393" s="34">
        <v>870</v>
      </c>
      <c r="AC393" s="34">
        <v>85</v>
      </c>
      <c r="AD393" s="34">
        <v>28.84</v>
      </c>
      <c r="AE393" s="34">
        <v>0.66</v>
      </c>
      <c r="AF393" s="34">
        <v>978</v>
      </c>
      <c r="AG393" s="34">
        <v>3</v>
      </c>
      <c r="AH393" s="34">
        <v>59</v>
      </c>
      <c r="AI393" s="34">
        <v>41</v>
      </c>
      <c r="AJ393" s="34">
        <v>190</v>
      </c>
      <c r="AK393" s="34">
        <v>169</v>
      </c>
      <c r="AL393" s="34">
        <v>4.5999999999999996</v>
      </c>
      <c r="AM393" s="34">
        <v>175</v>
      </c>
      <c r="AN393" s="34" t="s">
        <v>155</v>
      </c>
      <c r="AO393" s="34">
        <v>2</v>
      </c>
      <c r="AP393" s="37">
        <v>0.89277777777777778</v>
      </c>
      <c r="AQ393" s="34">
        <v>47.163699999999999</v>
      </c>
      <c r="AR393" s="34">
        <v>-88.490459000000001</v>
      </c>
      <c r="AS393" s="34">
        <v>319.39999999999998</v>
      </c>
      <c r="AT393" s="34">
        <v>25.6</v>
      </c>
      <c r="AU393" s="34">
        <v>12</v>
      </c>
      <c r="AV393" s="34">
        <v>11</v>
      </c>
      <c r="AW393" s="34" t="s">
        <v>212</v>
      </c>
      <c r="AX393" s="34">
        <v>1.277023</v>
      </c>
      <c r="AY393" s="34">
        <v>1.0770230000000001</v>
      </c>
      <c r="AZ393" s="34">
        <v>2.1770230000000002</v>
      </c>
      <c r="BA393" s="34">
        <v>13.404</v>
      </c>
      <c r="BB393" s="34">
        <v>13.69</v>
      </c>
      <c r="BC393" s="34">
        <v>1.02</v>
      </c>
      <c r="BD393" s="34">
        <v>15.042</v>
      </c>
      <c r="BE393" s="34">
        <v>2850.7049999999999</v>
      </c>
      <c r="BF393" s="34">
        <v>34.707000000000001</v>
      </c>
      <c r="BG393" s="34">
        <v>1.946</v>
      </c>
      <c r="BH393" s="34">
        <v>6.3E-2</v>
      </c>
      <c r="BI393" s="34">
        <v>2.0089999999999999</v>
      </c>
      <c r="BJ393" s="34">
        <v>1.599</v>
      </c>
      <c r="BK393" s="34">
        <v>5.1999999999999998E-2</v>
      </c>
      <c r="BL393" s="34">
        <v>1.651</v>
      </c>
      <c r="BM393" s="34">
        <v>0.35389999999999999</v>
      </c>
      <c r="BN393" s="34"/>
      <c r="BO393" s="34"/>
      <c r="BP393" s="34"/>
      <c r="BQ393" s="34">
        <v>56.793999999999997</v>
      </c>
      <c r="BR393" s="34">
        <v>0.31553900000000001</v>
      </c>
      <c r="BS393" s="34">
        <v>-5</v>
      </c>
      <c r="BT393" s="34">
        <v>8.071E-3</v>
      </c>
      <c r="BU393" s="34">
        <v>7.7109839999999998</v>
      </c>
      <c r="BV393" s="34">
        <v>0</v>
      </c>
      <c r="BW393" s="34" t="s">
        <v>155</v>
      </c>
      <c r="BX393" s="34">
        <v>0.82199999999999995</v>
      </c>
    </row>
    <row r="394" spans="1:76" x14ac:dyDescent="0.25">
      <c r="A394" s="35">
        <v>43167</v>
      </c>
      <c r="B394" s="36">
        <v>1.6966435185185185E-2</v>
      </c>
      <c r="C394" s="34">
        <v>14.348000000000001</v>
      </c>
      <c r="D394" s="34">
        <v>0.45610000000000001</v>
      </c>
      <c r="E394" s="34">
        <v>4560.820643</v>
      </c>
      <c r="F394" s="34">
        <v>92.4</v>
      </c>
      <c r="G394" s="34">
        <v>3.1</v>
      </c>
      <c r="H394" s="34">
        <v>42.9</v>
      </c>
      <c r="I394" s="34"/>
      <c r="J394" s="34">
        <v>0.4</v>
      </c>
      <c r="K394" s="34">
        <v>0.86960000000000004</v>
      </c>
      <c r="L394" s="34">
        <v>12.477</v>
      </c>
      <c r="M394" s="34">
        <v>0.39660000000000001</v>
      </c>
      <c r="N394" s="34">
        <v>80.315200000000004</v>
      </c>
      <c r="O394" s="34">
        <v>2.6957</v>
      </c>
      <c r="P394" s="34">
        <v>83</v>
      </c>
      <c r="Q394" s="34">
        <v>65.995800000000003</v>
      </c>
      <c r="R394" s="34">
        <v>2.2151000000000001</v>
      </c>
      <c r="S394" s="34">
        <v>68.2</v>
      </c>
      <c r="T394" s="34">
        <v>42.898000000000003</v>
      </c>
      <c r="U394" s="34"/>
      <c r="V394" s="34"/>
      <c r="W394" s="34">
        <v>0</v>
      </c>
      <c r="X394" s="34">
        <v>0.3478</v>
      </c>
      <c r="Y394" s="34">
        <v>12</v>
      </c>
      <c r="Z394" s="34">
        <v>849</v>
      </c>
      <c r="AA394" s="34">
        <v>859</v>
      </c>
      <c r="AB394" s="34">
        <v>869</v>
      </c>
      <c r="AC394" s="34">
        <v>85</v>
      </c>
      <c r="AD394" s="34">
        <v>28.84</v>
      </c>
      <c r="AE394" s="34">
        <v>0.66</v>
      </c>
      <c r="AF394" s="34">
        <v>978</v>
      </c>
      <c r="AG394" s="34">
        <v>3</v>
      </c>
      <c r="AH394" s="34">
        <v>59</v>
      </c>
      <c r="AI394" s="34">
        <v>41</v>
      </c>
      <c r="AJ394" s="34">
        <v>190</v>
      </c>
      <c r="AK394" s="34">
        <v>169</v>
      </c>
      <c r="AL394" s="34">
        <v>4.5</v>
      </c>
      <c r="AM394" s="34">
        <v>175</v>
      </c>
      <c r="AN394" s="34" t="s">
        <v>155</v>
      </c>
      <c r="AO394" s="34">
        <v>2</v>
      </c>
      <c r="AP394" s="37">
        <v>0.89278935185185182</v>
      </c>
      <c r="AQ394" s="34">
        <v>47.163665999999999</v>
      </c>
      <c r="AR394" s="34">
        <v>-88.490622000000002</v>
      </c>
      <c r="AS394" s="34">
        <v>319.5</v>
      </c>
      <c r="AT394" s="34">
        <v>27.1</v>
      </c>
      <c r="AU394" s="34">
        <v>12</v>
      </c>
      <c r="AV394" s="34">
        <v>11</v>
      </c>
      <c r="AW394" s="34" t="s">
        <v>212</v>
      </c>
      <c r="AX394" s="34">
        <v>1.3</v>
      </c>
      <c r="AY394" s="34">
        <v>1.1770769999999999</v>
      </c>
      <c r="AZ394" s="34">
        <v>2.2000000000000002</v>
      </c>
      <c r="BA394" s="34">
        <v>13.404</v>
      </c>
      <c r="BB394" s="34">
        <v>13.73</v>
      </c>
      <c r="BC394" s="34">
        <v>1.02</v>
      </c>
      <c r="BD394" s="34">
        <v>14.997</v>
      </c>
      <c r="BE394" s="34">
        <v>2815.82</v>
      </c>
      <c r="BF394" s="34">
        <v>56.968000000000004</v>
      </c>
      <c r="BG394" s="34">
        <v>1.8979999999999999</v>
      </c>
      <c r="BH394" s="34">
        <v>6.4000000000000001E-2</v>
      </c>
      <c r="BI394" s="34">
        <v>1.962</v>
      </c>
      <c r="BJ394" s="34">
        <v>1.56</v>
      </c>
      <c r="BK394" s="34">
        <v>5.1999999999999998E-2</v>
      </c>
      <c r="BL394" s="34">
        <v>1.6120000000000001</v>
      </c>
      <c r="BM394" s="34">
        <v>0.33410000000000001</v>
      </c>
      <c r="BN394" s="34"/>
      <c r="BO394" s="34"/>
      <c r="BP394" s="34"/>
      <c r="BQ394" s="34">
        <v>57.078000000000003</v>
      </c>
      <c r="BR394" s="34">
        <v>0.32014199999999998</v>
      </c>
      <c r="BS394" s="34">
        <v>-5</v>
      </c>
      <c r="BT394" s="34">
        <v>8.0000000000000002E-3</v>
      </c>
      <c r="BU394" s="34">
        <v>7.8234700000000004</v>
      </c>
      <c r="BV394" s="34">
        <v>0</v>
      </c>
      <c r="BW394" s="34" t="s">
        <v>155</v>
      </c>
      <c r="BX394" s="34">
        <v>0.82199999999999995</v>
      </c>
    </row>
    <row r="395" spans="1:76" x14ac:dyDescent="0.25">
      <c r="A395" s="35">
        <v>43167</v>
      </c>
      <c r="B395" s="36">
        <v>1.6978009259259259E-2</v>
      </c>
      <c r="C395" s="34">
        <v>14.101000000000001</v>
      </c>
      <c r="D395" s="34">
        <v>0.37509999999999999</v>
      </c>
      <c r="E395" s="34">
        <v>3751.2955470000002</v>
      </c>
      <c r="F395" s="34">
        <v>85.6</v>
      </c>
      <c r="G395" s="34">
        <v>3.1</v>
      </c>
      <c r="H395" s="34">
        <v>54.6</v>
      </c>
      <c r="I395" s="34"/>
      <c r="J395" s="34">
        <v>0.4</v>
      </c>
      <c r="K395" s="34">
        <v>0.87229999999999996</v>
      </c>
      <c r="L395" s="34">
        <v>12.3004</v>
      </c>
      <c r="M395" s="34">
        <v>0.32719999999999999</v>
      </c>
      <c r="N395" s="34">
        <v>74.674899999999994</v>
      </c>
      <c r="O395" s="34">
        <v>2.7040999999999999</v>
      </c>
      <c r="P395" s="34">
        <v>77.400000000000006</v>
      </c>
      <c r="Q395" s="34">
        <v>61.286099999999998</v>
      </c>
      <c r="R395" s="34">
        <v>2.2193000000000001</v>
      </c>
      <c r="S395" s="34">
        <v>63.5</v>
      </c>
      <c r="T395" s="34">
        <v>54.584699999999998</v>
      </c>
      <c r="U395" s="34"/>
      <c r="V395" s="34"/>
      <c r="W395" s="34">
        <v>0</v>
      </c>
      <c r="X395" s="34">
        <v>0.34889999999999999</v>
      </c>
      <c r="Y395" s="34">
        <v>12</v>
      </c>
      <c r="Z395" s="34">
        <v>849</v>
      </c>
      <c r="AA395" s="34">
        <v>858</v>
      </c>
      <c r="AB395" s="34">
        <v>868</v>
      </c>
      <c r="AC395" s="34">
        <v>84.1</v>
      </c>
      <c r="AD395" s="34">
        <v>28.52</v>
      </c>
      <c r="AE395" s="34">
        <v>0.65</v>
      </c>
      <c r="AF395" s="34">
        <v>978</v>
      </c>
      <c r="AG395" s="34">
        <v>3</v>
      </c>
      <c r="AH395" s="34">
        <v>59</v>
      </c>
      <c r="AI395" s="34">
        <v>41</v>
      </c>
      <c r="AJ395" s="34">
        <v>190</v>
      </c>
      <c r="AK395" s="34">
        <v>169</v>
      </c>
      <c r="AL395" s="34">
        <v>4.5</v>
      </c>
      <c r="AM395" s="34">
        <v>175</v>
      </c>
      <c r="AN395" s="34" t="s">
        <v>155</v>
      </c>
      <c r="AO395" s="34">
        <v>2</v>
      </c>
      <c r="AP395" s="37">
        <v>0.89280092592592597</v>
      </c>
      <c r="AQ395" s="34">
        <v>47.163634999999999</v>
      </c>
      <c r="AR395" s="34">
        <v>-88.490797000000001</v>
      </c>
      <c r="AS395" s="34">
        <v>319.60000000000002</v>
      </c>
      <c r="AT395" s="34">
        <v>28.8</v>
      </c>
      <c r="AU395" s="34">
        <v>12</v>
      </c>
      <c r="AV395" s="34">
        <v>11</v>
      </c>
      <c r="AW395" s="34" t="s">
        <v>212</v>
      </c>
      <c r="AX395" s="34">
        <v>1.3</v>
      </c>
      <c r="AY395" s="34">
        <v>1.2770999999999999</v>
      </c>
      <c r="AZ395" s="34">
        <v>2.2000000000000002</v>
      </c>
      <c r="BA395" s="34">
        <v>13.404</v>
      </c>
      <c r="BB395" s="34">
        <v>14.03</v>
      </c>
      <c r="BC395" s="34">
        <v>1.05</v>
      </c>
      <c r="BD395" s="34">
        <v>14.641</v>
      </c>
      <c r="BE395" s="34">
        <v>2829.9340000000002</v>
      </c>
      <c r="BF395" s="34">
        <v>47.914999999999999</v>
      </c>
      <c r="BG395" s="34">
        <v>1.7989999999999999</v>
      </c>
      <c r="BH395" s="34">
        <v>6.5000000000000002E-2</v>
      </c>
      <c r="BI395" s="34">
        <v>1.8640000000000001</v>
      </c>
      <c r="BJ395" s="34">
        <v>1.4770000000000001</v>
      </c>
      <c r="BK395" s="34">
        <v>5.2999999999999999E-2</v>
      </c>
      <c r="BL395" s="34">
        <v>1.53</v>
      </c>
      <c r="BM395" s="34">
        <v>0.43340000000000001</v>
      </c>
      <c r="BN395" s="34"/>
      <c r="BO395" s="34"/>
      <c r="BP395" s="34"/>
      <c r="BQ395" s="34">
        <v>58.368000000000002</v>
      </c>
      <c r="BR395" s="34">
        <v>0.30978099999999997</v>
      </c>
      <c r="BS395" s="34">
        <v>-5</v>
      </c>
      <c r="BT395" s="34">
        <v>8.0000000000000002E-3</v>
      </c>
      <c r="BU395" s="34">
        <v>7.5702740000000004</v>
      </c>
      <c r="BV395" s="34">
        <v>0</v>
      </c>
      <c r="BW395" s="34" t="s">
        <v>155</v>
      </c>
      <c r="BX395" s="34">
        <v>0.82099999999999995</v>
      </c>
    </row>
    <row r="396" spans="1:76" x14ac:dyDescent="0.25">
      <c r="A396" s="35">
        <v>43167</v>
      </c>
      <c r="B396" s="36">
        <v>1.6989583333333332E-2</v>
      </c>
      <c r="C396" s="34">
        <v>13.884</v>
      </c>
      <c r="D396" s="34">
        <v>0.13550000000000001</v>
      </c>
      <c r="E396" s="34">
        <v>1355.1376150000001</v>
      </c>
      <c r="F396" s="34">
        <v>80.400000000000006</v>
      </c>
      <c r="G396" s="34">
        <v>3.1</v>
      </c>
      <c r="H396" s="34">
        <v>50.1</v>
      </c>
      <c r="I396" s="34"/>
      <c r="J396" s="34">
        <v>0.4</v>
      </c>
      <c r="K396" s="34">
        <v>0.87609999999999999</v>
      </c>
      <c r="L396" s="34">
        <v>12.164099999999999</v>
      </c>
      <c r="M396" s="34">
        <v>0.1187</v>
      </c>
      <c r="N396" s="34">
        <v>70.400199999999998</v>
      </c>
      <c r="O396" s="34">
        <v>2.7159</v>
      </c>
      <c r="P396" s="34">
        <v>73.099999999999994</v>
      </c>
      <c r="Q396" s="34">
        <v>57.772399999999998</v>
      </c>
      <c r="R396" s="34">
        <v>2.2288000000000001</v>
      </c>
      <c r="S396" s="34">
        <v>60</v>
      </c>
      <c r="T396" s="34">
        <v>50.123699999999999</v>
      </c>
      <c r="U396" s="34"/>
      <c r="V396" s="34"/>
      <c r="W396" s="34">
        <v>0</v>
      </c>
      <c r="X396" s="34">
        <v>0.35039999999999999</v>
      </c>
      <c r="Y396" s="34">
        <v>12</v>
      </c>
      <c r="Z396" s="34">
        <v>849</v>
      </c>
      <c r="AA396" s="34">
        <v>858</v>
      </c>
      <c r="AB396" s="34">
        <v>868</v>
      </c>
      <c r="AC396" s="34">
        <v>84</v>
      </c>
      <c r="AD396" s="34">
        <v>28.49</v>
      </c>
      <c r="AE396" s="34">
        <v>0.65</v>
      </c>
      <c r="AF396" s="34">
        <v>978</v>
      </c>
      <c r="AG396" s="34">
        <v>3</v>
      </c>
      <c r="AH396" s="34">
        <v>59</v>
      </c>
      <c r="AI396" s="34">
        <v>41</v>
      </c>
      <c r="AJ396" s="34">
        <v>189.1</v>
      </c>
      <c r="AK396" s="34">
        <v>169</v>
      </c>
      <c r="AL396" s="34">
        <v>4.4000000000000004</v>
      </c>
      <c r="AM396" s="34">
        <v>175</v>
      </c>
      <c r="AN396" s="34" t="s">
        <v>155</v>
      </c>
      <c r="AO396" s="34">
        <v>2</v>
      </c>
      <c r="AP396" s="37">
        <v>0.8928124999999999</v>
      </c>
      <c r="AQ396" s="34">
        <v>47.163601</v>
      </c>
      <c r="AR396" s="34">
        <v>-88.490982000000002</v>
      </c>
      <c r="AS396" s="34">
        <v>319.5</v>
      </c>
      <c r="AT396" s="34">
        <v>30.7</v>
      </c>
      <c r="AU396" s="34">
        <v>12</v>
      </c>
      <c r="AV396" s="34">
        <v>11</v>
      </c>
      <c r="AW396" s="34" t="s">
        <v>212</v>
      </c>
      <c r="AX396" s="34">
        <v>1.3</v>
      </c>
      <c r="AY396" s="34">
        <v>1.3</v>
      </c>
      <c r="AZ396" s="34">
        <v>2.2000000000000002</v>
      </c>
      <c r="BA396" s="34">
        <v>13.404</v>
      </c>
      <c r="BB396" s="34">
        <v>14.49</v>
      </c>
      <c r="BC396" s="34">
        <v>1.08</v>
      </c>
      <c r="BD396" s="34">
        <v>14.141999999999999</v>
      </c>
      <c r="BE396" s="34">
        <v>2877.4690000000001</v>
      </c>
      <c r="BF396" s="34">
        <v>17.875</v>
      </c>
      <c r="BG396" s="34">
        <v>1.744</v>
      </c>
      <c r="BH396" s="34">
        <v>6.7000000000000004E-2</v>
      </c>
      <c r="BI396" s="34">
        <v>1.8109999999999999</v>
      </c>
      <c r="BJ396" s="34">
        <v>1.431</v>
      </c>
      <c r="BK396" s="34">
        <v>5.5E-2</v>
      </c>
      <c r="BL396" s="34">
        <v>1.486</v>
      </c>
      <c r="BM396" s="34">
        <v>0.40920000000000001</v>
      </c>
      <c r="BN396" s="34"/>
      <c r="BO396" s="34"/>
      <c r="BP396" s="34"/>
      <c r="BQ396" s="34">
        <v>60.276000000000003</v>
      </c>
      <c r="BR396" s="34">
        <v>0.24118300000000001</v>
      </c>
      <c r="BS396" s="34">
        <v>-5</v>
      </c>
      <c r="BT396" s="34">
        <v>8.9289999999999994E-3</v>
      </c>
      <c r="BU396" s="34">
        <v>5.89391</v>
      </c>
      <c r="BV396" s="34">
        <v>0</v>
      </c>
      <c r="BW396" s="34" t="s">
        <v>155</v>
      </c>
      <c r="BX396" s="34">
        <v>0.82099999999999995</v>
      </c>
    </row>
    <row r="397" spans="1:76" x14ac:dyDescent="0.25">
      <c r="A397" s="35">
        <v>43167</v>
      </c>
      <c r="B397" s="36">
        <v>1.7001157407407406E-2</v>
      </c>
      <c r="C397" s="34">
        <v>13.776</v>
      </c>
      <c r="D397" s="34">
        <v>3.3300000000000003E-2</v>
      </c>
      <c r="E397" s="34">
        <v>332.61448799999999</v>
      </c>
      <c r="F397" s="34">
        <v>76.2</v>
      </c>
      <c r="G397" s="34">
        <v>3.1</v>
      </c>
      <c r="H397" s="34">
        <v>44.2</v>
      </c>
      <c r="I397" s="34"/>
      <c r="J397" s="34">
        <v>0.4</v>
      </c>
      <c r="K397" s="34">
        <v>0.87790000000000001</v>
      </c>
      <c r="L397" s="34">
        <v>12.0932</v>
      </c>
      <c r="M397" s="34">
        <v>2.92E-2</v>
      </c>
      <c r="N397" s="34">
        <v>66.880700000000004</v>
      </c>
      <c r="O397" s="34">
        <v>2.7214</v>
      </c>
      <c r="P397" s="34">
        <v>69.599999999999994</v>
      </c>
      <c r="Q397" s="34">
        <v>54.8842</v>
      </c>
      <c r="R397" s="34">
        <v>2.2332999999999998</v>
      </c>
      <c r="S397" s="34">
        <v>57.1</v>
      </c>
      <c r="T397" s="34">
        <v>44.246299999999998</v>
      </c>
      <c r="U397" s="34"/>
      <c r="V397" s="34"/>
      <c r="W397" s="34">
        <v>0</v>
      </c>
      <c r="X397" s="34">
        <v>0.35110000000000002</v>
      </c>
      <c r="Y397" s="34">
        <v>11.9</v>
      </c>
      <c r="Z397" s="34">
        <v>849</v>
      </c>
      <c r="AA397" s="34">
        <v>860</v>
      </c>
      <c r="AB397" s="34">
        <v>868</v>
      </c>
      <c r="AC397" s="34">
        <v>84</v>
      </c>
      <c r="AD397" s="34">
        <v>28.49</v>
      </c>
      <c r="AE397" s="34">
        <v>0.65</v>
      </c>
      <c r="AF397" s="34">
        <v>978</v>
      </c>
      <c r="AG397" s="34">
        <v>3</v>
      </c>
      <c r="AH397" s="34">
        <v>58.070999999999998</v>
      </c>
      <c r="AI397" s="34">
        <v>41</v>
      </c>
      <c r="AJ397" s="34">
        <v>189</v>
      </c>
      <c r="AK397" s="34">
        <v>168.1</v>
      </c>
      <c r="AL397" s="34">
        <v>4.4000000000000004</v>
      </c>
      <c r="AM397" s="34">
        <v>175.4</v>
      </c>
      <c r="AN397" s="34" t="s">
        <v>155</v>
      </c>
      <c r="AO397" s="34">
        <v>2</v>
      </c>
      <c r="AP397" s="37">
        <v>0.89282407407407405</v>
      </c>
      <c r="AQ397" s="34">
        <v>47.163592999999999</v>
      </c>
      <c r="AR397" s="34">
        <v>-88.491024999999993</v>
      </c>
      <c r="AS397" s="34">
        <v>319.5</v>
      </c>
      <c r="AT397" s="34">
        <v>31.1</v>
      </c>
      <c r="AU397" s="34">
        <v>12</v>
      </c>
      <c r="AV397" s="34">
        <v>11</v>
      </c>
      <c r="AW397" s="34" t="s">
        <v>212</v>
      </c>
      <c r="AX397" s="34">
        <v>1.3</v>
      </c>
      <c r="AY397" s="34">
        <v>1.3</v>
      </c>
      <c r="AZ397" s="34">
        <v>2.2000000000000002</v>
      </c>
      <c r="BA397" s="34">
        <v>13.404</v>
      </c>
      <c r="BB397" s="34">
        <v>14.71</v>
      </c>
      <c r="BC397" s="34">
        <v>1.1000000000000001</v>
      </c>
      <c r="BD397" s="34">
        <v>13.912000000000001</v>
      </c>
      <c r="BE397" s="34">
        <v>2898.8090000000002</v>
      </c>
      <c r="BF397" s="34">
        <v>4.4550000000000001</v>
      </c>
      <c r="BG397" s="34">
        <v>1.679</v>
      </c>
      <c r="BH397" s="34">
        <v>6.8000000000000005E-2</v>
      </c>
      <c r="BI397" s="34">
        <v>1.7470000000000001</v>
      </c>
      <c r="BJ397" s="34">
        <v>1.3779999999999999</v>
      </c>
      <c r="BK397" s="34">
        <v>5.6000000000000001E-2</v>
      </c>
      <c r="BL397" s="34">
        <v>1.4339999999999999</v>
      </c>
      <c r="BM397" s="34">
        <v>0.36599999999999999</v>
      </c>
      <c r="BN397" s="34"/>
      <c r="BO397" s="34"/>
      <c r="BP397" s="34"/>
      <c r="BQ397" s="34">
        <v>61.201999999999998</v>
      </c>
      <c r="BR397" s="34">
        <v>0.205343</v>
      </c>
      <c r="BS397" s="34">
        <v>-5</v>
      </c>
      <c r="BT397" s="34">
        <v>8.9999999999999993E-3</v>
      </c>
      <c r="BU397" s="34">
        <v>5.0180699999999998</v>
      </c>
      <c r="BV397" s="34">
        <v>0</v>
      </c>
      <c r="BW397" s="34" t="s">
        <v>155</v>
      </c>
      <c r="BX397" s="34">
        <v>0.82099999999999995</v>
      </c>
    </row>
    <row r="398" spans="1:76" x14ac:dyDescent="0.25">
      <c r="A398" s="35">
        <v>43167</v>
      </c>
      <c r="B398" s="36">
        <v>1.7012731481481483E-2</v>
      </c>
      <c r="C398" s="34">
        <v>13.773999999999999</v>
      </c>
      <c r="D398" s="34">
        <v>1.3299999999999999E-2</v>
      </c>
      <c r="E398" s="34">
        <v>132.78101599999999</v>
      </c>
      <c r="F398" s="34">
        <v>87.4</v>
      </c>
      <c r="G398" s="34">
        <v>3.1</v>
      </c>
      <c r="H398" s="34">
        <v>50.8</v>
      </c>
      <c r="I398" s="34"/>
      <c r="J398" s="34">
        <v>0.33</v>
      </c>
      <c r="K398" s="34">
        <v>0.87809999999999999</v>
      </c>
      <c r="L398" s="34">
        <v>12.094900000000001</v>
      </c>
      <c r="M398" s="34">
        <v>1.17E-2</v>
      </c>
      <c r="N398" s="34">
        <v>76.706800000000001</v>
      </c>
      <c r="O398" s="34">
        <v>2.6876000000000002</v>
      </c>
      <c r="P398" s="34">
        <v>79.400000000000006</v>
      </c>
      <c r="Q398" s="34">
        <v>62.947800000000001</v>
      </c>
      <c r="R398" s="34">
        <v>2.2054999999999998</v>
      </c>
      <c r="S398" s="34">
        <v>65.2</v>
      </c>
      <c r="T398" s="34">
        <v>50.753399999999999</v>
      </c>
      <c r="U398" s="34"/>
      <c r="V398" s="34"/>
      <c r="W398" s="34">
        <v>0</v>
      </c>
      <c r="X398" s="34">
        <v>0.28799999999999998</v>
      </c>
      <c r="Y398" s="34">
        <v>12</v>
      </c>
      <c r="Z398" s="34">
        <v>848</v>
      </c>
      <c r="AA398" s="34">
        <v>859</v>
      </c>
      <c r="AB398" s="34">
        <v>867</v>
      </c>
      <c r="AC398" s="34">
        <v>84</v>
      </c>
      <c r="AD398" s="34">
        <v>28.49</v>
      </c>
      <c r="AE398" s="34">
        <v>0.65</v>
      </c>
      <c r="AF398" s="34">
        <v>978</v>
      </c>
      <c r="AG398" s="34">
        <v>3</v>
      </c>
      <c r="AH398" s="34">
        <v>58.929000000000002</v>
      </c>
      <c r="AI398" s="34">
        <v>41</v>
      </c>
      <c r="AJ398" s="34">
        <v>189</v>
      </c>
      <c r="AK398" s="34">
        <v>168</v>
      </c>
      <c r="AL398" s="34">
        <v>4.5</v>
      </c>
      <c r="AM398" s="34">
        <v>175.8</v>
      </c>
      <c r="AN398" s="34" t="s">
        <v>155</v>
      </c>
      <c r="AO398" s="34">
        <v>2</v>
      </c>
      <c r="AP398" s="37">
        <v>0.89282407407407405</v>
      </c>
      <c r="AQ398" s="34">
        <v>47.163561999999999</v>
      </c>
      <c r="AR398" s="34">
        <v>-88.491162000000003</v>
      </c>
      <c r="AS398" s="34">
        <v>319.5</v>
      </c>
      <c r="AT398" s="34">
        <v>31.3</v>
      </c>
      <c r="AU398" s="34">
        <v>12</v>
      </c>
      <c r="AV398" s="34">
        <v>11</v>
      </c>
      <c r="AW398" s="34" t="s">
        <v>212</v>
      </c>
      <c r="AX398" s="34">
        <v>1.3</v>
      </c>
      <c r="AY398" s="34">
        <v>1.3771</v>
      </c>
      <c r="AZ398" s="34">
        <v>2.2000000000000002</v>
      </c>
      <c r="BA398" s="34">
        <v>13.404</v>
      </c>
      <c r="BB398" s="34">
        <v>14.73</v>
      </c>
      <c r="BC398" s="34">
        <v>1.1000000000000001</v>
      </c>
      <c r="BD398" s="34">
        <v>13.882999999999999</v>
      </c>
      <c r="BE398" s="34">
        <v>2902.866</v>
      </c>
      <c r="BF398" s="34">
        <v>1.7809999999999999</v>
      </c>
      <c r="BG398" s="34">
        <v>1.9279999999999999</v>
      </c>
      <c r="BH398" s="34">
        <v>6.8000000000000005E-2</v>
      </c>
      <c r="BI398" s="34">
        <v>1.9950000000000001</v>
      </c>
      <c r="BJ398" s="34">
        <v>1.5820000000000001</v>
      </c>
      <c r="BK398" s="34">
        <v>5.5E-2</v>
      </c>
      <c r="BL398" s="34">
        <v>1.6379999999999999</v>
      </c>
      <c r="BM398" s="34">
        <v>0.42030000000000001</v>
      </c>
      <c r="BN398" s="34"/>
      <c r="BO398" s="34"/>
      <c r="BP398" s="34"/>
      <c r="BQ398" s="34">
        <v>50.262999999999998</v>
      </c>
      <c r="BR398" s="34">
        <v>0.205787</v>
      </c>
      <c r="BS398" s="34">
        <v>-5</v>
      </c>
      <c r="BT398" s="34">
        <v>7.1419999999999999E-3</v>
      </c>
      <c r="BU398" s="34">
        <v>5.0289200000000003</v>
      </c>
      <c r="BV398" s="34">
        <v>0</v>
      </c>
      <c r="BW398" s="34" t="s">
        <v>155</v>
      </c>
      <c r="BX398" s="34">
        <v>0.82099999999999995</v>
      </c>
    </row>
    <row r="399" spans="1:76" x14ac:dyDescent="0.25">
      <c r="A399" s="35">
        <v>43167</v>
      </c>
      <c r="B399" s="36">
        <v>1.7024305555555556E-2</v>
      </c>
      <c r="C399" s="34">
        <v>14.071</v>
      </c>
      <c r="D399" s="34">
        <v>1.03E-2</v>
      </c>
      <c r="E399" s="34">
        <v>102.510566</v>
      </c>
      <c r="F399" s="34">
        <v>122.9</v>
      </c>
      <c r="G399" s="34">
        <v>2.8</v>
      </c>
      <c r="H399" s="34">
        <v>51.2</v>
      </c>
      <c r="I399" s="34"/>
      <c r="J399" s="34">
        <v>0.3</v>
      </c>
      <c r="K399" s="34">
        <v>0.87580000000000002</v>
      </c>
      <c r="L399" s="34">
        <v>12.3232</v>
      </c>
      <c r="M399" s="34">
        <v>8.9999999999999993E-3</v>
      </c>
      <c r="N399" s="34">
        <v>107.6759</v>
      </c>
      <c r="O399" s="34">
        <v>2.4708999999999999</v>
      </c>
      <c r="P399" s="34">
        <v>110.1</v>
      </c>
      <c r="Q399" s="34">
        <v>88.361900000000006</v>
      </c>
      <c r="R399" s="34">
        <v>2.0276999999999998</v>
      </c>
      <c r="S399" s="34">
        <v>90.4</v>
      </c>
      <c r="T399" s="34">
        <v>51.200600000000001</v>
      </c>
      <c r="U399" s="34"/>
      <c r="V399" s="34"/>
      <c r="W399" s="34">
        <v>0</v>
      </c>
      <c r="X399" s="34">
        <v>0.26269999999999999</v>
      </c>
      <c r="Y399" s="34">
        <v>12</v>
      </c>
      <c r="Z399" s="34">
        <v>849</v>
      </c>
      <c r="AA399" s="34">
        <v>859</v>
      </c>
      <c r="AB399" s="34">
        <v>868</v>
      </c>
      <c r="AC399" s="34">
        <v>84</v>
      </c>
      <c r="AD399" s="34">
        <v>28.49</v>
      </c>
      <c r="AE399" s="34">
        <v>0.65</v>
      </c>
      <c r="AF399" s="34">
        <v>978</v>
      </c>
      <c r="AG399" s="34">
        <v>3</v>
      </c>
      <c r="AH399" s="34">
        <v>58.071928</v>
      </c>
      <c r="AI399" s="34">
        <v>41</v>
      </c>
      <c r="AJ399" s="34">
        <v>189</v>
      </c>
      <c r="AK399" s="34">
        <v>168</v>
      </c>
      <c r="AL399" s="34">
        <v>4.5</v>
      </c>
      <c r="AM399" s="34">
        <v>175.8</v>
      </c>
      <c r="AN399" s="34" t="s">
        <v>155</v>
      </c>
      <c r="AO399" s="34">
        <v>2</v>
      </c>
      <c r="AP399" s="37">
        <v>0.8928356481481482</v>
      </c>
      <c r="AQ399" s="34">
        <v>47.163477</v>
      </c>
      <c r="AR399" s="34">
        <v>-88.491461000000001</v>
      </c>
      <c r="AS399" s="34">
        <v>319.3</v>
      </c>
      <c r="AT399" s="34">
        <v>30.9</v>
      </c>
      <c r="AU399" s="34">
        <v>12</v>
      </c>
      <c r="AV399" s="34">
        <v>11</v>
      </c>
      <c r="AW399" s="34" t="s">
        <v>212</v>
      </c>
      <c r="AX399" s="34">
        <v>1.0687</v>
      </c>
      <c r="AY399" s="34">
        <v>1.4</v>
      </c>
      <c r="AZ399" s="34">
        <v>1.9686999999999999</v>
      </c>
      <c r="BA399" s="34">
        <v>13.404</v>
      </c>
      <c r="BB399" s="34">
        <v>14.44</v>
      </c>
      <c r="BC399" s="34">
        <v>1.08</v>
      </c>
      <c r="BD399" s="34">
        <v>14.183999999999999</v>
      </c>
      <c r="BE399" s="34">
        <v>2903.386</v>
      </c>
      <c r="BF399" s="34">
        <v>1.3460000000000001</v>
      </c>
      <c r="BG399" s="34">
        <v>2.657</v>
      </c>
      <c r="BH399" s="34">
        <v>6.0999999999999999E-2</v>
      </c>
      <c r="BI399" s="34">
        <v>2.718</v>
      </c>
      <c r="BJ399" s="34">
        <v>2.1800000000000002</v>
      </c>
      <c r="BK399" s="34">
        <v>0.05</v>
      </c>
      <c r="BL399" s="34">
        <v>2.23</v>
      </c>
      <c r="BM399" s="34">
        <v>0.4163</v>
      </c>
      <c r="BN399" s="34"/>
      <c r="BO399" s="34"/>
      <c r="BP399" s="34"/>
      <c r="BQ399" s="34">
        <v>45.009</v>
      </c>
      <c r="BR399" s="34">
        <v>0.253332</v>
      </c>
      <c r="BS399" s="34">
        <v>-5</v>
      </c>
      <c r="BT399" s="34">
        <v>7.0000000000000001E-3</v>
      </c>
      <c r="BU399" s="34">
        <v>6.1907930000000002</v>
      </c>
      <c r="BV399" s="34">
        <v>0</v>
      </c>
      <c r="BW399" s="34" t="s">
        <v>155</v>
      </c>
      <c r="BX399" s="34">
        <v>0.82099999999999995</v>
      </c>
    </row>
    <row r="400" spans="1:76" x14ac:dyDescent="0.25">
      <c r="A400" s="35">
        <v>43167</v>
      </c>
      <c r="B400" s="36">
        <v>1.703587962962963E-2</v>
      </c>
      <c r="C400" s="34">
        <v>14.513</v>
      </c>
      <c r="D400" s="34">
        <v>2.3699999999999999E-2</v>
      </c>
      <c r="E400" s="34">
        <v>237.14164500000001</v>
      </c>
      <c r="F400" s="34">
        <v>166.1</v>
      </c>
      <c r="G400" s="34">
        <v>2.7</v>
      </c>
      <c r="H400" s="34">
        <v>45.5</v>
      </c>
      <c r="I400" s="34"/>
      <c r="J400" s="34">
        <v>0.3</v>
      </c>
      <c r="K400" s="34">
        <v>0.87219999999999998</v>
      </c>
      <c r="L400" s="34">
        <v>12.657999999999999</v>
      </c>
      <c r="M400" s="34">
        <v>2.07E-2</v>
      </c>
      <c r="N400" s="34">
        <v>144.91409999999999</v>
      </c>
      <c r="O400" s="34">
        <v>2.355</v>
      </c>
      <c r="P400" s="34">
        <v>147.30000000000001</v>
      </c>
      <c r="Q400" s="34">
        <v>118.92059999999999</v>
      </c>
      <c r="R400" s="34">
        <v>1.9326000000000001</v>
      </c>
      <c r="S400" s="34">
        <v>120.9</v>
      </c>
      <c r="T400" s="34">
        <v>45.464199999999998</v>
      </c>
      <c r="U400" s="34"/>
      <c r="V400" s="34"/>
      <c r="W400" s="34">
        <v>0</v>
      </c>
      <c r="X400" s="34">
        <v>0.26169999999999999</v>
      </c>
      <c r="Y400" s="34">
        <v>12</v>
      </c>
      <c r="Z400" s="34">
        <v>850</v>
      </c>
      <c r="AA400" s="34">
        <v>859</v>
      </c>
      <c r="AB400" s="34">
        <v>867</v>
      </c>
      <c r="AC400" s="34">
        <v>84</v>
      </c>
      <c r="AD400" s="34">
        <v>28.49</v>
      </c>
      <c r="AE400" s="34">
        <v>0.65</v>
      </c>
      <c r="AF400" s="34">
        <v>978</v>
      </c>
      <c r="AG400" s="34">
        <v>3</v>
      </c>
      <c r="AH400" s="34">
        <v>58</v>
      </c>
      <c r="AI400" s="34">
        <v>41</v>
      </c>
      <c r="AJ400" s="34">
        <v>189</v>
      </c>
      <c r="AK400" s="34">
        <v>168</v>
      </c>
      <c r="AL400" s="34">
        <v>4.5</v>
      </c>
      <c r="AM400" s="34">
        <v>175.5</v>
      </c>
      <c r="AN400" s="34" t="s">
        <v>155</v>
      </c>
      <c r="AO400" s="34">
        <v>2</v>
      </c>
      <c r="AP400" s="37">
        <v>0.89285879629629628</v>
      </c>
      <c r="AQ400" s="34">
        <v>47.163454999999999</v>
      </c>
      <c r="AR400" s="34">
        <v>-88.491536999999994</v>
      </c>
      <c r="AS400" s="34">
        <v>319.2</v>
      </c>
      <c r="AT400" s="34">
        <v>30.7</v>
      </c>
      <c r="AU400" s="34">
        <v>12</v>
      </c>
      <c r="AV400" s="34">
        <v>11</v>
      </c>
      <c r="AW400" s="34" t="s">
        <v>212</v>
      </c>
      <c r="AX400" s="34">
        <v>1</v>
      </c>
      <c r="AY400" s="34">
        <v>1.4</v>
      </c>
      <c r="AZ400" s="34">
        <v>1.9</v>
      </c>
      <c r="BA400" s="34">
        <v>13.404</v>
      </c>
      <c r="BB400" s="34">
        <v>14.02</v>
      </c>
      <c r="BC400" s="34">
        <v>1.05</v>
      </c>
      <c r="BD400" s="34">
        <v>14.651</v>
      </c>
      <c r="BE400" s="34">
        <v>2900.6689999999999</v>
      </c>
      <c r="BF400" s="34">
        <v>3.0169999999999999</v>
      </c>
      <c r="BG400" s="34">
        <v>3.4780000000000002</v>
      </c>
      <c r="BH400" s="34">
        <v>5.7000000000000002E-2</v>
      </c>
      <c r="BI400" s="34">
        <v>3.5339999999999998</v>
      </c>
      <c r="BJ400" s="34">
        <v>2.8540000000000001</v>
      </c>
      <c r="BK400" s="34">
        <v>4.5999999999999999E-2</v>
      </c>
      <c r="BL400" s="34">
        <v>2.9</v>
      </c>
      <c r="BM400" s="34">
        <v>0.35949999999999999</v>
      </c>
      <c r="BN400" s="34"/>
      <c r="BO400" s="34"/>
      <c r="BP400" s="34"/>
      <c r="BQ400" s="34">
        <v>43.598999999999997</v>
      </c>
      <c r="BR400" s="34">
        <v>0.22262999999999999</v>
      </c>
      <c r="BS400" s="34">
        <v>-5</v>
      </c>
      <c r="BT400" s="34">
        <v>7.0000000000000001E-3</v>
      </c>
      <c r="BU400" s="34">
        <v>5.440512</v>
      </c>
      <c r="BV400" s="34">
        <v>0</v>
      </c>
      <c r="BW400" s="34" t="s">
        <v>155</v>
      </c>
      <c r="BX400" s="34">
        <v>0.82099999999999995</v>
      </c>
    </row>
    <row r="401" spans="1:76" x14ac:dyDescent="0.25">
      <c r="A401" s="35">
        <v>43167</v>
      </c>
      <c r="B401" s="36">
        <v>1.7047453703703704E-2</v>
      </c>
      <c r="C401" s="34">
        <v>14.664</v>
      </c>
      <c r="D401" s="34">
        <v>5.4199999999999998E-2</v>
      </c>
      <c r="E401" s="34">
        <v>541.80274899999995</v>
      </c>
      <c r="F401" s="34">
        <v>176.1</v>
      </c>
      <c r="G401" s="34">
        <v>2.7</v>
      </c>
      <c r="H401" s="34">
        <v>41</v>
      </c>
      <c r="I401" s="34"/>
      <c r="J401" s="34">
        <v>0.3</v>
      </c>
      <c r="K401" s="34">
        <v>0.87080000000000002</v>
      </c>
      <c r="L401" s="34">
        <v>12.768800000000001</v>
      </c>
      <c r="M401" s="34">
        <v>4.7199999999999999E-2</v>
      </c>
      <c r="N401" s="34">
        <v>153.3228</v>
      </c>
      <c r="O401" s="34">
        <v>2.3511000000000002</v>
      </c>
      <c r="P401" s="34">
        <v>155.69999999999999</v>
      </c>
      <c r="Q401" s="34">
        <v>125.8211</v>
      </c>
      <c r="R401" s="34">
        <v>1.9293</v>
      </c>
      <c r="S401" s="34">
        <v>127.8</v>
      </c>
      <c r="T401" s="34">
        <v>41.0227</v>
      </c>
      <c r="U401" s="34"/>
      <c r="V401" s="34"/>
      <c r="W401" s="34">
        <v>0</v>
      </c>
      <c r="X401" s="34">
        <v>0.26119999999999999</v>
      </c>
      <c r="Y401" s="34">
        <v>12</v>
      </c>
      <c r="Z401" s="34">
        <v>849</v>
      </c>
      <c r="AA401" s="34">
        <v>858</v>
      </c>
      <c r="AB401" s="34">
        <v>868</v>
      </c>
      <c r="AC401" s="34">
        <v>84</v>
      </c>
      <c r="AD401" s="34">
        <v>28.49</v>
      </c>
      <c r="AE401" s="34">
        <v>0.65</v>
      </c>
      <c r="AF401" s="34">
        <v>978</v>
      </c>
      <c r="AG401" s="34">
        <v>3</v>
      </c>
      <c r="AH401" s="34">
        <v>58</v>
      </c>
      <c r="AI401" s="34">
        <v>41</v>
      </c>
      <c r="AJ401" s="34">
        <v>189</v>
      </c>
      <c r="AK401" s="34">
        <v>168</v>
      </c>
      <c r="AL401" s="34">
        <v>4.5</v>
      </c>
      <c r="AM401" s="34">
        <v>175.1</v>
      </c>
      <c r="AN401" s="34" t="s">
        <v>155</v>
      </c>
      <c r="AO401" s="34">
        <v>2</v>
      </c>
      <c r="AP401" s="37">
        <v>0.89285879629629628</v>
      </c>
      <c r="AQ401" s="34">
        <v>47.163322000000001</v>
      </c>
      <c r="AR401" s="34">
        <v>-88.491736000000003</v>
      </c>
      <c r="AS401" s="34">
        <v>319.2</v>
      </c>
      <c r="AT401" s="34">
        <v>30.4</v>
      </c>
      <c r="AU401" s="34">
        <v>12</v>
      </c>
      <c r="AV401" s="34">
        <v>11</v>
      </c>
      <c r="AW401" s="34" t="s">
        <v>212</v>
      </c>
      <c r="AX401" s="34">
        <v>1.3084</v>
      </c>
      <c r="AY401" s="34">
        <v>1.5542</v>
      </c>
      <c r="AZ401" s="34">
        <v>2.2084000000000001</v>
      </c>
      <c r="BA401" s="34">
        <v>13.404</v>
      </c>
      <c r="BB401" s="34">
        <v>13.85</v>
      </c>
      <c r="BC401" s="34">
        <v>1.03</v>
      </c>
      <c r="BD401" s="34">
        <v>14.842000000000001</v>
      </c>
      <c r="BE401" s="34">
        <v>2894.7260000000001</v>
      </c>
      <c r="BF401" s="34">
        <v>6.8070000000000004</v>
      </c>
      <c r="BG401" s="34">
        <v>3.64</v>
      </c>
      <c r="BH401" s="34">
        <v>5.6000000000000001E-2</v>
      </c>
      <c r="BI401" s="34">
        <v>3.6960000000000002</v>
      </c>
      <c r="BJ401" s="34">
        <v>2.9870000000000001</v>
      </c>
      <c r="BK401" s="34">
        <v>4.5999999999999999E-2</v>
      </c>
      <c r="BL401" s="34">
        <v>3.0329999999999999</v>
      </c>
      <c r="BM401" s="34">
        <v>0.32090000000000002</v>
      </c>
      <c r="BN401" s="34"/>
      <c r="BO401" s="34"/>
      <c r="BP401" s="34"/>
      <c r="BQ401" s="34">
        <v>43.06</v>
      </c>
      <c r="BR401" s="34">
        <v>0.30918400000000001</v>
      </c>
      <c r="BS401" s="34">
        <v>-5</v>
      </c>
      <c r="BT401" s="34">
        <v>7.9290000000000003E-3</v>
      </c>
      <c r="BU401" s="34">
        <v>7.5556840000000003</v>
      </c>
      <c r="BV401" s="34">
        <v>0</v>
      </c>
      <c r="BW401" s="34" t="s">
        <v>155</v>
      </c>
      <c r="BX401" s="34">
        <v>0.82099999999999995</v>
      </c>
    </row>
    <row r="402" spans="1:76" x14ac:dyDescent="0.25">
      <c r="A402" s="35">
        <v>43167</v>
      </c>
      <c r="B402" s="36">
        <v>1.7059027777777781E-2</v>
      </c>
      <c r="C402" s="34">
        <v>14.481</v>
      </c>
      <c r="D402" s="34">
        <v>7.1199999999999999E-2</v>
      </c>
      <c r="E402" s="34">
        <v>712.45733800000005</v>
      </c>
      <c r="F402" s="34">
        <v>169.1</v>
      </c>
      <c r="G402" s="34">
        <v>2.7</v>
      </c>
      <c r="H402" s="34">
        <v>34.200000000000003</v>
      </c>
      <c r="I402" s="34"/>
      <c r="J402" s="34">
        <v>0.3</v>
      </c>
      <c r="K402" s="34">
        <v>0.872</v>
      </c>
      <c r="L402" s="34">
        <v>12.6272</v>
      </c>
      <c r="M402" s="34">
        <v>6.2100000000000002E-2</v>
      </c>
      <c r="N402" s="34">
        <v>147.48589999999999</v>
      </c>
      <c r="O402" s="34">
        <v>2.3544</v>
      </c>
      <c r="P402" s="34">
        <v>149.80000000000001</v>
      </c>
      <c r="Q402" s="34">
        <v>121.0311</v>
      </c>
      <c r="R402" s="34">
        <v>1.9320999999999999</v>
      </c>
      <c r="S402" s="34">
        <v>123</v>
      </c>
      <c r="T402" s="34">
        <v>34.2301</v>
      </c>
      <c r="U402" s="34"/>
      <c r="V402" s="34"/>
      <c r="W402" s="34">
        <v>0</v>
      </c>
      <c r="X402" s="34">
        <v>0.2616</v>
      </c>
      <c r="Y402" s="34">
        <v>12</v>
      </c>
      <c r="Z402" s="34">
        <v>849</v>
      </c>
      <c r="AA402" s="34">
        <v>859</v>
      </c>
      <c r="AB402" s="34">
        <v>868</v>
      </c>
      <c r="AC402" s="34">
        <v>84</v>
      </c>
      <c r="AD402" s="34">
        <v>28.49</v>
      </c>
      <c r="AE402" s="34">
        <v>0.65</v>
      </c>
      <c r="AF402" s="34">
        <v>978</v>
      </c>
      <c r="AG402" s="34">
        <v>3</v>
      </c>
      <c r="AH402" s="34">
        <v>58</v>
      </c>
      <c r="AI402" s="34">
        <v>41</v>
      </c>
      <c r="AJ402" s="34">
        <v>189</v>
      </c>
      <c r="AK402" s="34">
        <v>168</v>
      </c>
      <c r="AL402" s="34">
        <v>4.4000000000000004</v>
      </c>
      <c r="AM402" s="34">
        <v>175</v>
      </c>
      <c r="AN402" s="34" t="s">
        <v>155</v>
      </c>
      <c r="AO402" s="34">
        <v>2</v>
      </c>
      <c r="AP402" s="37">
        <v>0.89288194444444446</v>
      </c>
      <c r="AQ402" s="34">
        <v>47.163282000000002</v>
      </c>
      <c r="AR402" s="34">
        <v>-88.491794999999996</v>
      </c>
      <c r="AS402" s="34">
        <v>319.2</v>
      </c>
      <c r="AT402" s="34">
        <v>30.3</v>
      </c>
      <c r="AU402" s="34">
        <v>12</v>
      </c>
      <c r="AV402" s="34">
        <v>10</v>
      </c>
      <c r="AW402" s="34" t="s">
        <v>212</v>
      </c>
      <c r="AX402" s="34">
        <v>1.4</v>
      </c>
      <c r="AY402" s="34">
        <v>1.6</v>
      </c>
      <c r="AZ402" s="34">
        <v>2.2999999999999998</v>
      </c>
      <c r="BA402" s="34">
        <v>13.404</v>
      </c>
      <c r="BB402" s="34">
        <v>14</v>
      </c>
      <c r="BC402" s="34">
        <v>1.04</v>
      </c>
      <c r="BD402" s="34">
        <v>14.677</v>
      </c>
      <c r="BE402" s="34">
        <v>2891.4319999999998</v>
      </c>
      <c r="BF402" s="34">
        <v>9.0549999999999997</v>
      </c>
      <c r="BG402" s="34">
        <v>3.5369999999999999</v>
      </c>
      <c r="BH402" s="34">
        <v>5.6000000000000001E-2</v>
      </c>
      <c r="BI402" s="34">
        <v>3.593</v>
      </c>
      <c r="BJ402" s="34">
        <v>2.9020000000000001</v>
      </c>
      <c r="BK402" s="34">
        <v>4.5999999999999999E-2</v>
      </c>
      <c r="BL402" s="34">
        <v>2.9489999999999998</v>
      </c>
      <c r="BM402" s="34">
        <v>0.27050000000000002</v>
      </c>
      <c r="BN402" s="34"/>
      <c r="BO402" s="34"/>
      <c r="BP402" s="34"/>
      <c r="BQ402" s="34">
        <v>43.555999999999997</v>
      </c>
      <c r="BR402" s="34">
        <v>0.32436100000000001</v>
      </c>
      <c r="BS402" s="34">
        <v>-5</v>
      </c>
      <c r="BT402" s="34">
        <v>8.0000000000000002E-3</v>
      </c>
      <c r="BU402" s="34">
        <v>7.9265720000000002</v>
      </c>
      <c r="BV402" s="34">
        <v>0</v>
      </c>
      <c r="BW402" s="34" t="s">
        <v>155</v>
      </c>
      <c r="BX402" s="34">
        <v>0.82099999999999995</v>
      </c>
    </row>
    <row r="403" spans="1:76" x14ac:dyDescent="0.25">
      <c r="A403" s="35">
        <v>43167</v>
      </c>
      <c r="B403" s="36">
        <v>1.7070601851851854E-2</v>
      </c>
      <c r="C403" s="34">
        <v>14.1</v>
      </c>
      <c r="D403" s="34">
        <v>3.2300000000000002E-2</v>
      </c>
      <c r="E403" s="34">
        <v>322.88617900000003</v>
      </c>
      <c r="F403" s="34">
        <v>156.9</v>
      </c>
      <c r="G403" s="34">
        <v>2.7</v>
      </c>
      <c r="H403" s="34">
        <v>42.5</v>
      </c>
      <c r="I403" s="34"/>
      <c r="J403" s="34">
        <v>0.3</v>
      </c>
      <c r="K403" s="34">
        <v>0.87539999999999996</v>
      </c>
      <c r="L403" s="34">
        <v>12.3429</v>
      </c>
      <c r="M403" s="34">
        <v>2.8299999999999999E-2</v>
      </c>
      <c r="N403" s="34">
        <v>137.35740000000001</v>
      </c>
      <c r="O403" s="34">
        <v>2.3635000000000002</v>
      </c>
      <c r="P403" s="34">
        <v>139.69999999999999</v>
      </c>
      <c r="Q403" s="34">
        <v>112.71939999999999</v>
      </c>
      <c r="R403" s="34">
        <v>1.9395</v>
      </c>
      <c r="S403" s="34">
        <v>114.7</v>
      </c>
      <c r="T403" s="34">
        <v>42.477400000000003</v>
      </c>
      <c r="U403" s="34"/>
      <c r="V403" s="34"/>
      <c r="W403" s="34">
        <v>0</v>
      </c>
      <c r="X403" s="34">
        <v>0.2626</v>
      </c>
      <c r="Y403" s="34">
        <v>12</v>
      </c>
      <c r="Z403" s="34">
        <v>850</v>
      </c>
      <c r="AA403" s="34">
        <v>859</v>
      </c>
      <c r="AB403" s="34">
        <v>869</v>
      </c>
      <c r="AC403" s="34">
        <v>84</v>
      </c>
      <c r="AD403" s="34">
        <v>28.49</v>
      </c>
      <c r="AE403" s="34">
        <v>0.65</v>
      </c>
      <c r="AF403" s="34">
        <v>978</v>
      </c>
      <c r="AG403" s="34">
        <v>3</v>
      </c>
      <c r="AH403" s="34">
        <v>58</v>
      </c>
      <c r="AI403" s="34">
        <v>41</v>
      </c>
      <c r="AJ403" s="34">
        <v>189</v>
      </c>
      <c r="AK403" s="34">
        <v>168</v>
      </c>
      <c r="AL403" s="34">
        <v>4.5</v>
      </c>
      <c r="AM403" s="34">
        <v>175</v>
      </c>
      <c r="AN403" s="34" t="s">
        <v>155</v>
      </c>
      <c r="AO403" s="34">
        <v>2</v>
      </c>
      <c r="AP403" s="37">
        <v>0.89288194444444446</v>
      </c>
      <c r="AQ403" s="34">
        <v>47.163093000000003</v>
      </c>
      <c r="AR403" s="34">
        <v>-88.491904000000005</v>
      </c>
      <c r="AS403" s="34">
        <v>318.89999999999998</v>
      </c>
      <c r="AT403" s="34">
        <v>31.8</v>
      </c>
      <c r="AU403" s="34">
        <v>12</v>
      </c>
      <c r="AV403" s="34">
        <v>10</v>
      </c>
      <c r="AW403" s="34" t="s">
        <v>213</v>
      </c>
      <c r="AX403" s="34">
        <v>1.9397</v>
      </c>
      <c r="AY403" s="34">
        <v>1.1374</v>
      </c>
      <c r="AZ403" s="34">
        <v>2.7625999999999999</v>
      </c>
      <c r="BA403" s="34">
        <v>13.404</v>
      </c>
      <c r="BB403" s="34">
        <v>14.39</v>
      </c>
      <c r="BC403" s="34">
        <v>1.07</v>
      </c>
      <c r="BD403" s="34">
        <v>14.238</v>
      </c>
      <c r="BE403" s="34">
        <v>2899.0410000000002</v>
      </c>
      <c r="BF403" s="34">
        <v>4.2249999999999996</v>
      </c>
      <c r="BG403" s="34">
        <v>3.379</v>
      </c>
      <c r="BH403" s="34">
        <v>5.8000000000000003E-2</v>
      </c>
      <c r="BI403" s="34">
        <v>3.4369999999999998</v>
      </c>
      <c r="BJ403" s="34">
        <v>2.7730000000000001</v>
      </c>
      <c r="BK403" s="34">
        <v>4.8000000000000001E-2</v>
      </c>
      <c r="BL403" s="34">
        <v>2.82</v>
      </c>
      <c r="BM403" s="34">
        <v>0.34429999999999999</v>
      </c>
      <c r="BN403" s="34"/>
      <c r="BO403" s="34"/>
      <c r="BP403" s="34"/>
      <c r="BQ403" s="34">
        <v>44.847999999999999</v>
      </c>
      <c r="BR403" s="34">
        <v>0.36680499999999999</v>
      </c>
      <c r="BS403" s="34">
        <v>-5</v>
      </c>
      <c r="BT403" s="34">
        <v>8.0000000000000002E-3</v>
      </c>
      <c r="BU403" s="34">
        <v>8.9637969999999996</v>
      </c>
      <c r="BV403" s="34">
        <v>0</v>
      </c>
      <c r="BW403" s="34" t="s">
        <v>155</v>
      </c>
      <c r="BX403" s="34">
        <v>0.82099999999999995</v>
      </c>
    </row>
    <row r="404" spans="1:76" x14ac:dyDescent="0.25">
      <c r="A404" s="35">
        <v>43167</v>
      </c>
      <c r="B404" s="36">
        <v>1.7082175925925928E-2</v>
      </c>
      <c r="C404" s="34">
        <v>13.266999999999999</v>
      </c>
      <c r="D404" s="34">
        <v>8.6999999999999994E-3</v>
      </c>
      <c r="E404" s="34">
        <v>87.113821000000002</v>
      </c>
      <c r="F404" s="34">
        <v>179.7</v>
      </c>
      <c r="G404" s="34">
        <v>2.7</v>
      </c>
      <c r="H404" s="34">
        <v>47.1</v>
      </c>
      <c r="I404" s="34"/>
      <c r="J404" s="34">
        <v>0.3</v>
      </c>
      <c r="K404" s="34">
        <v>0.88219999999999998</v>
      </c>
      <c r="L404" s="34">
        <v>11.7036</v>
      </c>
      <c r="M404" s="34">
        <v>7.7000000000000002E-3</v>
      </c>
      <c r="N404" s="34">
        <v>158.53540000000001</v>
      </c>
      <c r="O404" s="34">
        <v>2.3473000000000002</v>
      </c>
      <c r="P404" s="34">
        <v>160.9</v>
      </c>
      <c r="Q404" s="34">
        <v>130.0986</v>
      </c>
      <c r="R404" s="34">
        <v>1.9262999999999999</v>
      </c>
      <c r="S404" s="34">
        <v>132</v>
      </c>
      <c r="T404" s="34">
        <v>47.1</v>
      </c>
      <c r="U404" s="34"/>
      <c r="V404" s="34"/>
      <c r="W404" s="34">
        <v>0</v>
      </c>
      <c r="X404" s="34">
        <v>0.26469999999999999</v>
      </c>
      <c r="Y404" s="34">
        <v>12</v>
      </c>
      <c r="Z404" s="34">
        <v>851</v>
      </c>
      <c r="AA404" s="34">
        <v>860</v>
      </c>
      <c r="AB404" s="34">
        <v>869</v>
      </c>
      <c r="AC404" s="34">
        <v>84</v>
      </c>
      <c r="AD404" s="34">
        <v>28.49</v>
      </c>
      <c r="AE404" s="34">
        <v>0.65</v>
      </c>
      <c r="AF404" s="34">
        <v>978</v>
      </c>
      <c r="AG404" s="34">
        <v>3</v>
      </c>
      <c r="AH404" s="34">
        <v>58</v>
      </c>
      <c r="AI404" s="34">
        <v>41</v>
      </c>
      <c r="AJ404" s="34">
        <v>189</v>
      </c>
      <c r="AK404" s="34">
        <v>168</v>
      </c>
      <c r="AL404" s="34">
        <v>4.5</v>
      </c>
      <c r="AM404" s="34">
        <v>175</v>
      </c>
      <c r="AN404" s="34" t="s">
        <v>155</v>
      </c>
      <c r="AO404" s="34">
        <v>2</v>
      </c>
      <c r="AP404" s="37">
        <v>0.89290509259259254</v>
      </c>
      <c r="AQ404" s="34">
        <v>47.162936999999999</v>
      </c>
      <c r="AR404" s="34">
        <v>-88.491972000000004</v>
      </c>
      <c r="AS404" s="34">
        <v>318.60000000000002</v>
      </c>
      <c r="AT404" s="34">
        <v>33.1</v>
      </c>
      <c r="AU404" s="34">
        <v>12</v>
      </c>
      <c r="AV404" s="34">
        <v>10</v>
      </c>
      <c r="AW404" s="34" t="s">
        <v>213</v>
      </c>
      <c r="AX404" s="34">
        <v>1.4832000000000001</v>
      </c>
      <c r="AY404" s="34">
        <v>1.0770999999999999</v>
      </c>
      <c r="AZ404" s="34">
        <v>2.2061000000000002</v>
      </c>
      <c r="BA404" s="34">
        <v>13.404</v>
      </c>
      <c r="BB404" s="34">
        <v>15.27</v>
      </c>
      <c r="BC404" s="34">
        <v>1.1399999999999999</v>
      </c>
      <c r="BD404" s="34">
        <v>13.356999999999999</v>
      </c>
      <c r="BE404" s="34">
        <v>2904.13</v>
      </c>
      <c r="BF404" s="34">
        <v>1.214</v>
      </c>
      <c r="BG404" s="34">
        <v>4.12</v>
      </c>
      <c r="BH404" s="34">
        <v>6.0999999999999999E-2</v>
      </c>
      <c r="BI404" s="34">
        <v>4.181</v>
      </c>
      <c r="BJ404" s="34">
        <v>3.3809999999999998</v>
      </c>
      <c r="BK404" s="34">
        <v>0.05</v>
      </c>
      <c r="BL404" s="34">
        <v>3.431</v>
      </c>
      <c r="BM404" s="34">
        <v>0.40329999999999999</v>
      </c>
      <c r="BN404" s="34"/>
      <c r="BO404" s="34"/>
      <c r="BP404" s="34"/>
      <c r="BQ404" s="34">
        <v>47.749000000000002</v>
      </c>
      <c r="BR404" s="34">
        <v>0.49820199999999998</v>
      </c>
      <c r="BS404" s="34">
        <v>-5</v>
      </c>
      <c r="BT404" s="34">
        <v>8.0000000000000002E-3</v>
      </c>
      <c r="BU404" s="34">
        <v>12.174811</v>
      </c>
      <c r="BV404" s="34">
        <v>0</v>
      </c>
      <c r="BW404" s="34" t="s">
        <v>155</v>
      </c>
      <c r="BX404" s="34">
        <v>0.82099999999999995</v>
      </c>
    </row>
    <row r="405" spans="1:76" x14ac:dyDescent="0.25">
      <c r="A405" s="35">
        <v>43167</v>
      </c>
      <c r="B405" s="36">
        <v>1.7093749999999998E-2</v>
      </c>
      <c r="C405" s="34">
        <v>12.452999999999999</v>
      </c>
      <c r="D405" s="34">
        <v>4.4999999999999997E-3</v>
      </c>
      <c r="E405" s="34">
        <v>45.038038999999998</v>
      </c>
      <c r="F405" s="34">
        <v>291</v>
      </c>
      <c r="G405" s="34">
        <v>1.7</v>
      </c>
      <c r="H405" s="34">
        <v>42.2</v>
      </c>
      <c r="I405" s="34"/>
      <c r="J405" s="34">
        <v>0.3</v>
      </c>
      <c r="K405" s="34">
        <v>0.88870000000000005</v>
      </c>
      <c r="L405" s="34">
        <v>11.0672</v>
      </c>
      <c r="M405" s="34">
        <v>4.0000000000000001E-3</v>
      </c>
      <c r="N405" s="34">
        <v>258.63310000000001</v>
      </c>
      <c r="O405" s="34">
        <v>1.5489999999999999</v>
      </c>
      <c r="P405" s="34">
        <v>260.2</v>
      </c>
      <c r="Q405" s="34">
        <v>212.24160000000001</v>
      </c>
      <c r="R405" s="34">
        <v>1.2712000000000001</v>
      </c>
      <c r="S405" s="34">
        <v>213.5</v>
      </c>
      <c r="T405" s="34">
        <v>42.169199999999996</v>
      </c>
      <c r="U405" s="34"/>
      <c r="V405" s="34"/>
      <c r="W405" s="34">
        <v>0</v>
      </c>
      <c r="X405" s="34">
        <v>0.2666</v>
      </c>
      <c r="Y405" s="34">
        <v>12</v>
      </c>
      <c r="Z405" s="34">
        <v>851</v>
      </c>
      <c r="AA405" s="34">
        <v>862</v>
      </c>
      <c r="AB405" s="34">
        <v>870</v>
      </c>
      <c r="AC405" s="34">
        <v>84</v>
      </c>
      <c r="AD405" s="34">
        <v>28.49</v>
      </c>
      <c r="AE405" s="34">
        <v>0.65</v>
      </c>
      <c r="AF405" s="34">
        <v>978</v>
      </c>
      <c r="AG405" s="34">
        <v>3</v>
      </c>
      <c r="AH405" s="34">
        <v>58</v>
      </c>
      <c r="AI405" s="34">
        <v>41</v>
      </c>
      <c r="AJ405" s="34">
        <v>189</v>
      </c>
      <c r="AK405" s="34">
        <v>168</v>
      </c>
      <c r="AL405" s="34">
        <v>4.4000000000000004</v>
      </c>
      <c r="AM405" s="34">
        <v>175</v>
      </c>
      <c r="AN405" s="34" t="s">
        <v>155</v>
      </c>
      <c r="AO405" s="34">
        <v>2</v>
      </c>
      <c r="AP405" s="37">
        <v>0.89291666666666669</v>
      </c>
      <c r="AQ405" s="34">
        <v>47.162906999999997</v>
      </c>
      <c r="AR405" s="34">
        <v>-88.491983000000005</v>
      </c>
      <c r="AS405" s="34">
        <v>318.60000000000002</v>
      </c>
      <c r="AT405" s="34">
        <v>33.299999999999997</v>
      </c>
      <c r="AU405" s="34">
        <v>12</v>
      </c>
      <c r="AV405" s="34">
        <v>10</v>
      </c>
      <c r="AW405" s="34" t="s">
        <v>213</v>
      </c>
      <c r="AX405" s="34">
        <v>1.3</v>
      </c>
      <c r="AY405" s="34">
        <v>1.1771</v>
      </c>
      <c r="AZ405" s="34">
        <v>2.0771000000000002</v>
      </c>
      <c r="BA405" s="34">
        <v>13.404</v>
      </c>
      <c r="BB405" s="34">
        <v>16.21</v>
      </c>
      <c r="BC405" s="34">
        <v>1.21</v>
      </c>
      <c r="BD405" s="34">
        <v>12.522</v>
      </c>
      <c r="BE405" s="34">
        <v>2905.62</v>
      </c>
      <c r="BF405" s="34">
        <v>0.66900000000000004</v>
      </c>
      <c r="BG405" s="34">
        <v>7.1109999999999998</v>
      </c>
      <c r="BH405" s="34">
        <v>4.2999999999999997E-2</v>
      </c>
      <c r="BI405" s="34">
        <v>7.1529999999999996</v>
      </c>
      <c r="BJ405" s="34">
        <v>5.835</v>
      </c>
      <c r="BK405" s="34">
        <v>3.5000000000000003E-2</v>
      </c>
      <c r="BL405" s="34">
        <v>5.87</v>
      </c>
      <c r="BM405" s="34">
        <v>0.38200000000000001</v>
      </c>
      <c r="BN405" s="34"/>
      <c r="BO405" s="34"/>
      <c r="BP405" s="34"/>
      <c r="BQ405" s="34">
        <v>50.896000000000001</v>
      </c>
      <c r="BR405" s="34">
        <v>0.46619500000000003</v>
      </c>
      <c r="BS405" s="34">
        <v>-5</v>
      </c>
      <c r="BT405" s="34">
        <v>8.9289999999999994E-3</v>
      </c>
      <c r="BU405" s="34">
        <v>11.392640999999999</v>
      </c>
      <c r="BV405" s="34">
        <v>0</v>
      </c>
      <c r="BW405" s="34" t="s">
        <v>155</v>
      </c>
      <c r="BX405" s="34">
        <v>0.82099999999999995</v>
      </c>
    </row>
    <row r="406" spans="1:76" x14ac:dyDescent="0.25">
      <c r="A406" s="35">
        <v>43167</v>
      </c>
      <c r="B406" s="36">
        <v>1.7105324074074075E-2</v>
      </c>
      <c r="C406" s="34">
        <v>12.007</v>
      </c>
      <c r="D406" s="34">
        <v>4.5999999999999999E-3</v>
      </c>
      <c r="E406" s="34">
        <v>45.929054000000001</v>
      </c>
      <c r="F406" s="34">
        <v>425.5</v>
      </c>
      <c r="G406" s="34">
        <v>1.5</v>
      </c>
      <c r="H406" s="34">
        <v>39.4</v>
      </c>
      <c r="I406" s="34"/>
      <c r="J406" s="34">
        <v>0.3</v>
      </c>
      <c r="K406" s="34">
        <v>0.89239999999999997</v>
      </c>
      <c r="L406" s="34">
        <v>10.714600000000001</v>
      </c>
      <c r="M406" s="34">
        <v>4.1000000000000003E-3</v>
      </c>
      <c r="N406" s="34">
        <v>379.70209999999997</v>
      </c>
      <c r="O406" s="34">
        <v>1.3386</v>
      </c>
      <c r="P406" s="34">
        <v>381</v>
      </c>
      <c r="Q406" s="34">
        <v>311.59429999999998</v>
      </c>
      <c r="R406" s="34">
        <v>1.0985</v>
      </c>
      <c r="S406" s="34">
        <v>312.7</v>
      </c>
      <c r="T406" s="34">
        <v>39.4011</v>
      </c>
      <c r="U406" s="34"/>
      <c r="V406" s="34"/>
      <c r="W406" s="34">
        <v>0</v>
      </c>
      <c r="X406" s="34">
        <v>0.26769999999999999</v>
      </c>
      <c r="Y406" s="34">
        <v>12</v>
      </c>
      <c r="Z406" s="34">
        <v>851</v>
      </c>
      <c r="AA406" s="34">
        <v>860</v>
      </c>
      <c r="AB406" s="34">
        <v>870</v>
      </c>
      <c r="AC406" s="34">
        <v>84</v>
      </c>
      <c r="AD406" s="34">
        <v>28.49</v>
      </c>
      <c r="AE406" s="34">
        <v>0.65</v>
      </c>
      <c r="AF406" s="34">
        <v>978</v>
      </c>
      <c r="AG406" s="34">
        <v>3</v>
      </c>
      <c r="AH406" s="34">
        <v>58</v>
      </c>
      <c r="AI406" s="34">
        <v>41</v>
      </c>
      <c r="AJ406" s="34">
        <v>189</v>
      </c>
      <c r="AK406" s="34">
        <v>168</v>
      </c>
      <c r="AL406" s="34">
        <v>4.5</v>
      </c>
      <c r="AM406" s="34">
        <v>175</v>
      </c>
      <c r="AN406" s="34" t="s">
        <v>155</v>
      </c>
      <c r="AO406" s="34">
        <v>2</v>
      </c>
      <c r="AP406" s="37">
        <v>0.89291666666666669</v>
      </c>
      <c r="AQ406" s="34">
        <v>47.162787999999999</v>
      </c>
      <c r="AR406" s="34">
        <v>-88.491963999999996</v>
      </c>
      <c r="AS406" s="34">
        <v>318.7</v>
      </c>
      <c r="AT406" s="34">
        <v>34.6</v>
      </c>
      <c r="AU406" s="34">
        <v>12</v>
      </c>
      <c r="AV406" s="34">
        <v>10</v>
      </c>
      <c r="AW406" s="34" t="s">
        <v>213</v>
      </c>
      <c r="AX406" s="34">
        <v>1.3771</v>
      </c>
      <c r="AY406" s="34">
        <v>1.2770999999999999</v>
      </c>
      <c r="AZ406" s="34">
        <v>2.1770999999999998</v>
      </c>
      <c r="BA406" s="34">
        <v>13.404</v>
      </c>
      <c r="BB406" s="34">
        <v>16.78</v>
      </c>
      <c r="BC406" s="34">
        <v>1.25</v>
      </c>
      <c r="BD406" s="34">
        <v>12.061</v>
      </c>
      <c r="BE406" s="34">
        <v>2905.942</v>
      </c>
      <c r="BF406" s="34">
        <v>0.70699999999999996</v>
      </c>
      <c r="BG406" s="34">
        <v>10.784000000000001</v>
      </c>
      <c r="BH406" s="34">
        <v>3.7999999999999999E-2</v>
      </c>
      <c r="BI406" s="34">
        <v>10.821999999999999</v>
      </c>
      <c r="BJ406" s="34">
        <v>8.85</v>
      </c>
      <c r="BK406" s="34">
        <v>3.1E-2</v>
      </c>
      <c r="BL406" s="34">
        <v>8.8810000000000002</v>
      </c>
      <c r="BM406" s="34">
        <v>0.36880000000000002</v>
      </c>
      <c r="BN406" s="34"/>
      <c r="BO406" s="34"/>
      <c r="BP406" s="34"/>
      <c r="BQ406" s="34">
        <v>52.792999999999999</v>
      </c>
      <c r="BR406" s="34">
        <v>0.473219</v>
      </c>
      <c r="BS406" s="34">
        <v>-5</v>
      </c>
      <c r="BT406" s="34">
        <v>8.071E-3</v>
      </c>
      <c r="BU406" s="34">
        <v>11.564289</v>
      </c>
      <c r="BV406" s="34">
        <v>0</v>
      </c>
      <c r="BW406" s="34" t="s">
        <v>155</v>
      </c>
      <c r="BX406" s="34">
        <v>0.82099999999999995</v>
      </c>
    </row>
    <row r="407" spans="1:76" x14ac:dyDescent="0.25">
      <c r="A407" s="35">
        <v>43167</v>
      </c>
      <c r="B407" s="36">
        <v>1.7116898148148148E-2</v>
      </c>
      <c r="C407" s="34">
        <v>12.042999999999999</v>
      </c>
      <c r="D407" s="34">
        <v>5.4000000000000003E-3</v>
      </c>
      <c r="E407" s="34">
        <v>54.256368000000002</v>
      </c>
      <c r="F407" s="34">
        <v>535.9</v>
      </c>
      <c r="G407" s="34">
        <v>1.5</v>
      </c>
      <c r="H407" s="34">
        <v>32.4</v>
      </c>
      <c r="I407" s="34"/>
      <c r="J407" s="34">
        <v>0.43</v>
      </c>
      <c r="K407" s="34">
        <v>0.89200000000000002</v>
      </c>
      <c r="L407" s="34">
        <v>10.7425</v>
      </c>
      <c r="M407" s="34">
        <v>4.7999999999999996E-3</v>
      </c>
      <c r="N407" s="34">
        <v>478.00630000000001</v>
      </c>
      <c r="O407" s="34">
        <v>1.3381000000000001</v>
      </c>
      <c r="P407" s="34">
        <v>479.3</v>
      </c>
      <c r="Q407" s="34">
        <v>392.26549999999997</v>
      </c>
      <c r="R407" s="34">
        <v>1.0981000000000001</v>
      </c>
      <c r="S407" s="34">
        <v>393.4</v>
      </c>
      <c r="T407" s="34">
        <v>32.378300000000003</v>
      </c>
      <c r="U407" s="34"/>
      <c r="V407" s="34"/>
      <c r="W407" s="34">
        <v>0</v>
      </c>
      <c r="X407" s="34">
        <v>0.3846</v>
      </c>
      <c r="Y407" s="34">
        <v>12</v>
      </c>
      <c r="Z407" s="34">
        <v>851</v>
      </c>
      <c r="AA407" s="34">
        <v>861</v>
      </c>
      <c r="AB407" s="34">
        <v>870</v>
      </c>
      <c r="AC407" s="34">
        <v>84</v>
      </c>
      <c r="AD407" s="34">
        <v>28.49</v>
      </c>
      <c r="AE407" s="34">
        <v>0.65</v>
      </c>
      <c r="AF407" s="34">
        <v>978</v>
      </c>
      <c r="AG407" s="34">
        <v>3</v>
      </c>
      <c r="AH407" s="34">
        <v>58</v>
      </c>
      <c r="AI407" s="34">
        <v>41</v>
      </c>
      <c r="AJ407" s="34">
        <v>189</v>
      </c>
      <c r="AK407" s="34">
        <v>168</v>
      </c>
      <c r="AL407" s="34">
        <v>4.4000000000000004</v>
      </c>
      <c r="AM407" s="34">
        <v>175.1</v>
      </c>
      <c r="AN407" s="34" t="s">
        <v>155</v>
      </c>
      <c r="AO407" s="34">
        <v>2</v>
      </c>
      <c r="AP407" s="37">
        <v>0.89292824074074073</v>
      </c>
      <c r="AQ407" s="34">
        <v>47.162644999999998</v>
      </c>
      <c r="AR407" s="34">
        <v>-88.491968999999997</v>
      </c>
      <c r="AS407" s="34">
        <v>318.60000000000002</v>
      </c>
      <c r="AT407" s="34">
        <v>35</v>
      </c>
      <c r="AU407" s="34">
        <v>12</v>
      </c>
      <c r="AV407" s="34">
        <v>10</v>
      </c>
      <c r="AW407" s="34" t="s">
        <v>213</v>
      </c>
      <c r="AX407" s="34">
        <v>1.4</v>
      </c>
      <c r="AY407" s="34">
        <v>1.3</v>
      </c>
      <c r="AZ407" s="34">
        <v>2.2000000000000002</v>
      </c>
      <c r="BA407" s="34">
        <v>13.404</v>
      </c>
      <c r="BB407" s="34">
        <v>16.73</v>
      </c>
      <c r="BC407" s="34">
        <v>1.25</v>
      </c>
      <c r="BD407" s="34">
        <v>12.102</v>
      </c>
      <c r="BE407" s="34">
        <v>2905.9090000000001</v>
      </c>
      <c r="BF407" s="34">
        <v>0.83299999999999996</v>
      </c>
      <c r="BG407" s="34">
        <v>13.541</v>
      </c>
      <c r="BH407" s="34">
        <v>3.7999999999999999E-2</v>
      </c>
      <c r="BI407" s="34">
        <v>13.579000000000001</v>
      </c>
      <c r="BJ407" s="34">
        <v>11.112</v>
      </c>
      <c r="BK407" s="34">
        <v>3.1E-2</v>
      </c>
      <c r="BL407" s="34">
        <v>11.143000000000001</v>
      </c>
      <c r="BM407" s="34">
        <v>0.30220000000000002</v>
      </c>
      <c r="BN407" s="34"/>
      <c r="BO407" s="34"/>
      <c r="BP407" s="34"/>
      <c r="BQ407" s="34">
        <v>75.64</v>
      </c>
      <c r="BR407" s="34">
        <v>0.46099400000000001</v>
      </c>
      <c r="BS407" s="34">
        <v>-5</v>
      </c>
      <c r="BT407" s="34">
        <v>8.9289999999999994E-3</v>
      </c>
      <c r="BU407" s="34">
        <v>11.265541000000001</v>
      </c>
      <c r="BV407" s="34">
        <v>0</v>
      </c>
      <c r="BW407" s="34" t="s">
        <v>155</v>
      </c>
      <c r="BX407" s="34">
        <v>0.82099999999999995</v>
      </c>
    </row>
    <row r="408" spans="1:76" x14ac:dyDescent="0.25">
      <c r="A408" s="35">
        <v>43167</v>
      </c>
      <c r="B408" s="36">
        <v>1.7128472222222222E-2</v>
      </c>
      <c r="C408" s="34">
        <v>12.619</v>
      </c>
      <c r="D408" s="34">
        <v>6.7000000000000002E-3</v>
      </c>
      <c r="E408" s="34">
        <v>67.425987000000006</v>
      </c>
      <c r="F408" s="34">
        <v>608.1</v>
      </c>
      <c r="G408" s="34">
        <v>1.6</v>
      </c>
      <c r="H408" s="34">
        <v>30.1</v>
      </c>
      <c r="I408" s="34"/>
      <c r="J408" s="34">
        <v>0.76</v>
      </c>
      <c r="K408" s="34">
        <v>0.88739999999999997</v>
      </c>
      <c r="L408" s="34">
        <v>11.1972</v>
      </c>
      <c r="M408" s="34">
        <v>6.0000000000000001E-3</v>
      </c>
      <c r="N408" s="34">
        <v>539.58870000000002</v>
      </c>
      <c r="O408" s="34">
        <v>1.4547000000000001</v>
      </c>
      <c r="P408" s="34">
        <v>541</v>
      </c>
      <c r="Q408" s="34">
        <v>442.80180000000001</v>
      </c>
      <c r="R408" s="34">
        <v>1.1937</v>
      </c>
      <c r="S408" s="34">
        <v>444</v>
      </c>
      <c r="T408" s="34">
        <v>30.1</v>
      </c>
      <c r="U408" s="34"/>
      <c r="V408" s="34"/>
      <c r="W408" s="34">
        <v>0</v>
      </c>
      <c r="X408" s="34">
        <v>0.67559999999999998</v>
      </c>
      <c r="Y408" s="34">
        <v>12</v>
      </c>
      <c r="Z408" s="34">
        <v>851</v>
      </c>
      <c r="AA408" s="34">
        <v>862</v>
      </c>
      <c r="AB408" s="34">
        <v>871</v>
      </c>
      <c r="AC408" s="34">
        <v>84</v>
      </c>
      <c r="AD408" s="34">
        <v>28.49</v>
      </c>
      <c r="AE408" s="34">
        <v>0.65</v>
      </c>
      <c r="AF408" s="34">
        <v>978</v>
      </c>
      <c r="AG408" s="34">
        <v>3</v>
      </c>
      <c r="AH408" s="34">
        <v>58</v>
      </c>
      <c r="AI408" s="34">
        <v>41</v>
      </c>
      <c r="AJ408" s="34">
        <v>189</v>
      </c>
      <c r="AK408" s="34">
        <v>168</v>
      </c>
      <c r="AL408" s="34">
        <v>4.4000000000000004</v>
      </c>
      <c r="AM408" s="34">
        <v>175.4</v>
      </c>
      <c r="AN408" s="34" t="s">
        <v>155</v>
      </c>
      <c r="AO408" s="34">
        <v>2</v>
      </c>
      <c r="AP408" s="37">
        <v>0.89293981481481488</v>
      </c>
      <c r="AQ408" s="34">
        <v>47.162478</v>
      </c>
      <c r="AR408" s="34">
        <v>-88.491922000000002</v>
      </c>
      <c r="AS408" s="34">
        <v>318.39999999999998</v>
      </c>
      <c r="AT408" s="34">
        <v>38.9</v>
      </c>
      <c r="AU408" s="34">
        <v>12</v>
      </c>
      <c r="AV408" s="34">
        <v>10</v>
      </c>
      <c r="AW408" s="34" t="s">
        <v>213</v>
      </c>
      <c r="AX408" s="34">
        <v>1.4</v>
      </c>
      <c r="AY408" s="34">
        <v>1.3771</v>
      </c>
      <c r="AZ408" s="34">
        <v>2.2770999999999999</v>
      </c>
      <c r="BA408" s="34">
        <v>13.404</v>
      </c>
      <c r="BB408" s="34">
        <v>16.010000000000002</v>
      </c>
      <c r="BC408" s="34">
        <v>1.19</v>
      </c>
      <c r="BD408" s="34">
        <v>12.693</v>
      </c>
      <c r="BE408" s="34">
        <v>2905.3220000000001</v>
      </c>
      <c r="BF408" s="34">
        <v>0.98799999999999999</v>
      </c>
      <c r="BG408" s="34">
        <v>14.662000000000001</v>
      </c>
      <c r="BH408" s="34">
        <v>0.04</v>
      </c>
      <c r="BI408" s="34">
        <v>14.701000000000001</v>
      </c>
      <c r="BJ408" s="34">
        <v>12.032</v>
      </c>
      <c r="BK408" s="34">
        <v>3.2000000000000001E-2</v>
      </c>
      <c r="BL408" s="34">
        <v>12.064</v>
      </c>
      <c r="BM408" s="34">
        <v>0.26950000000000002</v>
      </c>
      <c r="BN408" s="34"/>
      <c r="BO408" s="34"/>
      <c r="BP408" s="34"/>
      <c r="BQ408" s="34">
        <v>127.46599999999999</v>
      </c>
      <c r="BR408" s="34">
        <v>0.49901800000000002</v>
      </c>
      <c r="BS408" s="34">
        <v>-5</v>
      </c>
      <c r="BT408" s="34">
        <v>8.071E-3</v>
      </c>
      <c r="BU408" s="34">
        <v>12.194751999999999</v>
      </c>
      <c r="BV408" s="34">
        <v>0</v>
      </c>
      <c r="BW408" s="34" t="s">
        <v>155</v>
      </c>
      <c r="BX408" s="34">
        <v>0.82099999999999995</v>
      </c>
    </row>
    <row r="409" spans="1:76" x14ac:dyDescent="0.25">
      <c r="A409" s="35">
        <v>43167</v>
      </c>
      <c r="B409" s="36">
        <v>1.7140046296296296E-2</v>
      </c>
      <c r="C409" s="34">
        <v>13.587</v>
      </c>
      <c r="D409" s="34">
        <v>9.74E-2</v>
      </c>
      <c r="E409" s="34">
        <v>973.70689700000003</v>
      </c>
      <c r="F409" s="34">
        <v>660.5</v>
      </c>
      <c r="G409" s="34">
        <v>1.7</v>
      </c>
      <c r="H409" s="34">
        <v>27.3</v>
      </c>
      <c r="I409" s="34"/>
      <c r="J409" s="34">
        <v>1.02</v>
      </c>
      <c r="K409" s="34">
        <v>0.87880000000000003</v>
      </c>
      <c r="L409" s="34">
        <v>11.9406</v>
      </c>
      <c r="M409" s="34">
        <v>8.5599999999999996E-2</v>
      </c>
      <c r="N409" s="34">
        <v>580.47619999999995</v>
      </c>
      <c r="O409" s="34">
        <v>1.5286</v>
      </c>
      <c r="P409" s="34">
        <v>582</v>
      </c>
      <c r="Q409" s="34">
        <v>476.3553</v>
      </c>
      <c r="R409" s="34">
        <v>1.2544</v>
      </c>
      <c r="S409" s="34">
        <v>477.6</v>
      </c>
      <c r="T409" s="34">
        <v>27.292000000000002</v>
      </c>
      <c r="U409" s="34"/>
      <c r="V409" s="34"/>
      <c r="W409" s="34">
        <v>0</v>
      </c>
      <c r="X409" s="34">
        <v>0.89859999999999995</v>
      </c>
      <c r="Y409" s="34">
        <v>12</v>
      </c>
      <c r="Z409" s="34">
        <v>851</v>
      </c>
      <c r="AA409" s="34">
        <v>860</v>
      </c>
      <c r="AB409" s="34">
        <v>870</v>
      </c>
      <c r="AC409" s="34">
        <v>84</v>
      </c>
      <c r="AD409" s="34">
        <v>28.49</v>
      </c>
      <c r="AE409" s="34">
        <v>0.65</v>
      </c>
      <c r="AF409" s="34">
        <v>978</v>
      </c>
      <c r="AG409" s="34">
        <v>3</v>
      </c>
      <c r="AH409" s="34">
        <v>58</v>
      </c>
      <c r="AI409" s="34">
        <v>41</v>
      </c>
      <c r="AJ409" s="34">
        <v>189</v>
      </c>
      <c r="AK409" s="34">
        <v>168</v>
      </c>
      <c r="AL409" s="34">
        <v>4.4000000000000004</v>
      </c>
      <c r="AM409" s="34">
        <v>175.8</v>
      </c>
      <c r="AN409" s="34" t="s">
        <v>155</v>
      </c>
      <c r="AO409" s="34">
        <v>2</v>
      </c>
      <c r="AP409" s="37">
        <v>0.89295138888888881</v>
      </c>
      <c r="AQ409" s="34">
        <v>47.162174</v>
      </c>
      <c r="AR409" s="34">
        <v>-88.491776000000002</v>
      </c>
      <c r="AS409" s="34">
        <v>318.10000000000002</v>
      </c>
      <c r="AT409" s="34">
        <v>41.3</v>
      </c>
      <c r="AU409" s="34">
        <v>12</v>
      </c>
      <c r="AV409" s="34">
        <v>10</v>
      </c>
      <c r="AW409" s="34" t="s">
        <v>213</v>
      </c>
      <c r="AX409" s="34">
        <v>1.554046</v>
      </c>
      <c r="AY409" s="34">
        <v>1.4</v>
      </c>
      <c r="AZ409" s="34">
        <v>2.3770229999999999</v>
      </c>
      <c r="BA409" s="34">
        <v>13.404</v>
      </c>
      <c r="BB409" s="34">
        <v>14.83</v>
      </c>
      <c r="BC409" s="34">
        <v>1.1100000000000001</v>
      </c>
      <c r="BD409" s="34">
        <v>13.79</v>
      </c>
      <c r="BE409" s="34">
        <v>2885.6060000000002</v>
      </c>
      <c r="BF409" s="34">
        <v>13.162000000000001</v>
      </c>
      <c r="BG409" s="34">
        <v>14.69</v>
      </c>
      <c r="BH409" s="34">
        <v>3.9E-2</v>
      </c>
      <c r="BI409" s="34">
        <v>14.728999999999999</v>
      </c>
      <c r="BJ409" s="34">
        <v>12.055</v>
      </c>
      <c r="BK409" s="34">
        <v>3.2000000000000001E-2</v>
      </c>
      <c r="BL409" s="34">
        <v>12.087</v>
      </c>
      <c r="BM409" s="34">
        <v>0.2276</v>
      </c>
      <c r="BN409" s="34"/>
      <c r="BO409" s="34"/>
      <c r="BP409" s="34"/>
      <c r="BQ409" s="34">
        <v>157.893</v>
      </c>
      <c r="BR409" s="34">
        <v>0.521509</v>
      </c>
      <c r="BS409" s="34">
        <v>-5</v>
      </c>
      <c r="BT409" s="34">
        <v>8.9289999999999994E-3</v>
      </c>
      <c r="BU409" s="34">
        <v>12.744377</v>
      </c>
      <c r="BV409" s="34">
        <v>0</v>
      </c>
      <c r="BW409" s="34" t="s">
        <v>155</v>
      </c>
      <c r="BX409" s="34">
        <v>0.82099999999999995</v>
      </c>
    </row>
    <row r="410" spans="1:76" x14ac:dyDescent="0.25">
      <c r="A410" s="35">
        <v>43167</v>
      </c>
      <c r="B410" s="36">
        <v>1.7151620370370369E-2</v>
      </c>
      <c r="C410" s="34">
        <v>11.114000000000001</v>
      </c>
      <c r="D410" s="34">
        <v>1.137</v>
      </c>
      <c r="E410" s="34">
        <v>11370.258620000001</v>
      </c>
      <c r="F410" s="34">
        <v>740.3</v>
      </c>
      <c r="G410" s="34">
        <v>1.8</v>
      </c>
      <c r="H410" s="34">
        <v>63</v>
      </c>
      <c r="I410" s="34"/>
      <c r="J410" s="34">
        <v>1.38</v>
      </c>
      <c r="K410" s="34">
        <v>0.88919999999999999</v>
      </c>
      <c r="L410" s="34">
        <v>9.8827999999999996</v>
      </c>
      <c r="M410" s="34">
        <v>1.0111000000000001</v>
      </c>
      <c r="N410" s="34">
        <v>658.27499999999998</v>
      </c>
      <c r="O410" s="34">
        <v>1.6006</v>
      </c>
      <c r="P410" s="34">
        <v>659.9</v>
      </c>
      <c r="Q410" s="34">
        <v>540.19910000000004</v>
      </c>
      <c r="R410" s="34">
        <v>1.3134999999999999</v>
      </c>
      <c r="S410" s="34">
        <v>541.5</v>
      </c>
      <c r="T410" s="34">
        <v>62.970599999999997</v>
      </c>
      <c r="U410" s="34"/>
      <c r="V410" s="34"/>
      <c r="W410" s="34">
        <v>0</v>
      </c>
      <c r="X410" s="34">
        <v>1.2263999999999999</v>
      </c>
      <c r="Y410" s="34">
        <v>11.9</v>
      </c>
      <c r="Z410" s="34">
        <v>852</v>
      </c>
      <c r="AA410" s="34">
        <v>862</v>
      </c>
      <c r="AB410" s="34">
        <v>871</v>
      </c>
      <c r="AC410" s="34">
        <v>84</v>
      </c>
      <c r="AD410" s="34">
        <v>28.49</v>
      </c>
      <c r="AE410" s="34">
        <v>0.65</v>
      </c>
      <c r="AF410" s="34">
        <v>978</v>
      </c>
      <c r="AG410" s="34">
        <v>3</v>
      </c>
      <c r="AH410" s="34">
        <v>58</v>
      </c>
      <c r="AI410" s="34">
        <v>41</v>
      </c>
      <c r="AJ410" s="34">
        <v>189</v>
      </c>
      <c r="AK410" s="34">
        <v>168</v>
      </c>
      <c r="AL410" s="34">
        <v>4.3</v>
      </c>
      <c r="AM410" s="34">
        <v>175.8</v>
      </c>
      <c r="AN410" s="34" t="s">
        <v>155</v>
      </c>
      <c r="AO410" s="34">
        <v>2</v>
      </c>
      <c r="AP410" s="37">
        <v>0.89297453703703711</v>
      </c>
      <c r="AQ410" s="34">
        <v>47.162095000000001</v>
      </c>
      <c r="AR410" s="34">
        <v>-88.491737000000001</v>
      </c>
      <c r="AS410" s="34">
        <v>318</v>
      </c>
      <c r="AT410" s="34">
        <v>42.6</v>
      </c>
      <c r="AU410" s="34">
        <v>12</v>
      </c>
      <c r="AV410" s="34">
        <v>10</v>
      </c>
      <c r="AW410" s="34" t="s">
        <v>213</v>
      </c>
      <c r="AX410" s="34">
        <v>1.6</v>
      </c>
      <c r="AY410" s="34">
        <v>1.4</v>
      </c>
      <c r="AZ410" s="34">
        <v>2.4</v>
      </c>
      <c r="BA410" s="34">
        <v>13.404</v>
      </c>
      <c r="BB410" s="34">
        <v>16.29</v>
      </c>
      <c r="BC410" s="34">
        <v>1.22</v>
      </c>
      <c r="BD410" s="34">
        <v>12.458</v>
      </c>
      <c r="BE410" s="34">
        <v>2636.4850000000001</v>
      </c>
      <c r="BF410" s="34">
        <v>171.673</v>
      </c>
      <c r="BG410" s="34">
        <v>18.39</v>
      </c>
      <c r="BH410" s="34">
        <v>4.4999999999999998E-2</v>
      </c>
      <c r="BI410" s="34">
        <v>18.434999999999999</v>
      </c>
      <c r="BJ410" s="34">
        <v>15.092000000000001</v>
      </c>
      <c r="BK410" s="34">
        <v>3.6999999999999998E-2</v>
      </c>
      <c r="BL410" s="34">
        <v>15.128</v>
      </c>
      <c r="BM410" s="34">
        <v>0.57969999999999999</v>
      </c>
      <c r="BN410" s="34"/>
      <c r="BO410" s="34"/>
      <c r="BP410" s="34"/>
      <c r="BQ410" s="34">
        <v>237.887</v>
      </c>
      <c r="BR410" s="34">
        <v>0.56759199999999999</v>
      </c>
      <c r="BS410" s="34">
        <v>-5</v>
      </c>
      <c r="BT410" s="34">
        <v>8.9999999999999993E-3</v>
      </c>
      <c r="BU410" s="34">
        <v>13.870528999999999</v>
      </c>
      <c r="BV410" s="34">
        <v>0</v>
      </c>
      <c r="BW410" s="34" t="s">
        <v>155</v>
      </c>
      <c r="BX410" s="34">
        <v>0.82099999999999995</v>
      </c>
    </row>
    <row r="411" spans="1:76" x14ac:dyDescent="0.25">
      <c r="A411" s="35">
        <v>43167</v>
      </c>
      <c r="B411" s="36">
        <v>1.7163194444444443E-2</v>
      </c>
      <c r="C411" s="34">
        <v>8.4109999999999996</v>
      </c>
      <c r="D411" s="34">
        <v>0.8014</v>
      </c>
      <c r="E411" s="34">
        <v>8014.0716069999999</v>
      </c>
      <c r="F411" s="34">
        <v>763.6</v>
      </c>
      <c r="G411" s="34">
        <v>2.2000000000000002</v>
      </c>
      <c r="H411" s="34">
        <v>704</v>
      </c>
      <c r="I411" s="34"/>
      <c r="J411" s="34">
        <v>1.6</v>
      </c>
      <c r="K411" s="34">
        <v>0.91449999999999998</v>
      </c>
      <c r="L411" s="34">
        <v>7.6914999999999996</v>
      </c>
      <c r="M411" s="34">
        <v>0.7329</v>
      </c>
      <c r="N411" s="34">
        <v>698.28489999999999</v>
      </c>
      <c r="O411" s="34">
        <v>2.0087000000000002</v>
      </c>
      <c r="P411" s="34">
        <v>700.3</v>
      </c>
      <c r="Q411" s="34">
        <v>573.03240000000005</v>
      </c>
      <c r="R411" s="34">
        <v>1.6484000000000001</v>
      </c>
      <c r="S411" s="34">
        <v>574.70000000000005</v>
      </c>
      <c r="T411" s="34">
        <v>704.03549999999996</v>
      </c>
      <c r="U411" s="34"/>
      <c r="V411" s="34"/>
      <c r="W411" s="34">
        <v>0</v>
      </c>
      <c r="X411" s="34">
        <v>1.4631000000000001</v>
      </c>
      <c r="Y411" s="34">
        <v>12</v>
      </c>
      <c r="Z411" s="34">
        <v>850</v>
      </c>
      <c r="AA411" s="34">
        <v>861</v>
      </c>
      <c r="AB411" s="34">
        <v>870</v>
      </c>
      <c r="AC411" s="34">
        <v>84</v>
      </c>
      <c r="AD411" s="34">
        <v>28.49</v>
      </c>
      <c r="AE411" s="34">
        <v>0.65</v>
      </c>
      <c r="AF411" s="34">
        <v>978</v>
      </c>
      <c r="AG411" s="34">
        <v>3</v>
      </c>
      <c r="AH411" s="34">
        <v>58</v>
      </c>
      <c r="AI411" s="34">
        <v>41</v>
      </c>
      <c r="AJ411" s="34">
        <v>189</v>
      </c>
      <c r="AK411" s="34">
        <v>168</v>
      </c>
      <c r="AL411" s="34">
        <v>4.4000000000000004</v>
      </c>
      <c r="AM411" s="34">
        <v>175.5</v>
      </c>
      <c r="AN411" s="34" t="s">
        <v>155</v>
      </c>
      <c r="AO411" s="34">
        <v>2</v>
      </c>
      <c r="AP411" s="37">
        <v>0.89297453703703711</v>
      </c>
      <c r="AQ411" s="34">
        <v>47.161965000000002</v>
      </c>
      <c r="AR411" s="34">
        <v>-88.491665999999995</v>
      </c>
      <c r="AS411" s="34">
        <v>317.8</v>
      </c>
      <c r="AT411" s="34">
        <v>42.9</v>
      </c>
      <c r="AU411" s="34">
        <v>12</v>
      </c>
      <c r="AV411" s="34">
        <v>10</v>
      </c>
      <c r="AW411" s="34" t="s">
        <v>213</v>
      </c>
      <c r="AX411" s="34">
        <v>1.8312999999999999</v>
      </c>
      <c r="AY411" s="34">
        <v>1.5542</v>
      </c>
      <c r="AZ411" s="34">
        <v>2.6313</v>
      </c>
      <c r="BA411" s="34">
        <v>13.404</v>
      </c>
      <c r="BB411" s="34">
        <v>21.27</v>
      </c>
      <c r="BC411" s="34">
        <v>1.59</v>
      </c>
      <c r="BD411" s="34">
        <v>9.3539999999999992</v>
      </c>
      <c r="BE411" s="34">
        <v>2635.6579999999999</v>
      </c>
      <c r="BF411" s="34">
        <v>159.83600000000001</v>
      </c>
      <c r="BG411" s="34">
        <v>25.058</v>
      </c>
      <c r="BH411" s="34">
        <v>7.1999999999999995E-2</v>
      </c>
      <c r="BI411" s="34">
        <v>25.13</v>
      </c>
      <c r="BJ411" s="34">
        <v>20.562999999999999</v>
      </c>
      <c r="BK411" s="34">
        <v>5.8999999999999997E-2</v>
      </c>
      <c r="BL411" s="34">
        <v>20.622</v>
      </c>
      <c r="BM411" s="34">
        <v>8.3252000000000006</v>
      </c>
      <c r="BN411" s="34"/>
      <c r="BO411" s="34"/>
      <c r="BP411" s="34"/>
      <c r="BQ411" s="34">
        <v>364.55500000000001</v>
      </c>
      <c r="BR411" s="34">
        <v>0.34246599999999999</v>
      </c>
      <c r="BS411" s="34">
        <v>-5</v>
      </c>
      <c r="BT411" s="34">
        <v>8.071E-3</v>
      </c>
      <c r="BU411" s="34">
        <v>8.3690130000000007</v>
      </c>
      <c r="BV411" s="34">
        <v>0</v>
      </c>
      <c r="BW411" s="34" t="s">
        <v>155</v>
      </c>
      <c r="BX411" s="34">
        <v>0.82099999999999995</v>
      </c>
    </row>
    <row r="412" spans="1:76" x14ac:dyDescent="0.25">
      <c r="A412" s="35">
        <v>43167</v>
      </c>
      <c r="B412" s="36">
        <v>1.7174768518518516E-2</v>
      </c>
      <c r="C412" s="34">
        <v>8.4359999999999999</v>
      </c>
      <c r="D412" s="34">
        <v>0.34870000000000001</v>
      </c>
      <c r="E412" s="34">
        <v>3487.4522820000002</v>
      </c>
      <c r="F412" s="34">
        <v>623</v>
      </c>
      <c r="G412" s="34">
        <v>3.3</v>
      </c>
      <c r="H412" s="34">
        <v>818.7</v>
      </c>
      <c r="I412" s="34"/>
      <c r="J412" s="34">
        <v>1.7</v>
      </c>
      <c r="K412" s="34">
        <v>0.91839999999999999</v>
      </c>
      <c r="L412" s="34">
        <v>7.7476000000000003</v>
      </c>
      <c r="M412" s="34">
        <v>0.32029999999999997</v>
      </c>
      <c r="N412" s="34">
        <v>572.1884</v>
      </c>
      <c r="O412" s="34">
        <v>3.0474000000000001</v>
      </c>
      <c r="P412" s="34">
        <v>575.20000000000005</v>
      </c>
      <c r="Q412" s="34">
        <v>469.55410000000001</v>
      </c>
      <c r="R412" s="34">
        <v>2.5007999999999999</v>
      </c>
      <c r="S412" s="34">
        <v>472.1</v>
      </c>
      <c r="T412" s="34">
        <v>818.65740000000005</v>
      </c>
      <c r="U412" s="34"/>
      <c r="V412" s="34"/>
      <c r="W412" s="34">
        <v>0</v>
      </c>
      <c r="X412" s="34">
        <v>1.5612999999999999</v>
      </c>
      <c r="Y412" s="34">
        <v>12</v>
      </c>
      <c r="Z412" s="34">
        <v>849</v>
      </c>
      <c r="AA412" s="34">
        <v>861</v>
      </c>
      <c r="AB412" s="34">
        <v>870</v>
      </c>
      <c r="AC412" s="34">
        <v>84</v>
      </c>
      <c r="AD412" s="34">
        <v>28.49</v>
      </c>
      <c r="AE412" s="34">
        <v>0.65</v>
      </c>
      <c r="AF412" s="34">
        <v>978</v>
      </c>
      <c r="AG412" s="34">
        <v>3</v>
      </c>
      <c r="AH412" s="34">
        <v>57.070999999999998</v>
      </c>
      <c r="AI412" s="34">
        <v>41</v>
      </c>
      <c r="AJ412" s="34">
        <v>189</v>
      </c>
      <c r="AK412" s="34">
        <v>168</v>
      </c>
      <c r="AL412" s="34">
        <v>4.4000000000000004</v>
      </c>
      <c r="AM412" s="34">
        <v>175.1</v>
      </c>
      <c r="AN412" s="34" t="s">
        <v>155</v>
      </c>
      <c r="AO412" s="34">
        <v>2</v>
      </c>
      <c r="AP412" s="37">
        <v>0.89298611111111104</v>
      </c>
      <c r="AQ412" s="34">
        <v>47.161797999999997</v>
      </c>
      <c r="AR412" s="34">
        <v>-88.491573000000002</v>
      </c>
      <c r="AS412" s="34">
        <v>317.5</v>
      </c>
      <c r="AT412" s="34">
        <v>43.8</v>
      </c>
      <c r="AU412" s="34">
        <v>12</v>
      </c>
      <c r="AV412" s="34">
        <v>10</v>
      </c>
      <c r="AW412" s="34" t="s">
        <v>213</v>
      </c>
      <c r="AX412" s="34">
        <v>1.7458</v>
      </c>
      <c r="AY412" s="34">
        <v>1.6771</v>
      </c>
      <c r="AZ412" s="34">
        <v>2.7</v>
      </c>
      <c r="BA412" s="34">
        <v>13.404</v>
      </c>
      <c r="BB412" s="34">
        <v>22.32</v>
      </c>
      <c r="BC412" s="34">
        <v>1.67</v>
      </c>
      <c r="BD412" s="34">
        <v>8.8849999999999998</v>
      </c>
      <c r="BE412" s="34">
        <v>2767.8490000000002</v>
      </c>
      <c r="BF412" s="34">
        <v>72.826999999999998</v>
      </c>
      <c r="BG412" s="34">
        <v>21.407</v>
      </c>
      <c r="BH412" s="34">
        <v>0.114</v>
      </c>
      <c r="BI412" s="34">
        <v>21.521000000000001</v>
      </c>
      <c r="BJ412" s="34">
        <v>17.567</v>
      </c>
      <c r="BK412" s="34">
        <v>9.4E-2</v>
      </c>
      <c r="BL412" s="34">
        <v>17.661000000000001</v>
      </c>
      <c r="BM412" s="34">
        <v>10.092499999999999</v>
      </c>
      <c r="BN412" s="34"/>
      <c r="BO412" s="34"/>
      <c r="BP412" s="34"/>
      <c r="BQ412" s="34">
        <v>405.55900000000003</v>
      </c>
      <c r="BR412" s="34">
        <v>0.13455500000000001</v>
      </c>
      <c r="BS412" s="34">
        <v>-5</v>
      </c>
      <c r="BT412" s="34">
        <v>8.0000000000000002E-3</v>
      </c>
      <c r="BU412" s="34">
        <v>3.2881879999999999</v>
      </c>
      <c r="BV412" s="34">
        <v>0</v>
      </c>
      <c r="BW412" s="34" t="s">
        <v>155</v>
      </c>
      <c r="BX412" s="34">
        <v>0.82099999999999995</v>
      </c>
    </row>
    <row r="413" spans="1:76" x14ac:dyDescent="0.25">
      <c r="A413" s="35">
        <v>43167</v>
      </c>
      <c r="B413" s="36">
        <v>1.7186342592592593E-2</v>
      </c>
      <c r="C413" s="34">
        <v>12.339</v>
      </c>
      <c r="D413" s="34">
        <v>0.2394</v>
      </c>
      <c r="E413" s="34">
        <v>2394.4316309999999</v>
      </c>
      <c r="F413" s="34">
        <v>499.9</v>
      </c>
      <c r="G413" s="34">
        <v>3.7</v>
      </c>
      <c r="H413" s="34">
        <v>471.3</v>
      </c>
      <c r="I413" s="34"/>
      <c r="J413" s="34">
        <v>2.27</v>
      </c>
      <c r="K413" s="34">
        <v>0.8871</v>
      </c>
      <c r="L413" s="34">
        <v>10.946</v>
      </c>
      <c r="M413" s="34">
        <v>0.21240000000000001</v>
      </c>
      <c r="N413" s="34">
        <v>443.4855</v>
      </c>
      <c r="O413" s="34">
        <v>3.2824</v>
      </c>
      <c r="P413" s="34">
        <v>446.8</v>
      </c>
      <c r="Q413" s="34">
        <v>363.93680000000001</v>
      </c>
      <c r="R413" s="34">
        <v>2.6936</v>
      </c>
      <c r="S413" s="34">
        <v>366.6</v>
      </c>
      <c r="T413" s="34">
        <v>471.2756</v>
      </c>
      <c r="U413" s="34"/>
      <c r="V413" s="34"/>
      <c r="W413" s="34">
        <v>0</v>
      </c>
      <c r="X413" s="34">
        <v>2.012</v>
      </c>
      <c r="Y413" s="34">
        <v>12</v>
      </c>
      <c r="Z413" s="34">
        <v>848</v>
      </c>
      <c r="AA413" s="34">
        <v>861</v>
      </c>
      <c r="AB413" s="34">
        <v>870</v>
      </c>
      <c r="AC413" s="34">
        <v>84</v>
      </c>
      <c r="AD413" s="34">
        <v>28.49</v>
      </c>
      <c r="AE413" s="34">
        <v>0.65</v>
      </c>
      <c r="AF413" s="34">
        <v>978</v>
      </c>
      <c r="AG413" s="34">
        <v>3</v>
      </c>
      <c r="AH413" s="34">
        <v>57</v>
      </c>
      <c r="AI413" s="34">
        <v>41</v>
      </c>
      <c r="AJ413" s="34">
        <v>189</v>
      </c>
      <c r="AK413" s="34">
        <v>168</v>
      </c>
      <c r="AL413" s="34">
        <v>4.5</v>
      </c>
      <c r="AM413" s="34">
        <v>175.2</v>
      </c>
      <c r="AN413" s="34" t="s">
        <v>155</v>
      </c>
      <c r="AO413" s="34">
        <v>2</v>
      </c>
      <c r="AP413" s="37">
        <v>0.89299768518518519</v>
      </c>
      <c r="AQ413" s="34">
        <v>47.161633000000002</v>
      </c>
      <c r="AR413" s="34">
        <v>-88.491480999999993</v>
      </c>
      <c r="AS413" s="34">
        <v>317.3</v>
      </c>
      <c r="AT413" s="34">
        <v>44.1</v>
      </c>
      <c r="AU413" s="34">
        <v>12</v>
      </c>
      <c r="AV413" s="34">
        <v>10</v>
      </c>
      <c r="AW413" s="34" t="s">
        <v>213</v>
      </c>
      <c r="AX413" s="34">
        <v>1.7</v>
      </c>
      <c r="AY413" s="34">
        <v>1.7</v>
      </c>
      <c r="AZ413" s="34">
        <v>2.7</v>
      </c>
      <c r="BA413" s="34">
        <v>13.404</v>
      </c>
      <c r="BB413" s="34">
        <v>15.97</v>
      </c>
      <c r="BC413" s="34">
        <v>1.19</v>
      </c>
      <c r="BD413" s="34">
        <v>12.722</v>
      </c>
      <c r="BE413" s="34">
        <v>2840.2979999999998</v>
      </c>
      <c r="BF413" s="34">
        <v>35.082000000000001</v>
      </c>
      <c r="BG413" s="34">
        <v>12.051</v>
      </c>
      <c r="BH413" s="34">
        <v>8.8999999999999996E-2</v>
      </c>
      <c r="BI413" s="34">
        <v>12.14</v>
      </c>
      <c r="BJ413" s="34">
        <v>9.8889999999999993</v>
      </c>
      <c r="BK413" s="34">
        <v>7.2999999999999995E-2</v>
      </c>
      <c r="BL413" s="34">
        <v>9.9629999999999992</v>
      </c>
      <c r="BM413" s="34">
        <v>4.2199</v>
      </c>
      <c r="BN413" s="34"/>
      <c r="BO413" s="34"/>
      <c r="BP413" s="34"/>
      <c r="BQ413" s="34">
        <v>379.6</v>
      </c>
      <c r="BR413" s="34">
        <v>0.12092899999999999</v>
      </c>
      <c r="BS413" s="34">
        <v>-5</v>
      </c>
      <c r="BT413" s="34">
        <v>8.0000000000000002E-3</v>
      </c>
      <c r="BU413" s="34">
        <v>2.955203</v>
      </c>
      <c r="BV413" s="34">
        <v>0</v>
      </c>
      <c r="BW413" s="34" t="s">
        <v>155</v>
      </c>
      <c r="BX413" s="34">
        <v>0.82099999999999995</v>
      </c>
    </row>
    <row r="414" spans="1:76" x14ac:dyDescent="0.25">
      <c r="A414" s="35">
        <v>43167</v>
      </c>
      <c r="B414" s="36">
        <v>1.7197916666666667E-2</v>
      </c>
      <c r="C414" s="34">
        <v>13.869</v>
      </c>
      <c r="D414" s="34">
        <v>0.72729999999999995</v>
      </c>
      <c r="E414" s="34">
        <v>7272.9176850000003</v>
      </c>
      <c r="F414" s="34">
        <v>454.2</v>
      </c>
      <c r="G414" s="34">
        <v>3.7</v>
      </c>
      <c r="H414" s="34">
        <v>233.5</v>
      </c>
      <c r="I414" s="34"/>
      <c r="J414" s="34">
        <v>3.19</v>
      </c>
      <c r="K414" s="34">
        <v>0.87080000000000002</v>
      </c>
      <c r="L414" s="34">
        <v>12.077299999999999</v>
      </c>
      <c r="M414" s="34">
        <v>0.63329999999999997</v>
      </c>
      <c r="N414" s="34">
        <v>395.49740000000003</v>
      </c>
      <c r="O414" s="34">
        <v>3.2219000000000002</v>
      </c>
      <c r="P414" s="34">
        <v>398.7</v>
      </c>
      <c r="Q414" s="34">
        <v>324.5564</v>
      </c>
      <c r="R414" s="34">
        <v>2.6440000000000001</v>
      </c>
      <c r="S414" s="34">
        <v>327.2</v>
      </c>
      <c r="T414" s="34">
        <v>233.46190000000001</v>
      </c>
      <c r="U414" s="34"/>
      <c r="V414" s="34"/>
      <c r="W414" s="34">
        <v>0</v>
      </c>
      <c r="X414" s="34">
        <v>2.7764000000000002</v>
      </c>
      <c r="Y414" s="34">
        <v>12</v>
      </c>
      <c r="Z414" s="34">
        <v>848</v>
      </c>
      <c r="AA414" s="34">
        <v>858</v>
      </c>
      <c r="AB414" s="34">
        <v>870</v>
      </c>
      <c r="AC414" s="34">
        <v>84</v>
      </c>
      <c r="AD414" s="34">
        <v>28.49</v>
      </c>
      <c r="AE414" s="34">
        <v>0.65</v>
      </c>
      <c r="AF414" s="34">
        <v>978</v>
      </c>
      <c r="AG414" s="34">
        <v>3</v>
      </c>
      <c r="AH414" s="34">
        <v>57</v>
      </c>
      <c r="AI414" s="34">
        <v>41</v>
      </c>
      <c r="AJ414" s="34">
        <v>189</v>
      </c>
      <c r="AK414" s="34">
        <v>168</v>
      </c>
      <c r="AL414" s="34">
        <v>4.5</v>
      </c>
      <c r="AM414" s="34">
        <v>175.6</v>
      </c>
      <c r="AN414" s="34" t="s">
        <v>155</v>
      </c>
      <c r="AO414" s="34">
        <v>2</v>
      </c>
      <c r="AP414" s="37">
        <v>0.89300925925925922</v>
      </c>
      <c r="AQ414" s="34">
        <v>47.161377000000002</v>
      </c>
      <c r="AR414" s="34">
        <v>-88.491269000000003</v>
      </c>
      <c r="AS414" s="34">
        <v>317.2</v>
      </c>
      <c r="AT414" s="34">
        <v>38.200000000000003</v>
      </c>
      <c r="AU414" s="34">
        <v>12</v>
      </c>
      <c r="AV414" s="34">
        <v>9</v>
      </c>
      <c r="AW414" s="34" t="s">
        <v>216</v>
      </c>
      <c r="AX414" s="34">
        <v>1.3915999999999999</v>
      </c>
      <c r="AY414" s="34">
        <v>1.7</v>
      </c>
      <c r="AZ414" s="34">
        <v>2.4687000000000001</v>
      </c>
      <c r="BA414" s="34">
        <v>13.404</v>
      </c>
      <c r="BB414" s="34">
        <v>13.86</v>
      </c>
      <c r="BC414" s="34">
        <v>1.03</v>
      </c>
      <c r="BD414" s="34">
        <v>14.837999999999999</v>
      </c>
      <c r="BE414" s="34">
        <v>2756.51</v>
      </c>
      <c r="BF414" s="34">
        <v>92</v>
      </c>
      <c r="BG414" s="34">
        <v>9.4529999999999994</v>
      </c>
      <c r="BH414" s="34">
        <v>7.6999999999999999E-2</v>
      </c>
      <c r="BI414" s="34">
        <v>9.5299999999999994</v>
      </c>
      <c r="BJ414" s="34">
        <v>7.7569999999999997</v>
      </c>
      <c r="BK414" s="34">
        <v>6.3E-2</v>
      </c>
      <c r="BL414" s="34">
        <v>7.8209999999999997</v>
      </c>
      <c r="BM414" s="34">
        <v>1.8388</v>
      </c>
      <c r="BN414" s="34"/>
      <c r="BO414" s="34"/>
      <c r="BP414" s="34"/>
      <c r="BQ414" s="34">
        <v>460.762</v>
      </c>
      <c r="BR414" s="34">
        <v>0.154444</v>
      </c>
      <c r="BS414" s="34">
        <v>-5</v>
      </c>
      <c r="BT414" s="34">
        <v>8.0000000000000002E-3</v>
      </c>
      <c r="BU414" s="34">
        <v>3.7742260000000001</v>
      </c>
      <c r="BV414" s="34">
        <v>0</v>
      </c>
      <c r="BW414" s="34" t="s">
        <v>155</v>
      </c>
      <c r="BX414" s="34">
        <v>0.82099999999999995</v>
      </c>
    </row>
    <row r="415" spans="1:76" x14ac:dyDescent="0.25">
      <c r="A415" s="35">
        <v>43167</v>
      </c>
      <c r="B415" s="36">
        <v>1.720949074074074E-2</v>
      </c>
      <c r="C415" s="34">
        <v>13.522</v>
      </c>
      <c r="D415" s="34">
        <v>1.8013999999999999</v>
      </c>
      <c r="E415" s="34">
        <v>18014.153460000001</v>
      </c>
      <c r="F415" s="34">
        <v>404</v>
      </c>
      <c r="G415" s="34">
        <v>3.7</v>
      </c>
      <c r="H415" s="34">
        <v>149.69999999999999</v>
      </c>
      <c r="I415" s="34"/>
      <c r="J415" s="34">
        <v>3.6</v>
      </c>
      <c r="K415" s="34">
        <v>0.8639</v>
      </c>
      <c r="L415" s="34">
        <v>11.6816</v>
      </c>
      <c r="M415" s="34">
        <v>1.5562</v>
      </c>
      <c r="N415" s="34">
        <v>348.97590000000002</v>
      </c>
      <c r="O415" s="34">
        <v>3.2303999999999999</v>
      </c>
      <c r="P415" s="34">
        <v>352.2</v>
      </c>
      <c r="Q415" s="34">
        <v>286.37950000000001</v>
      </c>
      <c r="R415" s="34">
        <v>2.6509999999999998</v>
      </c>
      <c r="S415" s="34">
        <v>289</v>
      </c>
      <c r="T415" s="34">
        <v>149.70349999999999</v>
      </c>
      <c r="U415" s="34"/>
      <c r="V415" s="34"/>
      <c r="W415" s="34">
        <v>0</v>
      </c>
      <c r="X415" s="34">
        <v>3.11</v>
      </c>
      <c r="Y415" s="34">
        <v>11.9</v>
      </c>
      <c r="Z415" s="34">
        <v>849</v>
      </c>
      <c r="AA415" s="34">
        <v>859</v>
      </c>
      <c r="AB415" s="34">
        <v>870</v>
      </c>
      <c r="AC415" s="34">
        <v>84</v>
      </c>
      <c r="AD415" s="34">
        <v>28.49</v>
      </c>
      <c r="AE415" s="34">
        <v>0.65</v>
      </c>
      <c r="AF415" s="34">
        <v>978</v>
      </c>
      <c r="AG415" s="34">
        <v>3</v>
      </c>
      <c r="AH415" s="34">
        <v>57</v>
      </c>
      <c r="AI415" s="34">
        <v>41</v>
      </c>
      <c r="AJ415" s="34">
        <v>189</v>
      </c>
      <c r="AK415" s="34">
        <v>168</v>
      </c>
      <c r="AL415" s="34">
        <v>4.4000000000000004</v>
      </c>
      <c r="AM415" s="34">
        <v>176</v>
      </c>
      <c r="AN415" s="34" t="s">
        <v>155</v>
      </c>
      <c r="AO415" s="34">
        <v>2</v>
      </c>
      <c r="AP415" s="37">
        <v>0.8930324074074073</v>
      </c>
      <c r="AQ415" s="34">
        <v>47.161312000000002</v>
      </c>
      <c r="AR415" s="34">
        <v>-88.491212000000004</v>
      </c>
      <c r="AS415" s="34">
        <v>317.2</v>
      </c>
      <c r="AT415" s="34">
        <v>36.4</v>
      </c>
      <c r="AU415" s="34">
        <v>12</v>
      </c>
      <c r="AV415" s="34">
        <v>9</v>
      </c>
      <c r="AW415" s="34" t="s">
        <v>216</v>
      </c>
      <c r="AX415" s="34">
        <v>1.1457999999999999</v>
      </c>
      <c r="AY415" s="34">
        <v>1.7</v>
      </c>
      <c r="AZ415" s="34">
        <v>2.1686999999999999</v>
      </c>
      <c r="BA415" s="34">
        <v>13.404</v>
      </c>
      <c r="BB415" s="34">
        <v>13.12</v>
      </c>
      <c r="BC415" s="34">
        <v>0.98</v>
      </c>
      <c r="BD415" s="34">
        <v>15.756</v>
      </c>
      <c r="BE415" s="34">
        <v>2561.471</v>
      </c>
      <c r="BF415" s="34">
        <v>217.18700000000001</v>
      </c>
      <c r="BG415" s="34">
        <v>8.0129999999999999</v>
      </c>
      <c r="BH415" s="34">
        <v>7.3999999999999996E-2</v>
      </c>
      <c r="BI415" s="34">
        <v>8.0879999999999992</v>
      </c>
      <c r="BJ415" s="34">
        <v>6.5759999999999996</v>
      </c>
      <c r="BK415" s="34">
        <v>6.0999999999999999E-2</v>
      </c>
      <c r="BL415" s="34">
        <v>6.6369999999999996</v>
      </c>
      <c r="BM415" s="34">
        <v>1.1328</v>
      </c>
      <c r="BN415" s="34"/>
      <c r="BO415" s="34"/>
      <c r="BP415" s="34"/>
      <c r="BQ415" s="34">
        <v>495.84300000000002</v>
      </c>
      <c r="BR415" s="34">
        <v>0.21546899999999999</v>
      </c>
      <c r="BS415" s="34">
        <v>-5</v>
      </c>
      <c r="BT415" s="34">
        <v>8.0000000000000002E-3</v>
      </c>
      <c r="BU415" s="34">
        <v>5.2655120000000002</v>
      </c>
      <c r="BV415" s="34">
        <v>0</v>
      </c>
      <c r="BW415" s="34" t="s">
        <v>155</v>
      </c>
      <c r="BX415" s="34">
        <v>0.82099999999999995</v>
      </c>
    </row>
    <row r="416" spans="1:76" x14ac:dyDescent="0.25">
      <c r="A416" s="35">
        <v>43167</v>
      </c>
      <c r="B416" s="36">
        <v>1.7221064814814814E-2</v>
      </c>
      <c r="C416" s="34">
        <v>13.236000000000001</v>
      </c>
      <c r="D416" s="34">
        <v>2.3452000000000002</v>
      </c>
      <c r="E416" s="34">
        <v>23452.018349999998</v>
      </c>
      <c r="F416" s="34">
        <v>315.2</v>
      </c>
      <c r="G416" s="34">
        <v>4</v>
      </c>
      <c r="H416" s="34">
        <v>181</v>
      </c>
      <c r="I416" s="34"/>
      <c r="J416" s="34">
        <v>3.53</v>
      </c>
      <c r="K416" s="34">
        <v>0.86119999999999997</v>
      </c>
      <c r="L416" s="34">
        <v>11.398400000000001</v>
      </c>
      <c r="M416" s="34">
        <v>2.0196999999999998</v>
      </c>
      <c r="N416" s="34">
        <v>271.44170000000003</v>
      </c>
      <c r="O416" s="34">
        <v>3.4786000000000001</v>
      </c>
      <c r="P416" s="34">
        <v>274.89999999999998</v>
      </c>
      <c r="Q416" s="34">
        <v>222.75280000000001</v>
      </c>
      <c r="R416" s="34">
        <v>2.8546</v>
      </c>
      <c r="S416" s="34">
        <v>225.6</v>
      </c>
      <c r="T416" s="34">
        <v>181.0352</v>
      </c>
      <c r="U416" s="34"/>
      <c r="V416" s="34"/>
      <c r="W416" s="34">
        <v>0</v>
      </c>
      <c r="X416" s="34">
        <v>3.0398000000000001</v>
      </c>
      <c r="Y416" s="34">
        <v>12</v>
      </c>
      <c r="Z416" s="34">
        <v>849</v>
      </c>
      <c r="AA416" s="34">
        <v>859</v>
      </c>
      <c r="AB416" s="34">
        <v>871</v>
      </c>
      <c r="AC416" s="34">
        <v>84</v>
      </c>
      <c r="AD416" s="34">
        <v>28.49</v>
      </c>
      <c r="AE416" s="34">
        <v>0.65</v>
      </c>
      <c r="AF416" s="34">
        <v>978</v>
      </c>
      <c r="AG416" s="34">
        <v>3</v>
      </c>
      <c r="AH416" s="34">
        <v>57</v>
      </c>
      <c r="AI416" s="34">
        <v>41</v>
      </c>
      <c r="AJ416" s="34">
        <v>189</v>
      </c>
      <c r="AK416" s="34">
        <v>168</v>
      </c>
      <c r="AL416" s="34">
        <v>4.5</v>
      </c>
      <c r="AM416" s="34">
        <v>175.7</v>
      </c>
      <c r="AN416" s="34" t="s">
        <v>155</v>
      </c>
      <c r="AO416" s="34">
        <v>2</v>
      </c>
      <c r="AP416" s="37">
        <v>0.8930324074074073</v>
      </c>
      <c r="AQ416" s="34">
        <v>47.161237</v>
      </c>
      <c r="AR416" s="34">
        <v>-88.491096999999996</v>
      </c>
      <c r="AS416" s="34">
        <v>317</v>
      </c>
      <c r="AT416" s="34">
        <v>35.5</v>
      </c>
      <c r="AU416" s="34">
        <v>12</v>
      </c>
      <c r="AV416" s="34">
        <v>9</v>
      </c>
      <c r="AW416" s="34" t="s">
        <v>216</v>
      </c>
      <c r="AX416" s="34">
        <v>1.2542</v>
      </c>
      <c r="AY416" s="34">
        <v>1.8542000000000001</v>
      </c>
      <c r="AZ416" s="34">
        <v>2.2542</v>
      </c>
      <c r="BA416" s="34">
        <v>13.404</v>
      </c>
      <c r="BB416" s="34">
        <v>12.85</v>
      </c>
      <c r="BC416" s="34">
        <v>0.96</v>
      </c>
      <c r="BD416" s="34">
        <v>16.117999999999999</v>
      </c>
      <c r="BE416" s="34">
        <v>2465.1419999999998</v>
      </c>
      <c r="BF416" s="34">
        <v>278.00599999999997</v>
      </c>
      <c r="BG416" s="34">
        <v>6.1479999999999997</v>
      </c>
      <c r="BH416" s="34">
        <v>7.9000000000000001E-2</v>
      </c>
      <c r="BI416" s="34">
        <v>6.226</v>
      </c>
      <c r="BJ416" s="34">
        <v>5.0449999999999999</v>
      </c>
      <c r="BK416" s="34">
        <v>6.5000000000000002E-2</v>
      </c>
      <c r="BL416" s="34">
        <v>5.1100000000000003</v>
      </c>
      <c r="BM416" s="34">
        <v>1.3511</v>
      </c>
      <c r="BN416" s="34"/>
      <c r="BO416" s="34"/>
      <c r="BP416" s="34"/>
      <c r="BQ416" s="34">
        <v>478.01</v>
      </c>
      <c r="BR416" s="34">
        <v>0.31846600000000003</v>
      </c>
      <c r="BS416" s="34">
        <v>-5</v>
      </c>
      <c r="BT416" s="34">
        <v>7.071E-3</v>
      </c>
      <c r="BU416" s="34">
        <v>7.7825240000000004</v>
      </c>
      <c r="BV416" s="34">
        <v>0</v>
      </c>
      <c r="BW416" s="34" t="s">
        <v>155</v>
      </c>
      <c r="BX416" s="34">
        <v>0.82099999999999995</v>
      </c>
    </row>
    <row r="417" spans="1:76" x14ac:dyDescent="0.25">
      <c r="A417" s="35">
        <v>43167</v>
      </c>
      <c r="B417" s="36">
        <v>1.7232638888888891E-2</v>
      </c>
      <c r="C417" s="34">
        <v>13.333</v>
      </c>
      <c r="D417" s="34">
        <v>2.1194999999999999</v>
      </c>
      <c r="E417" s="34">
        <v>21194.987209999999</v>
      </c>
      <c r="F417" s="34">
        <v>220.8</v>
      </c>
      <c r="G417" s="34">
        <v>4.0999999999999996</v>
      </c>
      <c r="H417" s="34">
        <v>239.8</v>
      </c>
      <c r="I417" s="34"/>
      <c r="J417" s="34">
        <v>3.4</v>
      </c>
      <c r="K417" s="34">
        <v>0.86240000000000006</v>
      </c>
      <c r="L417" s="34">
        <v>11.498799999999999</v>
      </c>
      <c r="M417" s="34">
        <v>1.8279000000000001</v>
      </c>
      <c r="N417" s="34">
        <v>190.41329999999999</v>
      </c>
      <c r="O417" s="34">
        <v>3.5196999999999998</v>
      </c>
      <c r="P417" s="34">
        <v>193.9</v>
      </c>
      <c r="Q417" s="34">
        <v>156.2586</v>
      </c>
      <c r="R417" s="34">
        <v>2.8883000000000001</v>
      </c>
      <c r="S417" s="34">
        <v>159.1</v>
      </c>
      <c r="T417" s="34">
        <v>239.78630000000001</v>
      </c>
      <c r="U417" s="34"/>
      <c r="V417" s="34"/>
      <c r="W417" s="34">
        <v>0</v>
      </c>
      <c r="X417" s="34">
        <v>2.9323000000000001</v>
      </c>
      <c r="Y417" s="34">
        <v>12</v>
      </c>
      <c r="Z417" s="34">
        <v>850</v>
      </c>
      <c r="AA417" s="34">
        <v>860</v>
      </c>
      <c r="AB417" s="34">
        <v>872</v>
      </c>
      <c r="AC417" s="34">
        <v>84</v>
      </c>
      <c r="AD417" s="34">
        <v>28.49</v>
      </c>
      <c r="AE417" s="34">
        <v>0.65</v>
      </c>
      <c r="AF417" s="34">
        <v>978</v>
      </c>
      <c r="AG417" s="34">
        <v>3</v>
      </c>
      <c r="AH417" s="34">
        <v>57</v>
      </c>
      <c r="AI417" s="34">
        <v>41</v>
      </c>
      <c r="AJ417" s="34">
        <v>189</v>
      </c>
      <c r="AK417" s="34">
        <v>168</v>
      </c>
      <c r="AL417" s="34">
        <v>4.5</v>
      </c>
      <c r="AM417" s="34">
        <v>175.3</v>
      </c>
      <c r="AN417" s="34" t="s">
        <v>155</v>
      </c>
      <c r="AO417" s="34">
        <v>2</v>
      </c>
      <c r="AP417" s="37">
        <v>0.89304398148148145</v>
      </c>
      <c r="AQ417" s="34">
        <v>47.161132000000002</v>
      </c>
      <c r="AR417" s="34">
        <v>-88.490960000000001</v>
      </c>
      <c r="AS417" s="34">
        <v>316.7</v>
      </c>
      <c r="AT417" s="34">
        <v>34.700000000000003</v>
      </c>
      <c r="AU417" s="34">
        <v>12</v>
      </c>
      <c r="AV417" s="34">
        <v>9</v>
      </c>
      <c r="AW417" s="34" t="s">
        <v>216</v>
      </c>
      <c r="AX417" s="34">
        <v>1.3</v>
      </c>
      <c r="AY417" s="34">
        <v>1.9</v>
      </c>
      <c r="AZ417" s="34">
        <v>2.2999999999999998</v>
      </c>
      <c r="BA417" s="34">
        <v>13.404</v>
      </c>
      <c r="BB417" s="34">
        <v>12.97</v>
      </c>
      <c r="BC417" s="34">
        <v>0.97</v>
      </c>
      <c r="BD417" s="34">
        <v>15.952</v>
      </c>
      <c r="BE417" s="34">
        <v>2502.8310000000001</v>
      </c>
      <c r="BF417" s="34">
        <v>253.22900000000001</v>
      </c>
      <c r="BG417" s="34">
        <v>4.34</v>
      </c>
      <c r="BH417" s="34">
        <v>0.08</v>
      </c>
      <c r="BI417" s="34">
        <v>4.42</v>
      </c>
      <c r="BJ417" s="34">
        <v>3.5619999999999998</v>
      </c>
      <c r="BK417" s="34">
        <v>6.6000000000000003E-2</v>
      </c>
      <c r="BL417" s="34">
        <v>3.6280000000000001</v>
      </c>
      <c r="BM417" s="34">
        <v>1.8010999999999999</v>
      </c>
      <c r="BN417" s="34"/>
      <c r="BO417" s="34"/>
      <c r="BP417" s="34"/>
      <c r="BQ417" s="34">
        <v>464.06700000000001</v>
      </c>
      <c r="BR417" s="34">
        <v>0.43562200000000001</v>
      </c>
      <c r="BS417" s="34">
        <v>-5</v>
      </c>
      <c r="BT417" s="34">
        <v>7.9290000000000003E-3</v>
      </c>
      <c r="BU417" s="34">
        <v>10.645512999999999</v>
      </c>
      <c r="BV417" s="34">
        <v>0</v>
      </c>
      <c r="BW417" s="34" t="s">
        <v>155</v>
      </c>
      <c r="BX417" s="34">
        <v>0.82099999999999995</v>
      </c>
    </row>
    <row r="418" spans="1:76" x14ac:dyDescent="0.25">
      <c r="A418" s="35">
        <v>43167</v>
      </c>
      <c r="B418" s="36">
        <v>1.7244212962962965E-2</v>
      </c>
      <c r="C418" s="34">
        <v>13.496</v>
      </c>
      <c r="D418" s="34">
        <v>1.6672</v>
      </c>
      <c r="E418" s="34">
        <v>16672.171719999998</v>
      </c>
      <c r="F418" s="34">
        <v>174.5</v>
      </c>
      <c r="G418" s="34">
        <v>4</v>
      </c>
      <c r="H418" s="34">
        <v>283.10000000000002</v>
      </c>
      <c r="I418" s="34"/>
      <c r="J418" s="34">
        <v>3.32</v>
      </c>
      <c r="K418" s="34">
        <v>0.86519999999999997</v>
      </c>
      <c r="L418" s="34">
        <v>11.676299999999999</v>
      </c>
      <c r="M418" s="34">
        <v>1.4423999999999999</v>
      </c>
      <c r="N418" s="34">
        <v>150.9992</v>
      </c>
      <c r="O418" s="34">
        <v>3.4478</v>
      </c>
      <c r="P418" s="34">
        <v>154.4</v>
      </c>
      <c r="Q418" s="34">
        <v>123.91419999999999</v>
      </c>
      <c r="R418" s="34">
        <v>2.8294000000000001</v>
      </c>
      <c r="S418" s="34">
        <v>126.7</v>
      </c>
      <c r="T418" s="34">
        <v>283.13440000000003</v>
      </c>
      <c r="U418" s="34"/>
      <c r="V418" s="34"/>
      <c r="W418" s="34">
        <v>0</v>
      </c>
      <c r="X418" s="34">
        <v>2.8698999999999999</v>
      </c>
      <c r="Y418" s="34">
        <v>11.9</v>
      </c>
      <c r="Z418" s="34">
        <v>850</v>
      </c>
      <c r="AA418" s="34">
        <v>860</v>
      </c>
      <c r="AB418" s="34">
        <v>871</v>
      </c>
      <c r="AC418" s="34">
        <v>84</v>
      </c>
      <c r="AD418" s="34">
        <v>28.49</v>
      </c>
      <c r="AE418" s="34">
        <v>0.65</v>
      </c>
      <c r="AF418" s="34">
        <v>978</v>
      </c>
      <c r="AG418" s="34">
        <v>3</v>
      </c>
      <c r="AH418" s="34">
        <v>57</v>
      </c>
      <c r="AI418" s="34">
        <v>41</v>
      </c>
      <c r="AJ418" s="34">
        <v>189</v>
      </c>
      <c r="AK418" s="34">
        <v>168</v>
      </c>
      <c r="AL418" s="34">
        <v>4.4000000000000004</v>
      </c>
      <c r="AM418" s="34">
        <v>175.1</v>
      </c>
      <c r="AN418" s="34" t="s">
        <v>155</v>
      </c>
      <c r="AO418" s="34">
        <v>2</v>
      </c>
      <c r="AP418" s="37">
        <v>0.8930555555555556</v>
      </c>
      <c r="AQ418" s="34">
        <v>47.161022000000003</v>
      </c>
      <c r="AR418" s="34">
        <v>-88.490840000000006</v>
      </c>
      <c r="AS418" s="34">
        <v>316.3</v>
      </c>
      <c r="AT418" s="34">
        <v>34.5</v>
      </c>
      <c r="AU418" s="34">
        <v>12</v>
      </c>
      <c r="AV418" s="34">
        <v>9</v>
      </c>
      <c r="AW418" s="34" t="s">
        <v>216</v>
      </c>
      <c r="AX418" s="34">
        <v>1.3771</v>
      </c>
      <c r="AY418" s="34">
        <v>1.9771000000000001</v>
      </c>
      <c r="AZ418" s="34">
        <v>2.4542000000000002</v>
      </c>
      <c r="BA418" s="34">
        <v>13.404</v>
      </c>
      <c r="BB418" s="34">
        <v>13.25</v>
      </c>
      <c r="BC418" s="34">
        <v>0.99</v>
      </c>
      <c r="BD418" s="34">
        <v>15.583</v>
      </c>
      <c r="BE418" s="34">
        <v>2580.9659999999999</v>
      </c>
      <c r="BF418" s="34">
        <v>202.93299999999999</v>
      </c>
      <c r="BG418" s="34">
        <v>3.4950000000000001</v>
      </c>
      <c r="BH418" s="34">
        <v>0.08</v>
      </c>
      <c r="BI418" s="34">
        <v>3.5750000000000002</v>
      </c>
      <c r="BJ418" s="34">
        <v>2.8679999999999999</v>
      </c>
      <c r="BK418" s="34">
        <v>6.5000000000000002E-2</v>
      </c>
      <c r="BL418" s="34">
        <v>2.9340000000000002</v>
      </c>
      <c r="BM418" s="34">
        <v>2.1597</v>
      </c>
      <c r="BN418" s="34"/>
      <c r="BO418" s="34"/>
      <c r="BP418" s="34"/>
      <c r="BQ418" s="34">
        <v>461.26400000000001</v>
      </c>
      <c r="BR418" s="34">
        <v>0.42913600000000002</v>
      </c>
      <c r="BS418" s="34">
        <v>-5</v>
      </c>
      <c r="BT418" s="34">
        <v>8.9289999999999994E-3</v>
      </c>
      <c r="BU418" s="34">
        <v>10.487011000000001</v>
      </c>
      <c r="BV418" s="34">
        <v>0</v>
      </c>
      <c r="BW418" s="34" t="s">
        <v>155</v>
      </c>
      <c r="BX418" s="34">
        <v>0.82099999999999995</v>
      </c>
    </row>
    <row r="419" spans="1:76" x14ac:dyDescent="0.25">
      <c r="A419" s="35">
        <v>43167</v>
      </c>
      <c r="B419" s="36">
        <v>1.7255787037037038E-2</v>
      </c>
      <c r="C419" s="34">
        <v>13.218999999999999</v>
      </c>
      <c r="D419" s="34">
        <v>1.0953999999999999</v>
      </c>
      <c r="E419" s="34">
        <v>10954.39774</v>
      </c>
      <c r="F419" s="34">
        <v>130.30000000000001</v>
      </c>
      <c r="G419" s="34">
        <v>3.9</v>
      </c>
      <c r="H419" s="34">
        <v>294.39999999999998</v>
      </c>
      <c r="I419" s="34"/>
      <c r="J419" s="34">
        <v>3.04</v>
      </c>
      <c r="K419" s="34">
        <v>0.87250000000000005</v>
      </c>
      <c r="L419" s="34">
        <v>11.533799999999999</v>
      </c>
      <c r="M419" s="34">
        <v>0.95579999999999998</v>
      </c>
      <c r="N419" s="34">
        <v>113.6699</v>
      </c>
      <c r="O419" s="34">
        <v>3.4028999999999998</v>
      </c>
      <c r="P419" s="34">
        <v>117.1</v>
      </c>
      <c r="Q419" s="34">
        <v>93.280699999999996</v>
      </c>
      <c r="R419" s="34">
        <v>2.7925</v>
      </c>
      <c r="S419" s="34">
        <v>96.1</v>
      </c>
      <c r="T419" s="34">
        <v>294.42509999999999</v>
      </c>
      <c r="U419" s="34"/>
      <c r="V419" s="34"/>
      <c r="W419" s="34">
        <v>0</v>
      </c>
      <c r="X419" s="34">
        <v>2.6543000000000001</v>
      </c>
      <c r="Y419" s="34">
        <v>12</v>
      </c>
      <c r="Z419" s="34">
        <v>849</v>
      </c>
      <c r="AA419" s="34">
        <v>859</v>
      </c>
      <c r="AB419" s="34">
        <v>871</v>
      </c>
      <c r="AC419" s="34">
        <v>84</v>
      </c>
      <c r="AD419" s="34">
        <v>28.49</v>
      </c>
      <c r="AE419" s="34">
        <v>0.65</v>
      </c>
      <c r="AF419" s="34">
        <v>978</v>
      </c>
      <c r="AG419" s="34">
        <v>3</v>
      </c>
      <c r="AH419" s="34">
        <v>57</v>
      </c>
      <c r="AI419" s="34">
        <v>41</v>
      </c>
      <c r="AJ419" s="34">
        <v>189</v>
      </c>
      <c r="AK419" s="34">
        <v>168</v>
      </c>
      <c r="AL419" s="34">
        <v>4.5</v>
      </c>
      <c r="AM419" s="34">
        <v>175.4</v>
      </c>
      <c r="AN419" s="34" t="s">
        <v>155</v>
      </c>
      <c r="AO419" s="34">
        <v>2</v>
      </c>
      <c r="AP419" s="37">
        <v>0.89306712962962964</v>
      </c>
      <c r="AQ419" s="34">
        <v>47.160898000000003</v>
      </c>
      <c r="AR419" s="34">
        <v>-88.490752999999998</v>
      </c>
      <c r="AS419" s="34">
        <v>316.10000000000002</v>
      </c>
      <c r="AT419" s="34">
        <v>35.4</v>
      </c>
      <c r="AU419" s="34">
        <v>12</v>
      </c>
      <c r="AV419" s="34">
        <v>9</v>
      </c>
      <c r="AW419" s="34" t="s">
        <v>216</v>
      </c>
      <c r="AX419" s="34">
        <v>1.3229</v>
      </c>
      <c r="AY419" s="34">
        <v>2</v>
      </c>
      <c r="AZ419" s="34">
        <v>2.5</v>
      </c>
      <c r="BA419" s="34">
        <v>13.404</v>
      </c>
      <c r="BB419" s="34">
        <v>14.06</v>
      </c>
      <c r="BC419" s="34">
        <v>1.05</v>
      </c>
      <c r="BD419" s="34">
        <v>14.608000000000001</v>
      </c>
      <c r="BE419" s="34">
        <v>2677.7820000000002</v>
      </c>
      <c r="BF419" s="34">
        <v>141.239</v>
      </c>
      <c r="BG419" s="34">
        <v>2.7639999999999998</v>
      </c>
      <c r="BH419" s="34">
        <v>8.3000000000000004E-2</v>
      </c>
      <c r="BI419" s="34">
        <v>2.8460000000000001</v>
      </c>
      <c r="BJ419" s="34">
        <v>2.2679999999999998</v>
      </c>
      <c r="BK419" s="34">
        <v>6.8000000000000005E-2</v>
      </c>
      <c r="BL419" s="34">
        <v>2.3359999999999999</v>
      </c>
      <c r="BM419" s="34">
        <v>2.3589000000000002</v>
      </c>
      <c r="BN419" s="34"/>
      <c r="BO419" s="34"/>
      <c r="BP419" s="34"/>
      <c r="BQ419" s="34">
        <v>448.07400000000001</v>
      </c>
      <c r="BR419" s="34">
        <v>0.342532</v>
      </c>
      <c r="BS419" s="34">
        <v>-5</v>
      </c>
      <c r="BT419" s="34">
        <v>8.071E-3</v>
      </c>
      <c r="BU419" s="34">
        <v>8.3706259999999997</v>
      </c>
      <c r="BV419" s="34">
        <v>0</v>
      </c>
      <c r="BW419" s="34" t="s">
        <v>155</v>
      </c>
      <c r="BX419" s="34">
        <v>0.82099999999999995</v>
      </c>
    </row>
    <row r="420" spans="1:76" x14ac:dyDescent="0.25">
      <c r="A420" s="35">
        <v>43167</v>
      </c>
      <c r="B420" s="36">
        <v>1.7267361111111112E-2</v>
      </c>
      <c r="C420" s="34">
        <v>12.791</v>
      </c>
      <c r="D420" s="34">
        <v>0.51970000000000005</v>
      </c>
      <c r="E420" s="34">
        <v>5197.4583329999996</v>
      </c>
      <c r="F420" s="34">
        <v>110</v>
      </c>
      <c r="G420" s="34">
        <v>3.9</v>
      </c>
      <c r="H420" s="34">
        <v>318.7</v>
      </c>
      <c r="I420" s="34"/>
      <c r="J420" s="34">
        <v>2.56</v>
      </c>
      <c r="K420" s="34">
        <v>0.88109999999999999</v>
      </c>
      <c r="L420" s="34">
        <v>11.2698</v>
      </c>
      <c r="M420" s="34">
        <v>0.45789999999999997</v>
      </c>
      <c r="N420" s="34">
        <v>96.910600000000002</v>
      </c>
      <c r="O420" s="34">
        <v>3.4361999999999999</v>
      </c>
      <c r="P420" s="34">
        <v>100.3</v>
      </c>
      <c r="Q420" s="34">
        <v>79.527600000000007</v>
      </c>
      <c r="R420" s="34">
        <v>2.8197999999999999</v>
      </c>
      <c r="S420" s="34">
        <v>82.3</v>
      </c>
      <c r="T420" s="34">
        <v>318.69330000000002</v>
      </c>
      <c r="U420" s="34"/>
      <c r="V420" s="34"/>
      <c r="W420" s="34">
        <v>0</v>
      </c>
      <c r="X420" s="34">
        <v>2.2551000000000001</v>
      </c>
      <c r="Y420" s="34">
        <v>11.9</v>
      </c>
      <c r="Z420" s="34">
        <v>849</v>
      </c>
      <c r="AA420" s="34">
        <v>860</v>
      </c>
      <c r="AB420" s="34">
        <v>870</v>
      </c>
      <c r="AC420" s="34">
        <v>84</v>
      </c>
      <c r="AD420" s="34">
        <v>28.49</v>
      </c>
      <c r="AE420" s="34">
        <v>0.65</v>
      </c>
      <c r="AF420" s="34">
        <v>978</v>
      </c>
      <c r="AG420" s="34">
        <v>3</v>
      </c>
      <c r="AH420" s="34">
        <v>57</v>
      </c>
      <c r="AI420" s="34">
        <v>41</v>
      </c>
      <c r="AJ420" s="34">
        <v>189</v>
      </c>
      <c r="AK420" s="34">
        <v>168</v>
      </c>
      <c r="AL420" s="34">
        <v>4.4000000000000004</v>
      </c>
      <c r="AM420" s="34">
        <v>175.8</v>
      </c>
      <c r="AN420" s="34" t="s">
        <v>155</v>
      </c>
      <c r="AO420" s="34">
        <v>2</v>
      </c>
      <c r="AP420" s="37">
        <v>0.89307870370370368</v>
      </c>
      <c r="AQ420" s="34">
        <v>47.160642000000003</v>
      </c>
      <c r="AR420" s="34">
        <v>-88.490690000000001</v>
      </c>
      <c r="AS420" s="34">
        <v>315.89999999999998</v>
      </c>
      <c r="AT420" s="34">
        <v>35.9</v>
      </c>
      <c r="AU420" s="34">
        <v>12</v>
      </c>
      <c r="AV420" s="34">
        <v>9</v>
      </c>
      <c r="AW420" s="34" t="s">
        <v>216</v>
      </c>
      <c r="AX420" s="34">
        <v>1.5313000000000001</v>
      </c>
      <c r="AY420" s="34">
        <v>1.2290000000000001</v>
      </c>
      <c r="AZ420" s="34">
        <v>2.6541999999999999</v>
      </c>
      <c r="BA420" s="34">
        <v>13.404</v>
      </c>
      <c r="BB420" s="34">
        <v>15.12</v>
      </c>
      <c r="BC420" s="34">
        <v>1.1299999999999999</v>
      </c>
      <c r="BD420" s="34">
        <v>13.497999999999999</v>
      </c>
      <c r="BE420" s="34">
        <v>2786.0590000000002</v>
      </c>
      <c r="BF420" s="34">
        <v>72.054000000000002</v>
      </c>
      <c r="BG420" s="34">
        <v>2.5089999999999999</v>
      </c>
      <c r="BH420" s="34">
        <v>8.8999999999999996E-2</v>
      </c>
      <c r="BI420" s="34">
        <v>2.5979999999999999</v>
      </c>
      <c r="BJ420" s="34">
        <v>2.0590000000000002</v>
      </c>
      <c r="BK420" s="34">
        <v>7.2999999999999995E-2</v>
      </c>
      <c r="BL420" s="34">
        <v>2.1320000000000001</v>
      </c>
      <c r="BM420" s="34">
        <v>2.7187999999999999</v>
      </c>
      <c r="BN420" s="34"/>
      <c r="BO420" s="34"/>
      <c r="BP420" s="34"/>
      <c r="BQ420" s="34">
        <v>405.36200000000002</v>
      </c>
      <c r="BR420" s="34">
        <v>0.18828900000000001</v>
      </c>
      <c r="BS420" s="34">
        <v>-5</v>
      </c>
      <c r="BT420" s="34">
        <v>8.0000000000000002E-3</v>
      </c>
      <c r="BU420" s="34">
        <v>4.6013120000000001</v>
      </c>
      <c r="BV420" s="34">
        <v>0</v>
      </c>
      <c r="BW420" s="34" t="s">
        <v>155</v>
      </c>
      <c r="BX420" s="34">
        <v>0.82099999999999995</v>
      </c>
    </row>
    <row r="421" spans="1:76" x14ac:dyDescent="0.25">
      <c r="A421" s="35">
        <v>43167</v>
      </c>
      <c r="B421" s="36">
        <v>1.7278935185185185E-2</v>
      </c>
      <c r="C421" s="34">
        <v>13.353</v>
      </c>
      <c r="D421" s="34">
        <v>0.1263</v>
      </c>
      <c r="E421" s="34">
        <v>1262.731164</v>
      </c>
      <c r="F421" s="34">
        <v>100</v>
      </c>
      <c r="G421" s="34">
        <v>3.7</v>
      </c>
      <c r="H421" s="34">
        <v>248.7</v>
      </c>
      <c r="I421" s="34"/>
      <c r="J421" s="34">
        <v>2.16</v>
      </c>
      <c r="K421" s="34">
        <v>0.88019999999999998</v>
      </c>
      <c r="L421" s="34">
        <v>11.7536</v>
      </c>
      <c r="M421" s="34">
        <v>0.11119999999999999</v>
      </c>
      <c r="N421" s="34">
        <v>88.042599999999993</v>
      </c>
      <c r="O421" s="34">
        <v>3.2759</v>
      </c>
      <c r="P421" s="34">
        <v>91.3</v>
      </c>
      <c r="Q421" s="34">
        <v>72.250299999999996</v>
      </c>
      <c r="R421" s="34">
        <v>2.6882999999999999</v>
      </c>
      <c r="S421" s="34">
        <v>74.900000000000006</v>
      </c>
      <c r="T421" s="34">
        <v>248.69200000000001</v>
      </c>
      <c r="U421" s="34"/>
      <c r="V421" s="34"/>
      <c r="W421" s="34">
        <v>0</v>
      </c>
      <c r="X421" s="34">
        <v>1.8989</v>
      </c>
      <c r="Y421" s="34">
        <v>12</v>
      </c>
      <c r="Z421" s="34">
        <v>848</v>
      </c>
      <c r="AA421" s="34">
        <v>859</v>
      </c>
      <c r="AB421" s="34">
        <v>871</v>
      </c>
      <c r="AC421" s="34">
        <v>84</v>
      </c>
      <c r="AD421" s="34">
        <v>28.49</v>
      </c>
      <c r="AE421" s="34">
        <v>0.65</v>
      </c>
      <c r="AF421" s="34">
        <v>978</v>
      </c>
      <c r="AG421" s="34">
        <v>3</v>
      </c>
      <c r="AH421" s="34">
        <v>57</v>
      </c>
      <c r="AI421" s="34">
        <v>41</v>
      </c>
      <c r="AJ421" s="34">
        <v>189</v>
      </c>
      <c r="AK421" s="34">
        <v>168</v>
      </c>
      <c r="AL421" s="34">
        <v>4.5</v>
      </c>
      <c r="AM421" s="34">
        <v>175.8</v>
      </c>
      <c r="AN421" s="34" t="s">
        <v>155</v>
      </c>
      <c r="AO421" s="34">
        <v>2</v>
      </c>
      <c r="AP421" s="37">
        <v>0.89310185185185187</v>
      </c>
      <c r="AQ421" s="34">
        <v>47.160575000000001</v>
      </c>
      <c r="AR421" s="34">
        <v>-88.490677000000005</v>
      </c>
      <c r="AS421" s="34">
        <v>315.8</v>
      </c>
      <c r="AT421" s="34">
        <v>36</v>
      </c>
      <c r="AU421" s="34">
        <v>12</v>
      </c>
      <c r="AV421" s="34">
        <v>9</v>
      </c>
      <c r="AW421" s="34" t="s">
        <v>216</v>
      </c>
      <c r="AX421" s="34">
        <v>1.6</v>
      </c>
      <c r="AY421" s="34">
        <v>1</v>
      </c>
      <c r="AZ421" s="34">
        <v>2.7</v>
      </c>
      <c r="BA421" s="34">
        <v>13.404</v>
      </c>
      <c r="BB421" s="34">
        <v>15.01</v>
      </c>
      <c r="BC421" s="34">
        <v>1.1200000000000001</v>
      </c>
      <c r="BD421" s="34">
        <v>13.606</v>
      </c>
      <c r="BE421" s="34">
        <v>2873.799</v>
      </c>
      <c r="BF421" s="34">
        <v>17.297000000000001</v>
      </c>
      <c r="BG421" s="34">
        <v>2.254</v>
      </c>
      <c r="BH421" s="34">
        <v>8.4000000000000005E-2</v>
      </c>
      <c r="BI421" s="34">
        <v>2.3380000000000001</v>
      </c>
      <c r="BJ421" s="34">
        <v>1.85</v>
      </c>
      <c r="BK421" s="34">
        <v>6.9000000000000006E-2</v>
      </c>
      <c r="BL421" s="34">
        <v>1.919</v>
      </c>
      <c r="BM421" s="34">
        <v>2.0983000000000001</v>
      </c>
      <c r="BN421" s="34"/>
      <c r="BO421" s="34"/>
      <c r="BP421" s="34"/>
      <c r="BQ421" s="34">
        <v>337.58699999999999</v>
      </c>
      <c r="BR421" s="34">
        <v>0.201154</v>
      </c>
      <c r="BS421" s="34">
        <v>-5</v>
      </c>
      <c r="BT421" s="34">
        <v>8.0000000000000002E-3</v>
      </c>
      <c r="BU421" s="34">
        <v>4.9157010000000003</v>
      </c>
      <c r="BV421" s="34">
        <v>0</v>
      </c>
      <c r="BW421" s="34" t="s">
        <v>155</v>
      </c>
      <c r="BX421" s="34">
        <v>0.82099999999999995</v>
      </c>
    </row>
    <row r="422" spans="1:76" x14ac:dyDescent="0.25">
      <c r="A422" s="35">
        <v>43167</v>
      </c>
      <c r="B422" s="36">
        <v>1.7290509259259259E-2</v>
      </c>
      <c r="C422" s="34">
        <v>13.476000000000001</v>
      </c>
      <c r="D422" s="34">
        <v>4.3200000000000002E-2</v>
      </c>
      <c r="E422" s="34">
        <v>432.251712</v>
      </c>
      <c r="F422" s="34">
        <v>117.4</v>
      </c>
      <c r="G422" s="34">
        <v>3.4</v>
      </c>
      <c r="H422" s="34">
        <v>153.80000000000001</v>
      </c>
      <c r="I422" s="34"/>
      <c r="J422" s="34">
        <v>1.72</v>
      </c>
      <c r="K422" s="34">
        <v>0.88009999999999999</v>
      </c>
      <c r="L422" s="34">
        <v>11.8604</v>
      </c>
      <c r="M422" s="34">
        <v>3.7999999999999999E-2</v>
      </c>
      <c r="N422" s="34">
        <v>103.313</v>
      </c>
      <c r="O422" s="34">
        <v>2.9573999999999998</v>
      </c>
      <c r="P422" s="34">
        <v>106.3</v>
      </c>
      <c r="Q422" s="34">
        <v>84.781599999999997</v>
      </c>
      <c r="R422" s="34">
        <v>2.4268999999999998</v>
      </c>
      <c r="S422" s="34">
        <v>87.2</v>
      </c>
      <c r="T422" s="34">
        <v>153.83680000000001</v>
      </c>
      <c r="U422" s="34"/>
      <c r="V422" s="34"/>
      <c r="W422" s="34">
        <v>0</v>
      </c>
      <c r="X422" s="34">
        <v>1.5146999999999999</v>
      </c>
      <c r="Y422" s="34">
        <v>12</v>
      </c>
      <c r="Z422" s="34">
        <v>848</v>
      </c>
      <c r="AA422" s="34">
        <v>859</v>
      </c>
      <c r="AB422" s="34">
        <v>870</v>
      </c>
      <c r="AC422" s="34">
        <v>84</v>
      </c>
      <c r="AD422" s="34">
        <v>28.49</v>
      </c>
      <c r="AE422" s="34">
        <v>0.65</v>
      </c>
      <c r="AF422" s="34">
        <v>978</v>
      </c>
      <c r="AG422" s="34">
        <v>3</v>
      </c>
      <c r="AH422" s="34">
        <v>57</v>
      </c>
      <c r="AI422" s="34">
        <v>41</v>
      </c>
      <c r="AJ422" s="34">
        <v>189</v>
      </c>
      <c r="AK422" s="34">
        <v>168</v>
      </c>
      <c r="AL422" s="34">
        <v>4.5</v>
      </c>
      <c r="AM422" s="34">
        <v>175.5</v>
      </c>
      <c r="AN422" s="34" t="s">
        <v>155</v>
      </c>
      <c r="AO422" s="34">
        <v>2</v>
      </c>
      <c r="AP422" s="37">
        <v>0.89310185185185187</v>
      </c>
      <c r="AQ422" s="34">
        <v>47.160465000000002</v>
      </c>
      <c r="AR422" s="34">
        <v>-88.490647999999993</v>
      </c>
      <c r="AS422" s="34">
        <v>315.7</v>
      </c>
      <c r="AT422" s="34">
        <v>36</v>
      </c>
      <c r="AU422" s="34">
        <v>12</v>
      </c>
      <c r="AV422" s="34">
        <v>9</v>
      </c>
      <c r="AW422" s="34" t="s">
        <v>216</v>
      </c>
      <c r="AX422" s="34">
        <v>1.6</v>
      </c>
      <c r="AY422" s="34">
        <v>1</v>
      </c>
      <c r="AZ422" s="34">
        <v>2.7</v>
      </c>
      <c r="BA422" s="34">
        <v>13.404</v>
      </c>
      <c r="BB422" s="34">
        <v>14.99</v>
      </c>
      <c r="BC422" s="34">
        <v>1.1200000000000001</v>
      </c>
      <c r="BD422" s="34">
        <v>13.625</v>
      </c>
      <c r="BE422" s="34">
        <v>2894.0030000000002</v>
      </c>
      <c r="BF422" s="34">
        <v>5.9080000000000004</v>
      </c>
      <c r="BG422" s="34">
        <v>2.64</v>
      </c>
      <c r="BH422" s="34">
        <v>7.5999999999999998E-2</v>
      </c>
      <c r="BI422" s="34">
        <v>2.7149999999999999</v>
      </c>
      <c r="BJ422" s="34">
        <v>2.1659999999999999</v>
      </c>
      <c r="BK422" s="34">
        <v>6.2E-2</v>
      </c>
      <c r="BL422" s="34">
        <v>2.2280000000000002</v>
      </c>
      <c r="BM422" s="34">
        <v>1.2952999999999999</v>
      </c>
      <c r="BN422" s="34"/>
      <c r="BO422" s="34"/>
      <c r="BP422" s="34"/>
      <c r="BQ422" s="34">
        <v>268.74299999999999</v>
      </c>
      <c r="BR422" s="34">
        <v>0.23179900000000001</v>
      </c>
      <c r="BS422" s="34">
        <v>-5</v>
      </c>
      <c r="BT422" s="34">
        <v>7.071E-3</v>
      </c>
      <c r="BU422" s="34">
        <v>5.6645880000000002</v>
      </c>
      <c r="BV422" s="34">
        <v>0</v>
      </c>
      <c r="BW422" s="34" t="s">
        <v>155</v>
      </c>
      <c r="BX422" s="34">
        <v>0.82099999999999995</v>
      </c>
    </row>
    <row r="423" spans="1:76" x14ac:dyDescent="0.25">
      <c r="A423" s="35">
        <v>43167</v>
      </c>
      <c r="B423" s="36">
        <v>1.7302083333333333E-2</v>
      </c>
      <c r="C423" s="34">
        <v>13.619</v>
      </c>
      <c r="D423" s="34">
        <v>2.06E-2</v>
      </c>
      <c r="E423" s="34">
        <v>205.64666099999999</v>
      </c>
      <c r="F423" s="34">
        <v>136</v>
      </c>
      <c r="G423" s="34">
        <v>3.3</v>
      </c>
      <c r="H423" s="34">
        <v>114.4</v>
      </c>
      <c r="I423" s="34"/>
      <c r="J423" s="34">
        <v>1.48</v>
      </c>
      <c r="K423" s="34">
        <v>0.87919999999999998</v>
      </c>
      <c r="L423" s="34">
        <v>11.973800000000001</v>
      </c>
      <c r="M423" s="34">
        <v>1.8100000000000002E-2</v>
      </c>
      <c r="N423" s="34">
        <v>119.57389999999999</v>
      </c>
      <c r="O423" s="34">
        <v>2.9014000000000002</v>
      </c>
      <c r="P423" s="34">
        <v>122.5</v>
      </c>
      <c r="Q423" s="34">
        <v>98.125799999999998</v>
      </c>
      <c r="R423" s="34">
        <v>2.3809</v>
      </c>
      <c r="S423" s="34">
        <v>100.5</v>
      </c>
      <c r="T423" s="34">
        <v>114.3501</v>
      </c>
      <c r="U423" s="34"/>
      <c r="V423" s="34"/>
      <c r="W423" s="34">
        <v>0</v>
      </c>
      <c r="X423" s="34">
        <v>1.2974000000000001</v>
      </c>
      <c r="Y423" s="34">
        <v>11.9</v>
      </c>
      <c r="Z423" s="34">
        <v>849</v>
      </c>
      <c r="AA423" s="34">
        <v>860</v>
      </c>
      <c r="AB423" s="34">
        <v>869</v>
      </c>
      <c r="AC423" s="34">
        <v>84</v>
      </c>
      <c r="AD423" s="34">
        <v>28.49</v>
      </c>
      <c r="AE423" s="34">
        <v>0.65</v>
      </c>
      <c r="AF423" s="34">
        <v>978</v>
      </c>
      <c r="AG423" s="34">
        <v>3</v>
      </c>
      <c r="AH423" s="34">
        <v>57</v>
      </c>
      <c r="AI423" s="34">
        <v>41</v>
      </c>
      <c r="AJ423" s="34">
        <v>189</v>
      </c>
      <c r="AK423" s="34">
        <v>168</v>
      </c>
      <c r="AL423" s="34">
        <v>4.5</v>
      </c>
      <c r="AM423" s="34">
        <v>175.1</v>
      </c>
      <c r="AN423" s="34" t="s">
        <v>155</v>
      </c>
      <c r="AO423" s="34">
        <v>2</v>
      </c>
      <c r="AP423" s="37">
        <v>0.89311342592592602</v>
      </c>
      <c r="AQ423" s="34">
        <v>47.160333999999999</v>
      </c>
      <c r="AR423" s="34">
        <v>-88.490674999999996</v>
      </c>
      <c r="AS423" s="34">
        <v>315.2</v>
      </c>
      <c r="AT423" s="34">
        <v>34.6</v>
      </c>
      <c r="AU423" s="34">
        <v>12</v>
      </c>
      <c r="AV423" s="34">
        <v>9</v>
      </c>
      <c r="AW423" s="34" t="s">
        <v>216</v>
      </c>
      <c r="AX423" s="34">
        <v>1.6771</v>
      </c>
      <c r="AY423" s="34">
        <v>1.0770999999999999</v>
      </c>
      <c r="AZ423" s="34">
        <v>2.7770999999999999</v>
      </c>
      <c r="BA423" s="34">
        <v>13.404</v>
      </c>
      <c r="BB423" s="34">
        <v>14.87</v>
      </c>
      <c r="BC423" s="34">
        <v>1.1100000000000001</v>
      </c>
      <c r="BD423" s="34">
        <v>13.74</v>
      </c>
      <c r="BE423" s="34">
        <v>2899.82</v>
      </c>
      <c r="BF423" s="34">
        <v>2.7869999999999999</v>
      </c>
      <c r="BG423" s="34">
        <v>3.0329999999999999</v>
      </c>
      <c r="BH423" s="34">
        <v>7.3999999999999996E-2</v>
      </c>
      <c r="BI423" s="34">
        <v>3.1059999999999999</v>
      </c>
      <c r="BJ423" s="34">
        <v>2.4889999999999999</v>
      </c>
      <c r="BK423" s="34">
        <v>0.06</v>
      </c>
      <c r="BL423" s="34">
        <v>2.5489999999999999</v>
      </c>
      <c r="BM423" s="34">
        <v>0.9556</v>
      </c>
      <c r="BN423" s="34"/>
      <c r="BO423" s="34"/>
      <c r="BP423" s="34"/>
      <c r="BQ423" s="34">
        <v>228.45599999999999</v>
      </c>
      <c r="BR423" s="34">
        <v>0.18104700000000001</v>
      </c>
      <c r="BS423" s="34">
        <v>-5</v>
      </c>
      <c r="BT423" s="34">
        <v>7.9290000000000003E-3</v>
      </c>
      <c r="BU423" s="34">
        <v>4.4243360000000003</v>
      </c>
      <c r="BV423" s="34">
        <v>0</v>
      </c>
      <c r="BW423" s="34" t="s">
        <v>155</v>
      </c>
      <c r="BX423" s="34">
        <v>0.82099999999999995</v>
      </c>
    </row>
    <row r="424" spans="1:76" x14ac:dyDescent="0.25">
      <c r="A424" s="35">
        <v>43167</v>
      </c>
      <c r="B424" s="36">
        <v>1.7313657407407406E-2</v>
      </c>
      <c r="C424" s="34">
        <v>14</v>
      </c>
      <c r="D424" s="34">
        <v>1.4800000000000001E-2</v>
      </c>
      <c r="E424" s="34">
        <v>147.92390399999999</v>
      </c>
      <c r="F424" s="34">
        <v>144.69999999999999</v>
      </c>
      <c r="G424" s="34">
        <v>3.3</v>
      </c>
      <c r="H424" s="34">
        <v>92</v>
      </c>
      <c r="I424" s="34"/>
      <c r="J424" s="34">
        <v>1.3</v>
      </c>
      <c r="K424" s="34">
        <v>0.87629999999999997</v>
      </c>
      <c r="L424" s="34">
        <v>12.267799999999999</v>
      </c>
      <c r="M424" s="34">
        <v>1.2999999999999999E-2</v>
      </c>
      <c r="N424" s="34">
        <v>126.76730000000001</v>
      </c>
      <c r="O424" s="34">
        <v>2.8574000000000002</v>
      </c>
      <c r="P424" s="34">
        <v>129.6</v>
      </c>
      <c r="Q424" s="34">
        <v>104.0288</v>
      </c>
      <c r="R424" s="34">
        <v>2.3449</v>
      </c>
      <c r="S424" s="34">
        <v>106.4</v>
      </c>
      <c r="T424" s="34">
        <v>91.964500000000001</v>
      </c>
      <c r="U424" s="34"/>
      <c r="V424" s="34"/>
      <c r="W424" s="34">
        <v>0</v>
      </c>
      <c r="X424" s="34">
        <v>1.1392</v>
      </c>
      <c r="Y424" s="34">
        <v>12</v>
      </c>
      <c r="Z424" s="34">
        <v>848</v>
      </c>
      <c r="AA424" s="34">
        <v>859</v>
      </c>
      <c r="AB424" s="34">
        <v>869</v>
      </c>
      <c r="AC424" s="34">
        <v>84</v>
      </c>
      <c r="AD424" s="34">
        <v>28.49</v>
      </c>
      <c r="AE424" s="34">
        <v>0.65</v>
      </c>
      <c r="AF424" s="34">
        <v>978</v>
      </c>
      <c r="AG424" s="34">
        <v>3</v>
      </c>
      <c r="AH424" s="34">
        <v>57</v>
      </c>
      <c r="AI424" s="34">
        <v>41</v>
      </c>
      <c r="AJ424" s="34">
        <v>189</v>
      </c>
      <c r="AK424" s="34">
        <v>168</v>
      </c>
      <c r="AL424" s="34">
        <v>4.5999999999999996</v>
      </c>
      <c r="AM424" s="34">
        <v>175</v>
      </c>
      <c r="AN424" s="34" t="s">
        <v>155</v>
      </c>
      <c r="AO424" s="34">
        <v>2</v>
      </c>
      <c r="AP424" s="37">
        <v>0.89312499999999995</v>
      </c>
      <c r="AQ424" s="34">
        <v>47.160198999999999</v>
      </c>
      <c r="AR424" s="34">
        <v>-88.490679</v>
      </c>
      <c r="AS424" s="34">
        <v>314.89999999999998</v>
      </c>
      <c r="AT424" s="34">
        <v>34.200000000000003</v>
      </c>
      <c r="AU424" s="34">
        <v>12</v>
      </c>
      <c r="AV424" s="34">
        <v>9</v>
      </c>
      <c r="AW424" s="34" t="s">
        <v>216</v>
      </c>
      <c r="AX424" s="34">
        <v>1.7</v>
      </c>
      <c r="AY424" s="34">
        <v>1.1000000000000001</v>
      </c>
      <c r="AZ424" s="34">
        <v>2.8</v>
      </c>
      <c r="BA424" s="34">
        <v>13.404</v>
      </c>
      <c r="BB424" s="34">
        <v>14.5</v>
      </c>
      <c r="BC424" s="34">
        <v>1.08</v>
      </c>
      <c r="BD424" s="34">
        <v>14.116</v>
      </c>
      <c r="BE424" s="34">
        <v>2901.502</v>
      </c>
      <c r="BF424" s="34">
        <v>1.9510000000000001</v>
      </c>
      <c r="BG424" s="34">
        <v>3.14</v>
      </c>
      <c r="BH424" s="34">
        <v>7.0999999999999994E-2</v>
      </c>
      <c r="BI424" s="34">
        <v>3.2109999999999999</v>
      </c>
      <c r="BJ424" s="34">
        <v>2.577</v>
      </c>
      <c r="BK424" s="34">
        <v>5.8000000000000003E-2</v>
      </c>
      <c r="BL424" s="34">
        <v>2.6349999999999998</v>
      </c>
      <c r="BM424" s="34">
        <v>0.75060000000000004</v>
      </c>
      <c r="BN424" s="34"/>
      <c r="BO424" s="34"/>
      <c r="BP424" s="34"/>
      <c r="BQ424" s="34">
        <v>195.90700000000001</v>
      </c>
      <c r="BR424" s="34">
        <v>0.19650899999999999</v>
      </c>
      <c r="BS424" s="34">
        <v>-5</v>
      </c>
      <c r="BT424" s="34">
        <v>8.9289999999999994E-3</v>
      </c>
      <c r="BU424" s="34">
        <v>4.8021890000000003</v>
      </c>
      <c r="BV424" s="34">
        <v>0</v>
      </c>
      <c r="BW424" s="34" t="s">
        <v>155</v>
      </c>
      <c r="BX424" s="34">
        <v>0.82099999999999995</v>
      </c>
    </row>
    <row r="425" spans="1:76" x14ac:dyDescent="0.25">
      <c r="A425" s="35">
        <v>43167</v>
      </c>
      <c r="B425" s="36">
        <v>1.7325231481481483E-2</v>
      </c>
      <c r="C425" s="34">
        <v>14.364000000000001</v>
      </c>
      <c r="D425" s="34">
        <v>9.0700000000000003E-2</v>
      </c>
      <c r="E425" s="34">
        <v>907.03942099999995</v>
      </c>
      <c r="F425" s="34">
        <v>163.4</v>
      </c>
      <c r="G425" s="34">
        <v>3.1</v>
      </c>
      <c r="H425" s="34">
        <v>64.3</v>
      </c>
      <c r="I425" s="34"/>
      <c r="J425" s="34">
        <v>1.2</v>
      </c>
      <c r="K425" s="34">
        <v>0.87280000000000002</v>
      </c>
      <c r="L425" s="34">
        <v>12.536899999999999</v>
      </c>
      <c r="M425" s="34">
        <v>7.9200000000000007E-2</v>
      </c>
      <c r="N425" s="34">
        <v>142.5778</v>
      </c>
      <c r="O425" s="34">
        <v>2.7057000000000002</v>
      </c>
      <c r="P425" s="34">
        <v>145.30000000000001</v>
      </c>
      <c r="Q425" s="34">
        <v>117.0034</v>
      </c>
      <c r="R425" s="34">
        <v>2.2202999999999999</v>
      </c>
      <c r="S425" s="34">
        <v>119.2</v>
      </c>
      <c r="T425" s="34">
        <v>64.259799999999998</v>
      </c>
      <c r="U425" s="34"/>
      <c r="V425" s="34"/>
      <c r="W425" s="34">
        <v>0</v>
      </c>
      <c r="X425" s="34">
        <v>1.0474000000000001</v>
      </c>
      <c r="Y425" s="34">
        <v>12</v>
      </c>
      <c r="Z425" s="34">
        <v>848</v>
      </c>
      <c r="AA425" s="34">
        <v>859</v>
      </c>
      <c r="AB425" s="34">
        <v>869</v>
      </c>
      <c r="AC425" s="34">
        <v>84</v>
      </c>
      <c r="AD425" s="34">
        <v>28.49</v>
      </c>
      <c r="AE425" s="34">
        <v>0.65</v>
      </c>
      <c r="AF425" s="34">
        <v>978</v>
      </c>
      <c r="AG425" s="34">
        <v>3</v>
      </c>
      <c r="AH425" s="34">
        <v>57</v>
      </c>
      <c r="AI425" s="34">
        <v>41</v>
      </c>
      <c r="AJ425" s="34">
        <v>189</v>
      </c>
      <c r="AK425" s="34">
        <v>168</v>
      </c>
      <c r="AL425" s="34">
        <v>4.5999999999999996</v>
      </c>
      <c r="AM425" s="34">
        <v>175</v>
      </c>
      <c r="AN425" s="34" t="s">
        <v>155</v>
      </c>
      <c r="AO425" s="34">
        <v>2</v>
      </c>
      <c r="AP425" s="37">
        <v>0.8931365740740741</v>
      </c>
      <c r="AQ425" s="34">
        <v>47.160074999999999</v>
      </c>
      <c r="AR425" s="34">
        <v>-88.490678000000003</v>
      </c>
      <c r="AS425" s="34">
        <v>314.60000000000002</v>
      </c>
      <c r="AT425" s="34">
        <v>33.1</v>
      </c>
      <c r="AU425" s="34">
        <v>12</v>
      </c>
      <c r="AV425" s="34">
        <v>9</v>
      </c>
      <c r="AW425" s="34" t="s">
        <v>216</v>
      </c>
      <c r="AX425" s="34">
        <v>1.7770999999999999</v>
      </c>
      <c r="AY425" s="34">
        <v>1.1771</v>
      </c>
      <c r="AZ425" s="34">
        <v>2.8</v>
      </c>
      <c r="BA425" s="34">
        <v>13.404</v>
      </c>
      <c r="BB425" s="34">
        <v>14.08</v>
      </c>
      <c r="BC425" s="34">
        <v>1.05</v>
      </c>
      <c r="BD425" s="34">
        <v>14.574</v>
      </c>
      <c r="BE425" s="34">
        <v>2886.7829999999999</v>
      </c>
      <c r="BF425" s="34">
        <v>11.602</v>
      </c>
      <c r="BG425" s="34">
        <v>3.4380000000000002</v>
      </c>
      <c r="BH425" s="34">
        <v>6.5000000000000002E-2</v>
      </c>
      <c r="BI425" s="34">
        <v>3.5030000000000001</v>
      </c>
      <c r="BJ425" s="34">
        <v>2.8210000000000002</v>
      </c>
      <c r="BK425" s="34">
        <v>5.3999999999999999E-2</v>
      </c>
      <c r="BL425" s="34">
        <v>2.875</v>
      </c>
      <c r="BM425" s="34">
        <v>0.51060000000000005</v>
      </c>
      <c r="BN425" s="34"/>
      <c r="BO425" s="34"/>
      <c r="BP425" s="34"/>
      <c r="BQ425" s="34">
        <v>175.35400000000001</v>
      </c>
      <c r="BR425" s="34">
        <v>0.21193500000000001</v>
      </c>
      <c r="BS425" s="34">
        <v>-5</v>
      </c>
      <c r="BT425" s="34">
        <v>8.9999999999999993E-3</v>
      </c>
      <c r="BU425" s="34">
        <v>5.1791619999999998</v>
      </c>
      <c r="BV425" s="34">
        <v>0</v>
      </c>
      <c r="BW425" s="34" t="s">
        <v>155</v>
      </c>
      <c r="BX425" s="34">
        <v>0.82099999999999995</v>
      </c>
    </row>
    <row r="426" spans="1:76" x14ac:dyDescent="0.25">
      <c r="A426" s="35">
        <v>43167</v>
      </c>
      <c r="B426" s="36">
        <v>1.7336805555555553E-2</v>
      </c>
      <c r="C426" s="34">
        <v>14.503</v>
      </c>
      <c r="D426" s="34">
        <v>0.37559999999999999</v>
      </c>
      <c r="E426" s="34">
        <v>3756.2978720000001</v>
      </c>
      <c r="F426" s="34">
        <v>187.1</v>
      </c>
      <c r="G426" s="34">
        <v>3.1</v>
      </c>
      <c r="H426" s="34">
        <v>61</v>
      </c>
      <c r="I426" s="34"/>
      <c r="J426" s="34">
        <v>1.1299999999999999</v>
      </c>
      <c r="K426" s="34">
        <v>0.86919999999999997</v>
      </c>
      <c r="L426" s="34">
        <v>12.6061</v>
      </c>
      <c r="M426" s="34">
        <v>0.32650000000000001</v>
      </c>
      <c r="N426" s="34">
        <v>162.58779999999999</v>
      </c>
      <c r="O426" s="34">
        <v>2.6945000000000001</v>
      </c>
      <c r="P426" s="34">
        <v>165.3</v>
      </c>
      <c r="Q426" s="34">
        <v>133.42420000000001</v>
      </c>
      <c r="R426" s="34">
        <v>2.2111000000000001</v>
      </c>
      <c r="S426" s="34">
        <v>135.6</v>
      </c>
      <c r="T426" s="34">
        <v>61.006300000000003</v>
      </c>
      <c r="U426" s="34"/>
      <c r="V426" s="34"/>
      <c r="W426" s="34">
        <v>0</v>
      </c>
      <c r="X426" s="34">
        <v>0.98219999999999996</v>
      </c>
      <c r="Y426" s="34">
        <v>12</v>
      </c>
      <c r="Z426" s="34">
        <v>849</v>
      </c>
      <c r="AA426" s="34">
        <v>860</v>
      </c>
      <c r="AB426" s="34">
        <v>870</v>
      </c>
      <c r="AC426" s="34">
        <v>84</v>
      </c>
      <c r="AD426" s="34">
        <v>28.49</v>
      </c>
      <c r="AE426" s="34">
        <v>0.65</v>
      </c>
      <c r="AF426" s="34">
        <v>978</v>
      </c>
      <c r="AG426" s="34">
        <v>3</v>
      </c>
      <c r="AH426" s="34">
        <v>57</v>
      </c>
      <c r="AI426" s="34">
        <v>41</v>
      </c>
      <c r="AJ426" s="34">
        <v>189</v>
      </c>
      <c r="AK426" s="34">
        <v>168</v>
      </c>
      <c r="AL426" s="34">
        <v>4.5999999999999996</v>
      </c>
      <c r="AM426" s="34">
        <v>175</v>
      </c>
      <c r="AN426" s="34" t="s">
        <v>155</v>
      </c>
      <c r="AO426" s="34">
        <v>2</v>
      </c>
      <c r="AP426" s="37">
        <v>0.89314814814814814</v>
      </c>
      <c r="AQ426" s="34">
        <v>47.159956999999999</v>
      </c>
      <c r="AR426" s="34">
        <v>-88.490645000000001</v>
      </c>
      <c r="AS426" s="34">
        <v>314.39999999999998</v>
      </c>
      <c r="AT426" s="34">
        <v>30.9</v>
      </c>
      <c r="AU426" s="34">
        <v>12</v>
      </c>
      <c r="AV426" s="34">
        <v>9</v>
      </c>
      <c r="AW426" s="34" t="s">
        <v>216</v>
      </c>
      <c r="AX426" s="34">
        <v>1.7229000000000001</v>
      </c>
      <c r="AY426" s="34">
        <v>1.2770999999999999</v>
      </c>
      <c r="AZ426" s="34">
        <v>2.7229000000000001</v>
      </c>
      <c r="BA426" s="34">
        <v>13.404</v>
      </c>
      <c r="BB426" s="34">
        <v>13.67</v>
      </c>
      <c r="BC426" s="34">
        <v>1.02</v>
      </c>
      <c r="BD426" s="34">
        <v>15.051</v>
      </c>
      <c r="BE426" s="34">
        <v>2831.5509999999999</v>
      </c>
      <c r="BF426" s="34">
        <v>46.676000000000002</v>
      </c>
      <c r="BG426" s="34">
        <v>3.8239999999999998</v>
      </c>
      <c r="BH426" s="34">
        <v>6.3E-2</v>
      </c>
      <c r="BI426" s="34">
        <v>3.8879999999999999</v>
      </c>
      <c r="BJ426" s="34">
        <v>3.1379999999999999</v>
      </c>
      <c r="BK426" s="34">
        <v>5.1999999999999998E-2</v>
      </c>
      <c r="BL426" s="34">
        <v>3.19</v>
      </c>
      <c r="BM426" s="34">
        <v>0.47289999999999999</v>
      </c>
      <c r="BN426" s="34"/>
      <c r="BO426" s="34"/>
      <c r="BP426" s="34"/>
      <c r="BQ426" s="34">
        <v>160.40600000000001</v>
      </c>
      <c r="BR426" s="34">
        <v>0.41645100000000002</v>
      </c>
      <c r="BS426" s="34">
        <v>-5</v>
      </c>
      <c r="BT426" s="34">
        <v>8.071E-3</v>
      </c>
      <c r="BU426" s="34">
        <v>10.177021</v>
      </c>
      <c r="BV426" s="34">
        <v>0</v>
      </c>
      <c r="BW426" s="34" t="s">
        <v>155</v>
      </c>
      <c r="BX426" s="34">
        <v>0.82099999999999995</v>
      </c>
    </row>
    <row r="427" spans="1:76" x14ac:dyDescent="0.25">
      <c r="A427" s="35">
        <v>43167</v>
      </c>
      <c r="B427" s="36">
        <v>1.7348379629629627E-2</v>
      </c>
      <c r="C427" s="34">
        <v>14.21</v>
      </c>
      <c r="D427" s="34">
        <v>0.94369999999999998</v>
      </c>
      <c r="E427" s="34">
        <v>9437.1264370000008</v>
      </c>
      <c r="F427" s="34">
        <v>200.5</v>
      </c>
      <c r="G427" s="34">
        <v>3</v>
      </c>
      <c r="H427" s="34">
        <v>77.400000000000006</v>
      </c>
      <c r="I427" s="34"/>
      <c r="J427" s="34">
        <v>1.07</v>
      </c>
      <c r="K427" s="34">
        <v>0.86639999999999995</v>
      </c>
      <c r="L427" s="34">
        <v>12.3117</v>
      </c>
      <c r="M427" s="34">
        <v>0.81759999999999999</v>
      </c>
      <c r="N427" s="34">
        <v>173.72149999999999</v>
      </c>
      <c r="O427" s="34">
        <v>2.5991</v>
      </c>
      <c r="P427" s="34">
        <v>176.3</v>
      </c>
      <c r="Q427" s="34">
        <v>142.5608</v>
      </c>
      <c r="R427" s="34">
        <v>2.1328999999999998</v>
      </c>
      <c r="S427" s="34">
        <v>144.69999999999999</v>
      </c>
      <c r="T427" s="34">
        <v>77.378100000000003</v>
      </c>
      <c r="U427" s="34"/>
      <c r="V427" s="34"/>
      <c r="W427" s="34">
        <v>0</v>
      </c>
      <c r="X427" s="34">
        <v>0.93010000000000004</v>
      </c>
      <c r="Y427" s="34">
        <v>12</v>
      </c>
      <c r="Z427" s="34">
        <v>849</v>
      </c>
      <c r="AA427" s="34">
        <v>859</v>
      </c>
      <c r="AB427" s="34">
        <v>870</v>
      </c>
      <c r="AC427" s="34">
        <v>84</v>
      </c>
      <c r="AD427" s="34">
        <v>28.49</v>
      </c>
      <c r="AE427" s="34">
        <v>0.65</v>
      </c>
      <c r="AF427" s="34">
        <v>978</v>
      </c>
      <c r="AG427" s="34">
        <v>3</v>
      </c>
      <c r="AH427" s="34">
        <v>57</v>
      </c>
      <c r="AI427" s="34">
        <v>41</v>
      </c>
      <c r="AJ427" s="34">
        <v>189</v>
      </c>
      <c r="AK427" s="34">
        <v>168</v>
      </c>
      <c r="AL427" s="34">
        <v>4.5999999999999996</v>
      </c>
      <c r="AM427" s="34">
        <v>175</v>
      </c>
      <c r="AN427" s="34" t="s">
        <v>155</v>
      </c>
      <c r="AO427" s="34">
        <v>2</v>
      </c>
      <c r="AP427" s="37">
        <v>0.89315972222222229</v>
      </c>
      <c r="AQ427" s="34">
        <v>47.159771999999997</v>
      </c>
      <c r="AR427" s="34">
        <v>-88.49051</v>
      </c>
      <c r="AS427" s="34">
        <v>313.8</v>
      </c>
      <c r="AT427" s="34">
        <v>29.3</v>
      </c>
      <c r="AU427" s="34">
        <v>12</v>
      </c>
      <c r="AV427" s="34">
        <v>9</v>
      </c>
      <c r="AW427" s="34" t="s">
        <v>216</v>
      </c>
      <c r="AX427" s="34">
        <v>1.7</v>
      </c>
      <c r="AY427" s="34">
        <v>1.3</v>
      </c>
      <c r="AZ427" s="34">
        <v>2.7</v>
      </c>
      <c r="BA427" s="34">
        <v>13.404</v>
      </c>
      <c r="BB427" s="34">
        <v>13.37</v>
      </c>
      <c r="BC427" s="34">
        <v>1</v>
      </c>
      <c r="BD427" s="34">
        <v>15.423</v>
      </c>
      <c r="BE427" s="34">
        <v>2723.52</v>
      </c>
      <c r="BF427" s="34">
        <v>115.117</v>
      </c>
      <c r="BG427" s="34">
        <v>4.024</v>
      </c>
      <c r="BH427" s="34">
        <v>0.06</v>
      </c>
      <c r="BI427" s="34">
        <v>4.085</v>
      </c>
      <c r="BJ427" s="34">
        <v>3.3029999999999999</v>
      </c>
      <c r="BK427" s="34">
        <v>4.9000000000000002E-2</v>
      </c>
      <c r="BL427" s="34">
        <v>3.3519999999999999</v>
      </c>
      <c r="BM427" s="34">
        <v>0.5907</v>
      </c>
      <c r="BN427" s="34"/>
      <c r="BO427" s="34"/>
      <c r="BP427" s="34"/>
      <c r="BQ427" s="34">
        <v>149.6</v>
      </c>
      <c r="BR427" s="34">
        <v>0.51561000000000001</v>
      </c>
      <c r="BS427" s="34">
        <v>-5</v>
      </c>
      <c r="BT427" s="34">
        <v>7.071E-3</v>
      </c>
      <c r="BU427" s="34">
        <v>12.600218999999999</v>
      </c>
      <c r="BV427" s="34">
        <v>0</v>
      </c>
      <c r="BW427" s="34" t="s">
        <v>155</v>
      </c>
      <c r="BX427" s="34">
        <v>0.82099999999999995</v>
      </c>
    </row>
    <row r="428" spans="1:76" x14ac:dyDescent="0.25">
      <c r="A428" s="35">
        <v>43167</v>
      </c>
      <c r="B428" s="36">
        <v>1.7359953703703704E-2</v>
      </c>
      <c r="C428" s="34">
        <v>14.068</v>
      </c>
      <c r="D428" s="34">
        <v>0.86329999999999996</v>
      </c>
      <c r="E428" s="34">
        <v>8632.5287360000002</v>
      </c>
      <c r="F428" s="34">
        <v>187.3</v>
      </c>
      <c r="G428" s="34">
        <v>3</v>
      </c>
      <c r="H428" s="34">
        <v>103.1</v>
      </c>
      <c r="I428" s="34"/>
      <c r="J428" s="34">
        <v>1</v>
      </c>
      <c r="K428" s="34">
        <v>0.86819999999999997</v>
      </c>
      <c r="L428" s="34">
        <v>12.213800000000001</v>
      </c>
      <c r="M428" s="34">
        <v>0.74950000000000006</v>
      </c>
      <c r="N428" s="34">
        <v>162.64240000000001</v>
      </c>
      <c r="O428" s="34">
        <v>2.6044999999999998</v>
      </c>
      <c r="P428" s="34">
        <v>165.2</v>
      </c>
      <c r="Q428" s="34">
        <v>133.46899999999999</v>
      </c>
      <c r="R428" s="34">
        <v>2.1374</v>
      </c>
      <c r="S428" s="34">
        <v>135.6</v>
      </c>
      <c r="T428" s="34">
        <v>103.11709999999999</v>
      </c>
      <c r="U428" s="34"/>
      <c r="V428" s="34"/>
      <c r="W428" s="34">
        <v>0</v>
      </c>
      <c r="X428" s="34">
        <v>0.86819999999999997</v>
      </c>
      <c r="Y428" s="34">
        <v>11.9</v>
      </c>
      <c r="Z428" s="34">
        <v>850</v>
      </c>
      <c r="AA428" s="34">
        <v>860</v>
      </c>
      <c r="AB428" s="34">
        <v>871</v>
      </c>
      <c r="AC428" s="34">
        <v>84</v>
      </c>
      <c r="AD428" s="34">
        <v>28.49</v>
      </c>
      <c r="AE428" s="34">
        <v>0.65</v>
      </c>
      <c r="AF428" s="34">
        <v>978</v>
      </c>
      <c r="AG428" s="34">
        <v>3</v>
      </c>
      <c r="AH428" s="34">
        <v>56.070999999999998</v>
      </c>
      <c r="AI428" s="34">
        <v>41</v>
      </c>
      <c r="AJ428" s="34">
        <v>189</v>
      </c>
      <c r="AK428" s="34">
        <v>168</v>
      </c>
      <c r="AL428" s="34">
        <v>4.5999999999999996</v>
      </c>
      <c r="AM428" s="34">
        <v>175</v>
      </c>
      <c r="AN428" s="34" t="s">
        <v>155</v>
      </c>
      <c r="AO428" s="34">
        <v>2</v>
      </c>
      <c r="AP428" s="37">
        <v>0.89318287037037036</v>
      </c>
      <c r="AQ428" s="34">
        <v>47.159646000000002</v>
      </c>
      <c r="AR428" s="34">
        <v>-88.490360999999993</v>
      </c>
      <c r="AS428" s="34">
        <v>313.39999999999998</v>
      </c>
      <c r="AT428" s="34">
        <v>33.5</v>
      </c>
      <c r="AU428" s="34">
        <v>12</v>
      </c>
      <c r="AV428" s="34">
        <v>9</v>
      </c>
      <c r="AW428" s="34" t="s">
        <v>216</v>
      </c>
      <c r="AX428" s="34">
        <v>1.8540460000000001</v>
      </c>
      <c r="AY428" s="34">
        <v>1.531069</v>
      </c>
      <c r="AZ428" s="34">
        <v>2.9310689999999999</v>
      </c>
      <c r="BA428" s="34">
        <v>13.404</v>
      </c>
      <c r="BB428" s="34">
        <v>13.56</v>
      </c>
      <c r="BC428" s="34">
        <v>1.01</v>
      </c>
      <c r="BD428" s="34">
        <v>15.183</v>
      </c>
      <c r="BE428" s="34">
        <v>2736.0160000000001</v>
      </c>
      <c r="BF428" s="34">
        <v>106.855</v>
      </c>
      <c r="BG428" s="34">
        <v>3.8149999999999999</v>
      </c>
      <c r="BH428" s="34">
        <v>6.0999999999999999E-2</v>
      </c>
      <c r="BI428" s="34">
        <v>3.8759999999999999</v>
      </c>
      <c r="BJ428" s="34">
        <v>3.1309999999999998</v>
      </c>
      <c r="BK428" s="34">
        <v>0.05</v>
      </c>
      <c r="BL428" s="34">
        <v>3.181</v>
      </c>
      <c r="BM428" s="34">
        <v>0.79710000000000003</v>
      </c>
      <c r="BN428" s="34"/>
      <c r="BO428" s="34"/>
      <c r="BP428" s="34"/>
      <c r="BQ428" s="34">
        <v>141.40899999999999</v>
      </c>
      <c r="BR428" s="34">
        <v>0.489485</v>
      </c>
      <c r="BS428" s="34">
        <v>-5</v>
      </c>
      <c r="BT428" s="34">
        <v>7.9290000000000003E-3</v>
      </c>
      <c r="BU428" s="34">
        <v>11.961790000000001</v>
      </c>
      <c r="BV428" s="34">
        <v>0</v>
      </c>
      <c r="BW428" s="34" t="s">
        <v>155</v>
      </c>
      <c r="BX428" s="34">
        <v>0.82099999999999995</v>
      </c>
    </row>
    <row r="429" spans="1:76" x14ac:dyDescent="0.25">
      <c r="A429" s="35">
        <v>43167</v>
      </c>
      <c r="B429" s="36">
        <v>1.7371527777777777E-2</v>
      </c>
      <c r="C429" s="34">
        <v>14.04</v>
      </c>
      <c r="D429" s="34">
        <v>0.51129999999999998</v>
      </c>
      <c r="E429" s="34">
        <v>5112.9787230000002</v>
      </c>
      <c r="F429" s="34">
        <v>164.1</v>
      </c>
      <c r="G429" s="34">
        <v>3</v>
      </c>
      <c r="H429" s="34">
        <v>120.4</v>
      </c>
      <c r="I429" s="34"/>
      <c r="J429" s="34">
        <v>0.9</v>
      </c>
      <c r="K429" s="34">
        <v>0.87150000000000005</v>
      </c>
      <c r="L429" s="34">
        <v>12.2363</v>
      </c>
      <c r="M429" s="34">
        <v>0.4456</v>
      </c>
      <c r="N429" s="34">
        <v>143.01570000000001</v>
      </c>
      <c r="O429" s="34">
        <v>2.6145999999999998</v>
      </c>
      <c r="P429" s="34">
        <v>145.6</v>
      </c>
      <c r="Q429" s="34">
        <v>117.3627</v>
      </c>
      <c r="R429" s="34">
        <v>2.1456</v>
      </c>
      <c r="S429" s="34">
        <v>119.5</v>
      </c>
      <c r="T429" s="34">
        <v>120.4418</v>
      </c>
      <c r="U429" s="34"/>
      <c r="V429" s="34"/>
      <c r="W429" s="34">
        <v>0</v>
      </c>
      <c r="X429" s="34">
        <v>0.78439999999999999</v>
      </c>
      <c r="Y429" s="34">
        <v>12</v>
      </c>
      <c r="Z429" s="34">
        <v>849</v>
      </c>
      <c r="AA429" s="34">
        <v>860</v>
      </c>
      <c r="AB429" s="34">
        <v>871</v>
      </c>
      <c r="AC429" s="34">
        <v>84</v>
      </c>
      <c r="AD429" s="34">
        <v>28.49</v>
      </c>
      <c r="AE429" s="34">
        <v>0.65</v>
      </c>
      <c r="AF429" s="34">
        <v>978</v>
      </c>
      <c r="AG429" s="34">
        <v>3</v>
      </c>
      <c r="AH429" s="34">
        <v>56</v>
      </c>
      <c r="AI429" s="34">
        <v>41</v>
      </c>
      <c r="AJ429" s="34">
        <v>189</v>
      </c>
      <c r="AK429" s="34">
        <v>168</v>
      </c>
      <c r="AL429" s="34">
        <v>4.5999999999999996</v>
      </c>
      <c r="AM429" s="34">
        <v>175</v>
      </c>
      <c r="AN429" s="34" t="s">
        <v>155</v>
      </c>
      <c r="AO429" s="34">
        <v>2</v>
      </c>
      <c r="AP429" s="37">
        <v>0.89319444444444451</v>
      </c>
      <c r="AQ429" s="34">
        <v>47.159623000000003</v>
      </c>
      <c r="AR429" s="34">
        <v>-88.490328000000005</v>
      </c>
      <c r="AS429" s="34">
        <v>313.3</v>
      </c>
      <c r="AT429" s="34">
        <v>36.299999999999997</v>
      </c>
      <c r="AU429" s="34">
        <v>12</v>
      </c>
      <c r="AV429" s="34">
        <v>9</v>
      </c>
      <c r="AW429" s="34" t="s">
        <v>216</v>
      </c>
      <c r="AX429" s="34">
        <v>1.9</v>
      </c>
      <c r="AY429" s="34">
        <v>1.6</v>
      </c>
      <c r="AZ429" s="34">
        <v>2.9229229999999999</v>
      </c>
      <c r="BA429" s="34">
        <v>13.404</v>
      </c>
      <c r="BB429" s="34">
        <v>13.94</v>
      </c>
      <c r="BC429" s="34">
        <v>1.04</v>
      </c>
      <c r="BD429" s="34">
        <v>14.741</v>
      </c>
      <c r="BE429" s="34">
        <v>2801.6379999999999</v>
      </c>
      <c r="BF429" s="34">
        <v>64.938000000000002</v>
      </c>
      <c r="BG429" s="34">
        <v>3.4289999999999998</v>
      </c>
      <c r="BH429" s="34">
        <v>6.3E-2</v>
      </c>
      <c r="BI429" s="34">
        <v>3.492</v>
      </c>
      <c r="BJ429" s="34">
        <v>2.8140000000000001</v>
      </c>
      <c r="BK429" s="34">
        <v>5.0999999999999997E-2</v>
      </c>
      <c r="BL429" s="34">
        <v>2.8650000000000002</v>
      </c>
      <c r="BM429" s="34">
        <v>0.9516</v>
      </c>
      <c r="BN429" s="34"/>
      <c r="BO429" s="34"/>
      <c r="BP429" s="34"/>
      <c r="BQ429" s="34">
        <v>130.583</v>
      </c>
      <c r="BR429" s="34">
        <v>0.37552000000000002</v>
      </c>
      <c r="BS429" s="34">
        <v>-5</v>
      </c>
      <c r="BT429" s="34">
        <v>7.071E-3</v>
      </c>
      <c r="BU429" s="34">
        <v>9.1767699999999994</v>
      </c>
      <c r="BV429" s="34">
        <v>0</v>
      </c>
      <c r="BW429" s="34" t="s">
        <v>155</v>
      </c>
      <c r="BX429" s="34">
        <v>0.82099999999999995</v>
      </c>
    </row>
    <row r="430" spans="1:76" x14ac:dyDescent="0.25">
      <c r="A430" s="35">
        <v>43167</v>
      </c>
      <c r="B430" s="36">
        <v>1.7383101851851851E-2</v>
      </c>
      <c r="C430" s="34">
        <v>14.04</v>
      </c>
      <c r="D430" s="34">
        <v>0.21049999999999999</v>
      </c>
      <c r="E430" s="34">
        <v>2104.6218490000001</v>
      </c>
      <c r="F430" s="34">
        <v>152.30000000000001</v>
      </c>
      <c r="G430" s="34">
        <v>3</v>
      </c>
      <c r="H430" s="34">
        <v>102.7</v>
      </c>
      <c r="I430" s="34"/>
      <c r="J430" s="34">
        <v>0.8</v>
      </c>
      <c r="K430" s="34">
        <v>0.87429999999999997</v>
      </c>
      <c r="L430" s="34">
        <v>12.274699999999999</v>
      </c>
      <c r="M430" s="34">
        <v>0.184</v>
      </c>
      <c r="N430" s="34">
        <v>133.13890000000001</v>
      </c>
      <c r="O430" s="34">
        <v>2.6227999999999998</v>
      </c>
      <c r="P430" s="34">
        <v>135.80000000000001</v>
      </c>
      <c r="Q430" s="34">
        <v>109.2576</v>
      </c>
      <c r="R430" s="34">
        <v>2.1524000000000001</v>
      </c>
      <c r="S430" s="34">
        <v>111.4</v>
      </c>
      <c r="T430" s="34">
        <v>102.7208</v>
      </c>
      <c r="U430" s="34"/>
      <c r="V430" s="34"/>
      <c r="W430" s="34">
        <v>0</v>
      </c>
      <c r="X430" s="34">
        <v>0.69940000000000002</v>
      </c>
      <c r="Y430" s="34">
        <v>12</v>
      </c>
      <c r="Z430" s="34">
        <v>850</v>
      </c>
      <c r="AA430" s="34">
        <v>861</v>
      </c>
      <c r="AB430" s="34">
        <v>871</v>
      </c>
      <c r="AC430" s="34">
        <v>84</v>
      </c>
      <c r="AD430" s="34">
        <v>28.49</v>
      </c>
      <c r="AE430" s="34">
        <v>0.65</v>
      </c>
      <c r="AF430" s="34">
        <v>978</v>
      </c>
      <c r="AG430" s="34">
        <v>3</v>
      </c>
      <c r="AH430" s="34">
        <v>56</v>
      </c>
      <c r="AI430" s="34">
        <v>41</v>
      </c>
      <c r="AJ430" s="34">
        <v>189</v>
      </c>
      <c r="AK430" s="34">
        <v>168</v>
      </c>
      <c r="AL430" s="34">
        <v>4.7</v>
      </c>
      <c r="AM430" s="34">
        <v>175.4</v>
      </c>
      <c r="AN430" s="34" t="s">
        <v>155</v>
      </c>
      <c r="AO430" s="34">
        <v>2</v>
      </c>
      <c r="AP430" s="37">
        <v>0.89319444444444451</v>
      </c>
      <c r="AQ430" s="34">
        <v>47.159545999999999</v>
      </c>
      <c r="AR430" s="34">
        <v>-88.490204000000006</v>
      </c>
      <c r="AS430" s="34">
        <v>313.10000000000002</v>
      </c>
      <c r="AT430" s="34">
        <v>36.700000000000003</v>
      </c>
      <c r="AU430" s="34">
        <v>12</v>
      </c>
      <c r="AV430" s="34">
        <v>9</v>
      </c>
      <c r="AW430" s="34" t="s">
        <v>216</v>
      </c>
      <c r="AX430" s="34">
        <v>1.9</v>
      </c>
      <c r="AY430" s="34">
        <v>1.6771</v>
      </c>
      <c r="AZ430" s="34">
        <v>2.9</v>
      </c>
      <c r="BA430" s="34">
        <v>13.404</v>
      </c>
      <c r="BB430" s="34">
        <v>14.25</v>
      </c>
      <c r="BC430" s="34">
        <v>1.06</v>
      </c>
      <c r="BD430" s="34">
        <v>14.381</v>
      </c>
      <c r="BE430" s="34">
        <v>2861.3139999999999</v>
      </c>
      <c r="BF430" s="34">
        <v>27.298999999999999</v>
      </c>
      <c r="BG430" s="34">
        <v>3.25</v>
      </c>
      <c r="BH430" s="34">
        <v>6.4000000000000001E-2</v>
      </c>
      <c r="BI430" s="34">
        <v>3.3140000000000001</v>
      </c>
      <c r="BJ430" s="34">
        <v>2.6669999999999998</v>
      </c>
      <c r="BK430" s="34">
        <v>5.2999999999999999E-2</v>
      </c>
      <c r="BL430" s="34">
        <v>2.72</v>
      </c>
      <c r="BM430" s="34">
        <v>0.82630000000000003</v>
      </c>
      <c r="BN430" s="34"/>
      <c r="BO430" s="34"/>
      <c r="BP430" s="34"/>
      <c r="BQ430" s="34">
        <v>118.54600000000001</v>
      </c>
      <c r="BR430" s="34">
        <v>0.30011199999999999</v>
      </c>
      <c r="BS430" s="34">
        <v>-5</v>
      </c>
      <c r="BT430" s="34">
        <v>7.9290000000000003E-3</v>
      </c>
      <c r="BU430" s="34">
        <v>7.3339869999999996</v>
      </c>
      <c r="BV430" s="34">
        <v>0</v>
      </c>
      <c r="BW430" s="34" t="s">
        <v>155</v>
      </c>
      <c r="BX430" s="34">
        <v>0.82099999999999995</v>
      </c>
    </row>
    <row r="431" spans="1:76" x14ac:dyDescent="0.25">
      <c r="A431" s="35">
        <v>43167</v>
      </c>
      <c r="B431" s="36">
        <v>1.7394675925925925E-2</v>
      </c>
      <c r="C431" s="34">
        <v>14.029</v>
      </c>
      <c r="D431" s="34">
        <v>5.62E-2</v>
      </c>
      <c r="E431" s="34">
        <v>562.04508899999996</v>
      </c>
      <c r="F431" s="34">
        <v>151.6</v>
      </c>
      <c r="G431" s="34">
        <v>3</v>
      </c>
      <c r="H431" s="34">
        <v>76.7</v>
      </c>
      <c r="I431" s="34"/>
      <c r="J431" s="34">
        <v>0.68</v>
      </c>
      <c r="K431" s="34">
        <v>0.87570000000000003</v>
      </c>
      <c r="L431" s="34">
        <v>12.285399999999999</v>
      </c>
      <c r="M431" s="34">
        <v>4.9200000000000001E-2</v>
      </c>
      <c r="N431" s="34">
        <v>132.79669999999999</v>
      </c>
      <c r="O431" s="34">
        <v>2.6272000000000002</v>
      </c>
      <c r="P431" s="34">
        <v>135.4</v>
      </c>
      <c r="Q431" s="34">
        <v>108.97669999999999</v>
      </c>
      <c r="R431" s="34">
        <v>2.1558999999999999</v>
      </c>
      <c r="S431" s="34">
        <v>111.1</v>
      </c>
      <c r="T431" s="34">
        <v>76.739999999999995</v>
      </c>
      <c r="U431" s="34"/>
      <c r="V431" s="34"/>
      <c r="W431" s="34">
        <v>0</v>
      </c>
      <c r="X431" s="34">
        <v>0.59299999999999997</v>
      </c>
      <c r="Y431" s="34">
        <v>11.9</v>
      </c>
      <c r="Z431" s="34">
        <v>850</v>
      </c>
      <c r="AA431" s="34">
        <v>862</v>
      </c>
      <c r="AB431" s="34">
        <v>871</v>
      </c>
      <c r="AC431" s="34">
        <v>84</v>
      </c>
      <c r="AD431" s="34">
        <v>28.49</v>
      </c>
      <c r="AE431" s="34">
        <v>0.65</v>
      </c>
      <c r="AF431" s="34">
        <v>978</v>
      </c>
      <c r="AG431" s="34">
        <v>3</v>
      </c>
      <c r="AH431" s="34">
        <v>56</v>
      </c>
      <c r="AI431" s="34">
        <v>41</v>
      </c>
      <c r="AJ431" s="34">
        <v>189</v>
      </c>
      <c r="AK431" s="34">
        <v>168</v>
      </c>
      <c r="AL431" s="34">
        <v>4.5999999999999996</v>
      </c>
      <c r="AM431" s="34">
        <v>175.8</v>
      </c>
      <c r="AN431" s="34" t="s">
        <v>155</v>
      </c>
      <c r="AO431" s="34">
        <v>2</v>
      </c>
      <c r="AP431" s="37">
        <v>0.89320601851851855</v>
      </c>
      <c r="AQ431" s="34">
        <v>47.159373000000002</v>
      </c>
      <c r="AR431" s="34">
        <v>-88.489896999999999</v>
      </c>
      <c r="AS431" s="34">
        <v>312.89999999999998</v>
      </c>
      <c r="AT431" s="34">
        <v>37.4</v>
      </c>
      <c r="AU431" s="34">
        <v>12</v>
      </c>
      <c r="AV431" s="34">
        <v>9</v>
      </c>
      <c r="AW431" s="34" t="s">
        <v>216</v>
      </c>
      <c r="AX431" s="34">
        <v>1.9</v>
      </c>
      <c r="AY431" s="34">
        <v>1.7770999999999999</v>
      </c>
      <c r="AZ431" s="34">
        <v>2.9</v>
      </c>
      <c r="BA431" s="34">
        <v>13.404</v>
      </c>
      <c r="BB431" s="34">
        <v>14.43</v>
      </c>
      <c r="BC431" s="34">
        <v>1.08</v>
      </c>
      <c r="BD431" s="34">
        <v>14.191000000000001</v>
      </c>
      <c r="BE431" s="34">
        <v>2893.3029999999999</v>
      </c>
      <c r="BF431" s="34">
        <v>7.3780000000000001</v>
      </c>
      <c r="BG431" s="34">
        <v>3.2749999999999999</v>
      </c>
      <c r="BH431" s="34">
        <v>6.5000000000000002E-2</v>
      </c>
      <c r="BI431" s="34">
        <v>3.34</v>
      </c>
      <c r="BJ431" s="34">
        <v>2.6880000000000002</v>
      </c>
      <c r="BK431" s="34">
        <v>5.2999999999999999E-2</v>
      </c>
      <c r="BL431" s="34">
        <v>2.7410000000000001</v>
      </c>
      <c r="BM431" s="34">
        <v>0.62370000000000003</v>
      </c>
      <c r="BN431" s="34"/>
      <c r="BO431" s="34"/>
      <c r="BP431" s="34"/>
      <c r="BQ431" s="34">
        <v>101.545</v>
      </c>
      <c r="BR431" s="34">
        <v>0.24210000000000001</v>
      </c>
      <c r="BS431" s="34">
        <v>-5</v>
      </c>
      <c r="BT431" s="34">
        <v>7.0720000000000002E-3</v>
      </c>
      <c r="BU431" s="34">
        <v>5.9163160000000001</v>
      </c>
      <c r="BV431" s="34">
        <v>0</v>
      </c>
      <c r="BW431" s="34" t="s">
        <v>155</v>
      </c>
      <c r="BX431" s="34">
        <v>0.82099999999999995</v>
      </c>
    </row>
    <row r="432" spans="1:76" x14ac:dyDescent="0.25">
      <c r="A432" s="35">
        <v>43167</v>
      </c>
      <c r="B432" s="36">
        <v>1.7406250000000002E-2</v>
      </c>
      <c r="C432" s="34">
        <v>13.904999999999999</v>
      </c>
      <c r="D432" s="34">
        <v>2.1299999999999999E-2</v>
      </c>
      <c r="E432" s="34">
        <v>213.205342</v>
      </c>
      <c r="F432" s="34">
        <v>168.2</v>
      </c>
      <c r="G432" s="34">
        <v>3</v>
      </c>
      <c r="H432" s="34">
        <v>69.2</v>
      </c>
      <c r="I432" s="34"/>
      <c r="J432" s="34">
        <v>0.53</v>
      </c>
      <c r="K432" s="34">
        <v>0.877</v>
      </c>
      <c r="L432" s="34">
        <v>12.194800000000001</v>
      </c>
      <c r="M432" s="34">
        <v>1.8700000000000001E-2</v>
      </c>
      <c r="N432" s="34">
        <v>147.5548</v>
      </c>
      <c r="O432" s="34">
        <v>2.6309999999999998</v>
      </c>
      <c r="P432" s="34">
        <v>150.19999999999999</v>
      </c>
      <c r="Q432" s="34">
        <v>121.0877</v>
      </c>
      <c r="R432" s="34">
        <v>2.1591</v>
      </c>
      <c r="S432" s="34">
        <v>123.2</v>
      </c>
      <c r="T432" s="34">
        <v>69.224000000000004</v>
      </c>
      <c r="U432" s="34"/>
      <c r="V432" s="34"/>
      <c r="W432" s="34">
        <v>0</v>
      </c>
      <c r="X432" s="34">
        <v>0.46489999999999998</v>
      </c>
      <c r="Y432" s="34">
        <v>12</v>
      </c>
      <c r="Z432" s="34">
        <v>850</v>
      </c>
      <c r="AA432" s="34">
        <v>861</v>
      </c>
      <c r="AB432" s="34">
        <v>871</v>
      </c>
      <c r="AC432" s="34">
        <v>84</v>
      </c>
      <c r="AD432" s="34">
        <v>28.49</v>
      </c>
      <c r="AE432" s="34">
        <v>0.65</v>
      </c>
      <c r="AF432" s="34">
        <v>978</v>
      </c>
      <c r="AG432" s="34">
        <v>3</v>
      </c>
      <c r="AH432" s="34">
        <v>56</v>
      </c>
      <c r="AI432" s="34">
        <v>41</v>
      </c>
      <c r="AJ432" s="34">
        <v>189</v>
      </c>
      <c r="AK432" s="34">
        <v>168</v>
      </c>
      <c r="AL432" s="34">
        <v>4.5999999999999996</v>
      </c>
      <c r="AM432" s="34">
        <v>175.8</v>
      </c>
      <c r="AN432" s="34" t="s">
        <v>155</v>
      </c>
      <c r="AO432" s="34">
        <v>2</v>
      </c>
      <c r="AP432" s="37">
        <v>0.89322916666666663</v>
      </c>
      <c r="AQ432" s="34">
        <v>47.159328000000002</v>
      </c>
      <c r="AR432" s="34">
        <v>-88.489817000000002</v>
      </c>
      <c r="AS432" s="34">
        <v>312.89999999999998</v>
      </c>
      <c r="AT432" s="34">
        <v>37.6</v>
      </c>
      <c r="AU432" s="34">
        <v>12</v>
      </c>
      <c r="AV432" s="34">
        <v>9</v>
      </c>
      <c r="AW432" s="34" t="s">
        <v>216</v>
      </c>
      <c r="AX432" s="34">
        <v>1.9</v>
      </c>
      <c r="AY432" s="34">
        <v>1.8</v>
      </c>
      <c r="AZ432" s="34">
        <v>2.9</v>
      </c>
      <c r="BA432" s="34">
        <v>13.404</v>
      </c>
      <c r="BB432" s="34">
        <v>14.59</v>
      </c>
      <c r="BC432" s="34">
        <v>1.0900000000000001</v>
      </c>
      <c r="BD432" s="34">
        <v>14.023</v>
      </c>
      <c r="BE432" s="34">
        <v>2900.7020000000002</v>
      </c>
      <c r="BF432" s="34">
        <v>2.831</v>
      </c>
      <c r="BG432" s="34">
        <v>3.6760000000000002</v>
      </c>
      <c r="BH432" s="34">
        <v>6.6000000000000003E-2</v>
      </c>
      <c r="BI432" s="34">
        <v>3.7410000000000001</v>
      </c>
      <c r="BJ432" s="34">
        <v>3.016</v>
      </c>
      <c r="BK432" s="34">
        <v>5.3999999999999999E-2</v>
      </c>
      <c r="BL432" s="34">
        <v>3.07</v>
      </c>
      <c r="BM432" s="34">
        <v>0.56820000000000004</v>
      </c>
      <c r="BN432" s="34"/>
      <c r="BO432" s="34"/>
      <c r="BP432" s="34"/>
      <c r="BQ432" s="34">
        <v>80.414000000000001</v>
      </c>
      <c r="BR432" s="34">
        <v>0.226853</v>
      </c>
      <c r="BS432" s="34">
        <v>-5</v>
      </c>
      <c r="BT432" s="34">
        <v>7.0000000000000001E-3</v>
      </c>
      <c r="BU432" s="34">
        <v>5.543717</v>
      </c>
      <c r="BV432" s="34">
        <v>0</v>
      </c>
      <c r="BW432" s="34" t="s">
        <v>155</v>
      </c>
      <c r="BX432" s="34">
        <v>0.82099999999999995</v>
      </c>
    </row>
    <row r="433" spans="1:76" x14ac:dyDescent="0.25">
      <c r="A433" s="35">
        <v>43167</v>
      </c>
      <c r="B433" s="36">
        <v>1.7417824074074075E-2</v>
      </c>
      <c r="C433" s="34">
        <v>14.375999999999999</v>
      </c>
      <c r="D433" s="34">
        <v>3.1600000000000003E-2</v>
      </c>
      <c r="E433" s="34">
        <v>315.95673900000003</v>
      </c>
      <c r="F433" s="34">
        <v>186.6</v>
      </c>
      <c r="G433" s="34">
        <v>2.9</v>
      </c>
      <c r="H433" s="34">
        <v>64.2</v>
      </c>
      <c r="I433" s="34"/>
      <c r="J433" s="34">
        <v>0.48</v>
      </c>
      <c r="K433" s="34">
        <v>0.87309999999999999</v>
      </c>
      <c r="L433" s="34">
        <v>12.552099999999999</v>
      </c>
      <c r="M433" s="34">
        <v>2.76E-2</v>
      </c>
      <c r="N433" s="34">
        <v>162.9443</v>
      </c>
      <c r="O433" s="34">
        <v>2.5320999999999998</v>
      </c>
      <c r="P433" s="34">
        <v>165.5</v>
      </c>
      <c r="Q433" s="34">
        <v>133.88059999999999</v>
      </c>
      <c r="R433" s="34">
        <v>2.0804</v>
      </c>
      <c r="S433" s="34">
        <v>136</v>
      </c>
      <c r="T433" s="34">
        <v>64.160600000000002</v>
      </c>
      <c r="U433" s="34"/>
      <c r="V433" s="34"/>
      <c r="W433" s="34">
        <v>0</v>
      </c>
      <c r="X433" s="34">
        <v>0.41710000000000003</v>
      </c>
      <c r="Y433" s="34">
        <v>11.9</v>
      </c>
      <c r="Z433" s="34">
        <v>850</v>
      </c>
      <c r="AA433" s="34">
        <v>861</v>
      </c>
      <c r="AB433" s="34">
        <v>870</v>
      </c>
      <c r="AC433" s="34">
        <v>84.9</v>
      </c>
      <c r="AD433" s="34">
        <v>28.81</v>
      </c>
      <c r="AE433" s="34">
        <v>0.66</v>
      </c>
      <c r="AF433" s="34">
        <v>978</v>
      </c>
      <c r="AG433" s="34">
        <v>3</v>
      </c>
      <c r="AH433" s="34">
        <v>56</v>
      </c>
      <c r="AI433" s="34">
        <v>41</v>
      </c>
      <c r="AJ433" s="34">
        <v>189</v>
      </c>
      <c r="AK433" s="34">
        <v>168</v>
      </c>
      <c r="AL433" s="34">
        <v>4.5</v>
      </c>
      <c r="AM433" s="34">
        <v>175.5</v>
      </c>
      <c r="AN433" s="34" t="s">
        <v>155</v>
      </c>
      <c r="AO433" s="34">
        <v>2</v>
      </c>
      <c r="AP433" s="37">
        <v>0.89322916666666663</v>
      </c>
      <c r="AQ433" s="34">
        <v>47.159177</v>
      </c>
      <c r="AR433" s="34">
        <v>-88.489559</v>
      </c>
      <c r="AS433" s="34">
        <v>313</v>
      </c>
      <c r="AT433" s="34">
        <v>37</v>
      </c>
      <c r="AU433" s="34">
        <v>12</v>
      </c>
      <c r="AV433" s="34">
        <v>9</v>
      </c>
      <c r="AW433" s="34" t="s">
        <v>216</v>
      </c>
      <c r="AX433" s="34">
        <v>2.3626</v>
      </c>
      <c r="AY433" s="34">
        <v>1.1832</v>
      </c>
      <c r="AZ433" s="34">
        <v>3.3626</v>
      </c>
      <c r="BA433" s="34">
        <v>13.404</v>
      </c>
      <c r="BB433" s="34">
        <v>14.13</v>
      </c>
      <c r="BC433" s="34">
        <v>1.05</v>
      </c>
      <c r="BD433" s="34">
        <v>14.53</v>
      </c>
      <c r="BE433" s="34">
        <v>2898.6680000000001</v>
      </c>
      <c r="BF433" s="34">
        <v>4.0549999999999997</v>
      </c>
      <c r="BG433" s="34">
        <v>3.9409999999999998</v>
      </c>
      <c r="BH433" s="34">
        <v>6.0999999999999999E-2</v>
      </c>
      <c r="BI433" s="34">
        <v>4.0019999999999998</v>
      </c>
      <c r="BJ433" s="34">
        <v>3.238</v>
      </c>
      <c r="BK433" s="34">
        <v>0.05</v>
      </c>
      <c r="BL433" s="34">
        <v>3.2879999999999998</v>
      </c>
      <c r="BM433" s="34">
        <v>0.51129999999999998</v>
      </c>
      <c r="BN433" s="34"/>
      <c r="BO433" s="34"/>
      <c r="BP433" s="34"/>
      <c r="BQ433" s="34">
        <v>70.037000000000006</v>
      </c>
      <c r="BR433" s="34">
        <v>0.274308</v>
      </c>
      <c r="BS433" s="34">
        <v>-5</v>
      </c>
      <c r="BT433" s="34">
        <v>7.9290000000000003E-3</v>
      </c>
      <c r="BU433" s="34">
        <v>6.7034019999999996</v>
      </c>
      <c r="BV433" s="34">
        <v>0</v>
      </c>
      <c r="BW433" s="34" t="s">
        <v>155</v>
      </c>
      <c r="BX433" s="34">
        <v>0.82199999999999995</v>
      </c>
    </row>
    <row r="434" spans="1:76" x14ac:dyDescent="0.25">
      <c r="A434" s="35">
        <v>43167</v>
      </c>
      <c r="B434" s="36">
        <v>1.7429398148148149E-2</v>
      </c>
      <c r="C434" s="34">
        <v>14.416</v>
      </c>
      <c r="D434" s="34">
        <v>6.4000000000000001E-2</v>
      </c>
      <c r="E434" s="34">
        <v>640.41597300000001</v>
      </c>
      <c r="F434" s="34">
        <v>230.2</v>
      </c>
      <c r="G434" s="34">
        <v>2.9</v>
      </c>
      <c r="H434" s="34">
        <v>62.2</v>
      </c>
      <c r="I434" s="34"/>
      <c r="J434" s="34">
        <v>0.4</v>
      </c>
      <c r="K434" s="34">
        <v>0.87260000000000004</v>
      </c>
      <c r="L434" s="34">
        <v>12.578900000000001</v>
      </c>
      <c r="M434" s="34">
        <v>5.5899999999999998E-2</v>
      </c>
      <c r="N434" s="34">
        <v>200.8621</v>
      </c>
      <c r="O434" s="34">
        <v>2.4962</v>
      </c>
      <c r="P434" s="34">
        <v>203.4</v>
      </c>
      <c r="Q434" s="34">
        <v>165.0505</v>
      </c>
      <c r="R434" s="34">
        <v>2.0512000000000001</v>
      </c>
      <c r="S434" s="34">
        <v>167.1</v>
      </c>
      <c r="T434" s="34">
        <v>62.184800000000003</v>
      </c>
      <c r="U434" s="34"/>
      <c r="V434" s="34"/>
      <c r="W434" s="34">
        <v>0</v>
      </c>
      <c r="X434" s="34">
        <v>0.34899999999999998</v>
      </c>
      <c r="Y434" s="34">
        <v>12</v>
      </c>
      <c r="Z434" s="34">
        <v>850</v>
      </c>
      <c r="AA434" s="34">
        <v>862</v>
      </c>
      <c r="AB434" s="34">
        <v>871</v>
      </c>
      <c r="AC434" s="34">
        <v>85</v>
      </c>
      <c r="AD434" s="34">
        <v>28.84</v>
      </c>
      <c r="AE434" s="34">
        <v>0.66</v>
      </c>
      <c r="AF434" s="34">
        <v>978</v>
      </c>
      <c r="AG434" s="34">
        <v>3</v>
      </c>
      <c r="AH434" s="34">
        <v>56</v>
      </c>
      <c r="AI434" s="34">
        <v>41</v>
      </c>
      <c r="AJ434" s="34">
        <v>189</v>
      </c>
      <c r="AK434" s="34">
        <v>168</v>
      </c>
      <c r="AL434" s="34">
        <v>4.5999999999999996</v>
      </c>
      <c r="AM434" s="34">
        <v>175.1</v>
      </c>
      <c r="AN434" s="34" t="s">
        <v>155</v>
      </c>
      <c r="AO434" s="34">
        <v>2</v>
      </c>
      <c r="AP434" s="37">
        <v>0.89325231481481471</v>
      </c>
      <c r="AQ434" s="34">
        <v>47.159132</v>
      </c>
      <c r="AR434" s="34">
        <v>-88.489483000000007</v>
      </c>
      <c r="AS434" s="34">
        <v>313</v>
      </c>
      <c r="AT434" s="34">
        <v>36.5</v>
      </c>
      <c r="AU434" s="34">
        <v>12</v>
      </c>
      <c r="AV434" s="34">
        <v>9</v>
      </c>
      <c r="AW434" s="34" t="s">
        <v>221</v>
      </c>
      <c r="AX434" s="34">
        <v>2.5</v>
      </c>
      <c r="AY434" s="34">
        <v>1</v>
      </c>
      <c r="AZ434" s="34">
        <v>2.8832</v>
      </c>
      <c r="BA434" s="34">
        <v>13.404</v>
      </c>
      <c r="BB434" s="34">
        <v>14.06</v>
      </c>
      <c r="BC434" s="34">
        <v>1.05</v>
      </c>
      <c r="BD434" s="34">
        <v>14.605</v>
      </c>
      <c r="BE434" s="34">
        <v>2892.201</v>
      </c>
      <c r="BF434" s="34">
        <v>8.1769999999999996</v>
      </c>
      <c r="BG434" s="34">
        <v>4.8360000000000003</v>
      </c>
      <c r="BH434" s="34">
        <v>0.06</v>
      </c>
      <c r="BI434" s="34">
        <v>4.8959999999999999</v>
      </c>
      <c r="BJ434" s="34">
        <v>3.9740000000000002</v>
      </c>
      <c r="BK434" s="34">
        <v>4.9000000000000002E-2</v>
      </c>
      <c r="BL434" s="34">
        <v>4.0229999999999997</v>
      </c>
      <c r="BM434" s="34">
        <v>0.49340000000000001</v>
      </c>
      <c r="BN434" s="34"/>
      <c r="BO434" s="34"/>
      <c r="BP434" s="34"/>
      <c r="BQ434" s="34">
        <v>58.35</v>
      </c>
      <c r="BR434" s="34">
        <v>0.39598299999999997</v>
      </c>
      <c r="BS434" s="34">
        <v>-5</v>
      </c>
      <c r="BT434" s="34">
        <v>8.0000000000000002E-3</v>
      </c>
      <c r="BU434" s="34">
        <v>9.6768350000000005</v>
      </c>
      <c r="BV434" s="34">
        <v>0</v>
      </c>
      <c r="BW434" s="34" t="s">
        <v>155</v>
      </c>
      <c r="BX434" s="34">
        <v>0.82199999999999995</v>
      </c>
    </row>
    <row r="435" spans="1:76" x14ac:dyDescent="0.25">
      <c r="A435" s="35">
        <v>43167</v>
      </c>
      <c r="B435" s="36">
        <v>1.7440972222222222E-2</v>
      </c>
      <c r="C435" s="34">
        <v>13.725</v>
      </c>
      <c r="D435" s="34">
        <v>3.1800000000000002E-2</v>
      </c>
      <c r="E435" s="34">
        <v>317.93814400000002</v>
      </c>
      <c r="F435" s="34">
        <v>271.5</v>
      </c>
      <c r="G435" s="34">
        <v>2.8</v>
      </c>
      <c r="H435" s="34">
        <v>52.7</v>
      </c>
      <c r="I435" s="34"/>
      <c r="J435" s="34">
        <v>0.4</v>
      </c>
      <c r="K435" s="34">
        <v>0.87829999999999997</v>
      </c>
      <c r="L435" s="34">
        <v>12.053900000000001</v>
      </c>
      <c r="M435" s="34">
        <v>2.7900000000000001E-2</v>
      </c>
      <c r="N435" s="34">
        <v>238.43029999999999</v>
      </c>
      <c r="O435" s="34">
        <v>2.4590999999999998</v>
      </c>
      <c r="P435" s="34">
        <v>240.9</v>
      </c>
      <c r="Q435" s="34">
        <v>195.92070000000001</v>
      </c>
      <c r="R435" s="34">
        <v>2.0207000000000002</v>
      </c>
      <c r="S435" s="34">
        <v>197.9</v>
      </c>
      <c r="T435" s="34">
        <v>52.697200000000002</v>
      </c>
      <c r="U435" s="34"/>
      <c r="V435" s="34"/>
      <c r="W435" s="34">
        <v>0</v>
      </c>
      <c r="X435" s="34">
        <v>0.3513</v>
      </c>
      <c r="Y435" s="34">
        <v>12</v>
      </c>
      <c r="Z435" s="34">
        <v>851</v>
      </c>
      <c r="AA435" s="34">
        <v>861</v>
      </c>
      <c r="AB435" s="34">
        <v>870</v>
      </c>
      <c r="AC435" s="34">
        <v>85</v>
      </c>
      <c r="AD435" s="34">
        <v>28.84</v>
      </c>
      <c r="AE435" s="34">
        <v>0.66</v>
      </c>
      <c r="AF435" s="34">
        <v>978</v>
      </c>
      <c r="AG435" s="34">
        <v>3</v>
      </c>
      <c r="AH435" s="34">
        <v>56</v>
      </c>
      <c r="AI435" s="34">
        <v>41</v>
      </c>
      <c r="AJ435" s="34">
        <v>189</v>
      </c>
      <c r="AK435" s="34">
        <v>168</v>
      </c>
      <c r="AL435" s="34">
        <v>4.5</v>
      </c>
      <c r="AM435" s="34">
        <v>175</v>
      </c>
      <c r="AN435" s="34" t="s">
        <v>155</v>
      </c>
      <c r="AO435" s="34">
        <v>2</v>
      </c>
      <c r="AP435" s="37">
        <v>0.89325231481481471</v>
      </c>
      <c r="AQ435" s="34">
        <v>47.159008999999998</v>
      </c>
      <c r="AR435" s="34">
        <v>-88.489198000000002</v>
      </c>
      <c r="AS435" s="34">
        <v>313</v>
      </c>
      <c r="AT435" s="34">
        <v>36.700000000000003</v>
      </c>
      <c r="AU435" s="34">
        <v>12</v>
      </c>
      <c r="AV435" s="34">
        <v>9</v>
      </c>
      <c r="AW435" s="34" t="s">
        <v>221</v>
      </c>
      <c r="AX435" s="34">
        <v>2.5</v>
      </c>
      <c r="AY435" s="34">
        <v>1</v>
      </c>
      <c r="AZ435" s="34">
        <v>2.7</v>
      </c>
      <c r="BA435" s="34">
        <v>13.404</v>
      </c>
      <c r="BB435" s="34">
        <v>14.76</v>
      </c>
      <c r="BC435" s="34">
        <v>1.1000000000000001</v>
      </c>
      <c r="BD435" s="34">
        <v>13.862</v>
      </c>
      <c r="BE435" s="34">
        <v>2898.9169999999999</v>
      </c>
      <c r="BF435" s="34">
        <v>4.274</v>
      </c>
      <c r="BG435" s="34">
        <v>6.0049999999999999</v>
      </c>
      <c r="BH435" s="34">
        <v>6.2E-2</v>
      </c>
      <c r="BI435" s="34">
        <v>6.0670000000000002</v>
      </c>
      <c r="BJ435" s="34">
        <v>4.9340000000000002</v>
      </c>
      <c r="BK435" s="34">
        <v>5.0999999999999997E-2</v>
      </c>
      <c r="BL435" s="34">
        <v>4.9850000000000003</v>
      </c>
      <c r="BM435" s="34">
        <v>0.43730000000000002</v>
      </c>
      <c r="BN435" s="34"/>
      <c r="BO435" s="34"/>
      <c r="BP435" s="34"/>
      <c r="BQ435" s="34">
        <v>61.430999999999997</v>
      </c>
      <c r="BR435" s="34">
        <v>0.48396499999999998</v>
      </c>
      <c r="BS435" s="34">
        <v>-5</v>
      </c>
      <c r="BT435" s="34">
        <v>8.0000000000000002E-3</v>
      </c>
      <c r="BU435" s="34">
        <v>11.826895</v>
      </c>
      <c r="BV435" s="34">
        <v>0</v>
      </c>
      <c r="BW435" s="34" t="s">
        <v>155</v>
      </c>
      <c r="BX435" s="34">
        <v>0.82199999999999995</v>
      </c>
    </row>
    <row r="436" spans="1:76" x14ac:dyDescent="0.25">
      <c r="A436" s="35">
        <v>43167</v>
      </c>
      <c r="B436" s="36">
        <v>1.7452546296296296E-2</v>
      </c>
      <c r="C436" s="34">
        <v>12.558999999999999</v>
      </c>
      <c r="D436" s="34">
        <v>1.0999999999999999E-2</v>
      </c>
      <c r="E436" s="34">
        <v>110.07556700000001</v>
      </c>
      <c r="F436" s="34">
        <v>306.5</v>
      </c>
      <c r="G436" s="34">
        <v>2.8</v>
      </c>
      <c r="H436" s="34">
        <v>40.5</v>
      </c>
      <c r="I436" s="34"/>
      <c r="J436" s="34">
        <v>0.4</v>
      </c>
      <c r="K436" s="34">
        <v>0.88780000000000003</v>
      </c>
      <c r="L436" s="34">
        <v>11.1496</v>
      </c>
      <c r="M436" s="34">
        <v>9.7999999999999997E-3</v>
      </c>
      <c r="N436" s="34">
        <v>272.06099999999998</v>
      </c>
      <c r="O436" s="34">
        <v>2.4565999999999999</v>
      </c>
      <c r="P436" s="34">
        <v>274.5</v>
      </c>
      <c r="Q436" s="34">
        <v>223.55539999999999</v>
      </c>
      <c r="R436" s="34">
        <v>2.0186000000000002</v>
      </c>
      <c r="S436" s="34">
        <v>225.6</v>
      </c>
      <c r="T436" s="34">
        <v>40.539099999999998</v>
      </c>
      <c r="U436" s="34"/>
      <c r="V436" s="34"/>
      <c r="W436" s="34">
        <v>0</v>
      </c>
      <c r="X436" s="34">
        <v>0.35510000000000003</v>
      </c>
      <c r="Y436" s="34">
        <v>11.9</v>
      </c>
      <c r="Z436" s="34">
        <v>852</v>
      </c>
      <c r="AA436" s="34">
        <v>864</v>
      </c>
      <c r="AB436" s="34">
        <v>872</v>
      </c>
      <c r="AC436" s="34">
        <v>85</v>
      </c>
      <c r="AD436" s="34">
        <v>28.84</v>
      </c>
      <c r="AE436" s="34">
        <v>0.66</v>
      </c>
      <c r="AF436" s="34">
        <v>978</v>
      </c>
      <c r="AG436" s="34">
        <v>3</v>
      </c>
      <c r="AH436" s="34">
        <v>56</v>
      </c>
      <c r="AI436" s="34">
        <v>41</v>
      </c>
      <c r="AJ436" s="34">
        <v>189</v>
      </c>
      <c r="AK436" s="34">
        <v>168</v>
      </c>
      <c r="AL436" s="34">
        <v>4.5</v>
      </c>
      <c r="AM436" s="34">
        <v>175</v>
      </c>
      <c r="AN436" s="34" t="s">
        <v>155</v>
      </c>
      <c r="AO436" s="34">
        <v>2</v>
      </c>
      <c r="AP436" s="37">
        <v>0.89327546296296301</v>
      </c>
      <c r="AQ436" s="34">
        <v>47.158973000000003</v>
      </c>
      <c r="AR436" s="34">
        <v>-88.489113000000003</v>
      </c>
      <c r="AS436" s="34">
        <v>313</v>
      </c>
      <c r="AT436" s="34">
        <v>36.799999999999997</v>
      </c>
      <c r="AU436" s="34">
        <v>12</v>
      </c>
      <c r="AV436" s="34">
        <v>8</v>
      </c>
      <c r="AW436" s="34" t="s">
        <v>222</v>
      </c>
      <c r="AX436" s="34">
        <v>1.5748</v>
      </c>
      <c r="AY436" s="34">
        <v>1.0770999999999999</v>
      </c>
      <c r="AZ436" s="34">
        <v>2.4687000000000001</v>
      </c>
      <c r="BA436" s="34">
        <v>13.404</v>
      </c>
      <c r="BB436" s="34">
        <v>16.07</v>
      </c>
      <c r="BC436" s="34">
        <v>1.2</v>
      </c>
      <c r="BD436" s="34">
        <v>12.641999999999999</v>
      </c>
      <c r="BE436" s="34">
        <v>2904.0929999999998</v>
      </c>
      <c r="BF436" s="34">
        <v>1.62</v>
      </c>
      <c r="BG436" s="34">
        <v>7.4210000000000003</v>
      </c>
      <c r="BH436" s="34">
        <v>6.7000000000000004E-2</v>
      </c>
      <c r="BI436" s="34">
        <v>7.4880000000000004</v>
      </c>
      <c r="BJ436" s="34">
        <v>6.0979999999999999</v>
      </c>
      <c r="BK436" s="34">
        <v>5.5E-2</v>
      </c>
      <c r="BL436" s="34">
        <v>6.1529999999999996</v>
      </c>
      <c r="BM436" s="34">
        <v>0.3644</v>
      </c>
      <c r="BN436" s="34"/>
      <c r="BO436" s="34"/>
      <c r="BP436" s="34"/>
      <c r="BQ436" s="34">
        <v>67.253</v>
      </c>
      <c r="BR436" s="34">
        <v>0.47327799999999998</v>
      </c>
      <c r="BS436" s="34">
        <v>-5</v>
      </c>
      <c r="BT436" s="34">
        <v>8.9289999999999994E-3</v>
      </c>
      <c r="BU436" s="34">
        <v>11.565731</v>
      </c>
      <c r="BV436" s="34">
        <v>0</v>
      </c>
      <c r="BW436" s="34" t="s">
        <v>155</v>
      </c>
      <c r="BX436" s="34">
        <v>0.82199999999999995</v>
      </c>
    </row>
    <row r="437" spans="1:76" x14ac:dyDescent="0.25">
      <c r="A437" s="35">
        <v>43167</v>
      </c>
      <c r="B437" s="36">
        <v>1.7464120370370369E-2</v>
      </c>
      <c r="C437" s="34">
        <v>11.616</v>
      </c>
      <c r="D437" s="34">
        <v>7.4999999999999997E-3</v>
      </c>
      <c r="E437" s="34">
        <v>75.184590999999998</v>
      </c>
      <c r="F437" s="34">
        <v>351.6</v>
      </c>
      <c r="G437" s="34">
        <v>2.7</v>
      </c>
      <c r="H437" s="34">
        <v>43</v>
      </c>
      <c r="I437" s="34"/>
      <c r="J437" s="34">
        <v>0.4</v>
      </c>
      <c r="K437" s="34">
        <v>0.89549999999999996</v>
      </c>
      <c r="L437" s="34">
        <v>10.4024</v>
      </c>
      <c r="M437" s="34">
        <v>6.7000000000000002E-3</v>
      </c>
      <c r="N437" s="34">
        <v>314.9051</v>
      </c>
      <c r="O437" s="34">
        <v>2.4359000000000002</v>
      </c>
      <c r="P437" s="34">
        <v>317.3</v>
      </c>
      <c r="Q437" s="34">
        <v>258.76089999999999</v>
      </c>
      <c r="R437" s="34">
        <v>2.0015999999999998</v>
      </c>
      <c r="S437" s="34">
        <v>260.8</v>
      </c>
      <c r="T437" s="34">
        <v>43.004800000000003</v>
      </c>
      <c r="U437" s="34"/>
      <c r="V437" s="34"/>
      <c r="W437" s="34">
        <v>0</v>
      </c>
      <c r="X437" s="34">
        <v>0.35820000000000002</v>
      </c>
      <c r="Y437" s="34">
        <v>12</v>
      </c>
      <c r="Z437" s="34">
        <v>852</v>
      </c>
      <c r="AA437" s="34">
        <v>863</v>
      </c>
      <c r="AB437" s="34">
        <v>872</v>
      </c>
      <c r="AC437" s="34">
        <v>85</v>
      </c>
      <c r="AD437" s="34">
        <v>28.84</v>
      </c>
      <c r="AE437" s="34">
        <v>0.66</v>
      </c>
      <c r="AF437" s="34">
        <v>978</v>
      </c>
      <c r="AG437" s="34">
        <v>3</v>
      </c>
      <c r="AH437" s="34">
        <v>56</v>
      </c>
      <c r="AI437" s="34">
        <v>41</v>
      </c>
      <c r="AJ437" s="34">
        <v>189</v>
      </c>
      <c r="AK437" s="34">
        <v>168</v>
      </c>
      <c r="AL437" s="34">
        <v>4.5999999999999996</v>
      </c>
      <c r="AM437" s="34">
        <v>175</v>
      </c>
      <c r="AN437" s="34" t="s">
        <v>155</v>
      </c>
      <c r="AO437" s="34">
        <v>2</v>
      </c>
      <c r="AP437" s="37">
        <v>0.89327546296296301</v>
      </c>
      <c r="AQ437" s="34">
        <v>47.158934000000002</v>
      </c>
      <c r="AR437" s="34">
        <v>-88.488935999999995</v>
      </c>
      <c r="AS437" s="34">
        <v>312.8</v>
      </c>
      <c r="AT437" s="34">
        <v>39.200000000000003</v>
      </c>
      <c r="AU437" s="34">
        <v>12</v>
      </c>
      <c r="AV437" s="34">
        <v>8</v>
      </c>
      <c r="AW437" s="34" t="s">
        <v>222</v>
      </c>
      <c r="AX437" s="34">
        <v>1.3771</v>
      </c>
      <c r="AY437" s="34">
        <v>1.0228999999999999</v>
      </c>
      <c r="AZ437" s="34">
        <v>2.4771000000000001</v>
      </c>
      <c r="BA437" s="34">
        <v>13.404</v>
      </c>
      <c r="BB437" s="34">
        <v>17.309999999999999</v>
      </c>
      <c r="BC437" s="34">
        <v>1.29</v>
      </c>
      <c r="BD437" s="34">
        <v>11.667999999999999</v>
      </c>
      <c r="BE437" s="34">
        <v>2905.3609999999999</v>
      </c>
      <c r="BF437" s="34">
        <v>1.1970000000000001</v>
      </c>
      <c r="BG437" s="34">
        <v>9.2110000000000003</v>
      </c>
      <c r="BH437" s="34">
        <v>7.0999999999999994E-2</v>
      </c>
      <c r="BI437" s="34">
        <v>9.282</v>
      </c>
      <c r="BJ437" s="34">
        <v>7.5679999999999996</v>
      </c>
      <c r="BK437" s="34">
        <v>5.8999999999999997E-2</v>
      </c>
      <c r="BL437" s="34">
        <v>7.6269999999999998</v>
      </c>
      <c r="BM437" s="34">
        <v>0.41449999999999998</v>
      </c>
      <c r="BN437" s="34"/>
      <c r="BO437" s="34"/>
      <c r="BP437" s="34"/>
      <c r="BQ437" s="34">
        <v>72.744</v>
      </c>
      <c r="BR437" s="34">
        <v>0.38467400000000002</v>
      </c>
      <c r="BS437" s="34">
        <v>-5</v>
      </c>
      <c r="BT437" s="34">
        <v>8.071E-3</v>
      </c>
      <c r="BU437" s="34">
        <v>9.4004709999999996</v>
      </c>
      <c r="BV437" s="34">
        <v>0</v>
      </c>
      <c r="BW437" s="34" t="s">
        <v>155</v>
      </c>
      <c r="BX437" s="34">
        <v>0.82199999999999995</v>
      </c>
    </row>
    <row r="438" spans="1:76" x14ac:dyDescent="0.25">
      <c r="A438" s="35">
        <v>43167</v>
      </c>
      <c r="B438" s="36">
        <v>1.7475694444444443E-2</v>
      </c>
      <c r="C438" s="34">
        <v>12.145</v>
      </c>
      <c r="D438" s="34">
        <v>1.0500000000000001E-2</v>
      </c>
      <c r="E438" s="34">
        <v>105.38333299999999</v>
      </c>
      <c r="F438" s="34">
        <v>404.2</v>
      </c>
      <c r="G438" s="34">
        <v>2.6</v>
      </c>
      <c r="H438" s="34">
        <v>38.6</v>
      </c>
      <c r="I438" s="34"/>
      <c r="J438" s="34">
        <v>0.4</v>
      </c>
      <c r="K438" s="34">
        <v>0.89119999999999999</v>
      </c>
      <c r="L438" s="34">
        <v>10.823600000000001</v>
      </c>
      <c r="M438" s="34">
        <v>9.4000000000000004E-3</v>
      </c>
      <c r="N438" s="34">
        <v>360.19470000000001</v>
      </c>
      <c r="O438" s="34">
        <v>2.3170000000000002</v>
      </c>
      <c r="P438" s="34">
        <v>362.5</v>
      </c>
      <c r="Q438" s="34">
        <v>295.97579999999999</v>
      </c>
      <c r="R438" s="34">
        <v>1.9038999999999999</v>
      </c>
      <c r="S438" s="34">
        <v>297.89999999999998</v>
      </c>
      <c r="T438" s="34">
        <v>38.557299999999998</v>
      </c>
      <c r="U438" s="34"/>
      <c r="V438" s="34"/>
      <c r="W438" s="34">
        <v>0</v>
      </c>
      <c r="X438" s="34">
        <v>0.35649999999999998</v>
      </c>
      <c r="Y438" s="34">
        <v>11.9</v>
      </c>
      <c r="Z438" s="34">
        <v>852</v>
      </c>
      <c r="AA438" s="34">
        <v>863</v>
      </c>
      <c r="AB438" s="34">
        <v>872</v>
      </c>
      <c r="AC438" s="34">
        <v>85</v>
      </c>
      <c r="AD438" s="34">
        <v>28.84</v>
      </c>
      <c r="AE438" s="34">
        <v>0.66</v>
      </c>
      <c r="AF438" s="34">
        <v>978</v>
      </c>
      <c r="AG438" s="34">
        <v>3</v>
      </c>
      <c r="AH438" s="34">
        <v>56</v>
      </c>
      <c r="AI438" s="34">
        <v>41</v>
      </c>
      <c r="AJ438" s="34">
        <v>189</v>
      </c>
      <c r="AK438" s="34">
        <v>168</v>
      </c>
      <c r="AL438" s="34">
        <v>4.5999999999999996</v>
      </c>
      <c r="AM438" s="34">
        <v>175</v>
      </c>
      <c r="AN438" s="34" t="s">
        <v>155</v>
      </c>
      <c r="AO438" s="34">
        <v>2</v>
      </c>
      <c r="AP438" s="37">
        <v>0.89328703703703705</v>
      </c>
      <c r="AQ438" s="34">
        <v>47.158873</v>
      </c>
      <c r="AR438" s="34">
        <v>-88.488512999999998</v>
      </c>
      <c r="AS438" s="34">
        <v>313.2</v>
      </c>
      <c r="AT438" s="34">
        <v>41.1</v>
      </c>
      <c r="AU438" s="34">
        <v>12</v>
      </c>
      <c r="AV438" s="34">
        <v>8</v>
      </c>
      <c r="AW438" s="34" t="s">
        <v>222</v>
      </c>
      <c r="AX438" s="34">
        <v>1.4771000000000001</v>
      </c>
      <c r="AY438" s="34">
        <v>1.1541999999999999</v>
      </c>
      <c r="AZ438" s="34">
        <v>2.5</v>
      </c>
      <c r="BA438" s="34">
        <v>13.404</v>
      </c>
      <c r="BB438" s="34">
        <v>16.59</v>
      </c>
      <c r="BC438" s="34">
        <v>1.24</v>
      </c>
      <c r="BD438" s="34">
        <v>12.212</v>
      </c>
      <c r="BE438" s="34">
        <v>2904.453</v>
      </c>
      <c r="BF438" s="34">
        <v>1.6040000000000001</v>
      </c>
      <c r="BG438" s="34">
        <v>10.122</v>
      </c>
      <c r="BH438" s="34">
        <v>6.5000000000000002E-2</v>
      </c>
      <c r="BI438" s="34">
        <v>10.186999999999999</v>
      </c>
      <c r="BJ438" s="34">
        <v>8.3170000000000002</v>
      </c>
      <c r="BK438" s="34">
        <v>5.3999999999999999E-2</v>
      </c>
      <c r="BL438" s="34">
        <v>8.3710000000000004</v>
      </c>
      <c r="BM438" s="34">
        <v>0.35699999999999998</v>
      </c>
      <c r="BN438" s="34"/>
      <c r="BO438" s="34"/>
      <c r="BP438" s="34"/>
      <c r="BQ438" s="34">
        <v>69.552000000000007</v>
      </c>
      <c r="BR438" s="34">
        <v>0.42537900000000001</v>
      </c>
      <c r="BS438" s="34">
        <v>-5</v>
      </c>
      <c r="BT438" s="34">
        <v>7.071E-3</v>
      </c>
      <c r="BU438" s="34">
        <v>10.395200000000001</v>
      </c>
      <c r="BV438" s="34">
        <v>0</v>
      </c>
      <c r="BW438" s="34" t="s">
        <v>155</v>
      </c>
      <c r="BX438" s="34">
        <v>0.82199999999999995</v>
      </c>
    </row>
    <row r="439" spans="1:76" x14ac:dyDescent="0.25">
      <c r="A439" s="35">
        <v>43167</v>
      </c>
      <c r="B439" s="36">
        <v>1.748726851851852E-2</v>
      </c>
      <c r="C439" s="34">
        <v>12.741</v>
      </c>
      <c r="D439" s="34">
        <v>9.1000000000000004E-3</v>
      </c>
      <c r="E439" s="34">
        <v>91.285476000000003</v>
      </c>
      <c r="F439" s="34">
        <v>488.9</v>
      </c>
      <c r="G439" s="34">
        <v>2.5</v>
      </c>
      <c r="H439" s="34">
        <v>36.1</v>
      </c>
      <c r="I439" s="34"/>
      <c r="J439" s="34">
        <v>0.74</v>
      </c>
      <c r="K439" s="34">
        <v>0.88629999999999998</v>
      </c>
      <c r="L439" s="34">
        <v>11.292299999999999</v>
      </c>
      <c r="M439" s="34">
        <v>8.0999999999999996E-3</v>
      </c>
      <c r="N439" s="34">
        <v>433.31079999999997</v>
      </c>
      <c r="O439" s="34">
        <v>2.2158000000000002</v>
      </c>
      <c r="P439" s="34">
        <v>435.5</v>
      </c>
      <c r="Q439" s="34">
        <v>356.05610000000001</v>
      </c>
      <c r="R439" s="34">
        <v>1.8208</v>
      </c>
      <c r="S439" s="34">
        <v>357.9</v>
      </c>
      <c r="T439" s="34">
        <v>36.1</v>
      </c>
      <c r="U439" s="34"/>
      <c r="V439" s="34"/>
      <c r="W439" s="34">
        <v>0</v>
      </c>
      <c r="X439" s="34">
        <v>0.65690000000000004</v>
      </c>
      <c r="Y439" s="34">
        <v>11.9</v>
      </c>
      <c r="Z439" s="34">
        <v>853</v>
      </c>
      <c r="AA439" s="34">
        <v>864</v>
      </c>
      <c r="AB439" s="34">
        <v>873</v>
      </c>
      <c r="AC439" s="34">
        <v>85</v>
      </c>
      <c r="AD439" s="34">
        <v>28.84</v>
      </c>
      <c r="AE439" s="34">
        <v>0.66</v>
      </c>
      <c r="AF439" s="34">
        <v>978</v>
      </c>
      <c r="AG439" s="34">
        <v>3</v>
      </c>
      <c r="AH439" s="34">
        <v>56</v>
      </c>
      <c r="AI439" s="34">
        <v>41</v>
      </c>
      <c r="AJ439" s="34">
        <v>189</v>
      </c>
      <c r="AK439" s="34">
        <v>168</v>
      </c>
      <c r="AL439" s="34">
        <v>4.5</v>
      </c>
      <c r="AM439" s="34">
        <v>175</v>
      </c>
      <c r="AN439" s="34" t="s">
        <v>155</v>
      </c>
      <c r="AO439" s="34">
        <v>2</v>
      </c>
      <c r="AP439" s="37">
        <v>0.89331018518518512</v>
      </c>
      <c r="AQ439" s="34">
        <v>47.158856</v>
      </c>
      <c r="AR439" s="34">
        <v>-88.488218000000003</v>
      </c>
      <c r="AS439" s="34">
        <v>313.39999999999998</v>
      </c>
      <c r="AT439" s="34">
        <v>40.200000000000003</v>
      </c>
      <c r="AU439" s="34">
        <v>12</v>
      </c>
      <c r="AV439" s="34">
        <v>10</v>
      </c>
      <c r="AW439" s="34" t="s">
        <v>223</v>
      </c>
      <c r="AX439" s="34">
        <v>1.5</v>
      </c>
      <c r="AY439" s="34">
        <v>1.2770999999999999</v>
      </c>
      <c r="AZ439" s="34">
        <v>2.5771000000000002</v>
      </c>
      <c r="BA439" s="34">
        <v>13.404</v>
      </c>
      <c r="BB439" s="34">
        <v>15.86</v>
      </c>
      <c r="BC439" s="34">
        <v>1.18</v>
      </c>
      <c r="BD439" s="34">
        <v>12.824999999999999</v>
      </c>
      <c r="BE439" s="34">
        <v>2904.556</v>
      </c>
      <c r="BF439" s="34">
        <v>1.325</v>
      </c>
      <c r="BG439" s="34">
        <v>11.672000000000001</v>
      </c>
      <c r="BH439" s="34">
        <v>0.06</v>
      </c>
      <c r="BI439" s="34">
        <v>11.731</v>
      </c>
      <c r="BJ439" s="34">
        <v>9.5909999999999993</v>
      </c>
      <c r="BK439" s="34">
        <v>4.9000000000000002E-2</v>
      </c>
      <c r="BL439" s="34">
        <v>9.64</v>
      </c>
      <c r="BM439" s="34">
        <v>0.32040000000000002</v>
      </c>
      <c r="BN439" s="34"/>
      <c r="BO439" s="34"/>
      <c r="BP439" s="34"/>
      <c r="BQ439" s="34">
        <v>122.86</v>
      </c>
      <c r="BR439" s="34">
        <v>0.453154</v>
      </c>
      <c r="BS439" s="34">
        <v>-5</v>
      </c>
      <c r="BT439" s="34">
        <v>7.9290000000000003E-3</v>
      </c>
      <c r="BU439" s="34">
        <v>11.073950999999999</v>
      </c>
      <c r="BV439" s="34">
        <v>0</v>
      </c>
      <c r="BW439" s="34" t="s">
        <v>155</v>
      </c>
      <c r="BX439" s="34">
        <v>0.82199999999999995</v>
      </c>
    </row>
    <row r="440" spans="1:76" x14ac:dyDescent="0.25">
      <c r="A440" s="35">
        <v>43167</v>
      </c>
      <c r="B440" s="36">
        <v>1.7498842592592594E-2</v>
      </c>
      <c r="C440" s="34">
        <v>13.494999999999999</v>
      </c>
      <c r="D440" s="34">
        <v>1.0800000000000001E-2</v>
      </c>
      <c r="E440" s="34">
        <v>107.979967</v>
      </c>
      <c r="F440" s="34">
        <v>620.4</v>
      </c>
      <c r="G440" s="34">
        <v>2.2000000000000002</v>
      </c>
      <c r="H440" s="34">
        <v>33.9</v>
      </c>
      <c r="I440" s="34"/>
      <c r="J440" s="34">
        <v>1.07</v>
      </c>
      <c r="K440" s="34">
        <v>0.88029999999999997</v>
      </c>
      <c r="L440" s="34">
        <v>11.8795</v>
      </c>
      <c r="M440" s="34">
        <v>9.4999999999999998E-3</v>
      </c>
      <c r="N440" s="34">
        <v>546.10879999999997</v>
      </c>
      <c r="O440" s="34">
        <v>1.9366000000000001</v>
      </c>
      <c r="P440" s="34">
        <v>548</v>
      </c>
      <c r="Q440" s="34">
        <v>448.74340000000001</v>
      </c>
      <c r="R440" s="34">
        <v>1.5912999999999999</v>
      </c>
      <c r="S440" s="34">
        <v>450.3</v>
      </c>
      <c r="T440" s="34">
        <v>33.851799999999997</v>
      </c>
      <c r="U440" s="34"/>
      <c r="V440" s="34"/>
      <c r="W440" s="34">
        <v>0</v>
      </c>
      <c r="X440" s="34">
        <v>0.94189999999999996</v>
      </c>
      <c r="Y440" s="34">
        <v>12</v>
      </c>
      <c r="Z440" s="34">
        <v>852</v>
      </c>
      <c r="AA440" s="34">
        <v>863</v>
      </c>
      <c r="AB440" s="34">
        <v>873</v>
      </c>
      <c r="AC440" s="34">
        <v>85</v>
      </c>
      <c r="AD440" s="34">
        <v>28.84</v>
      </c>
      <c r="AE440" s="34">
        <v>0.66</v>
      </c>
      <c r="AF440" s="34">
        <v>978</v>
      </c>
      <c r="AG440" s="34">
        <v>3</v>
      </c>
      <c r="AH440" s="34">
        <v>56</v>
      </c>
      <c r="AI440" s="34">
        <v>41</v>
      </c>
      <c r="AJ440" s="34">
        <v>189</v>
      </c>
      <c r="AK440" s="34">
        <v>168</v>
      </c>
      <c r="AL440" s="34">
        <v>4.5</v>
      </c>
      <c r="AM440" s="34">
        <v>175</v>
      </c>
      <c r="AN440" s="34" t="s">
        <v>155</v>
      </c>
      <c r="AO440" s="34">
        <v>2</v>
      </c>
      <c r="AP440" s="37">
        <v>0.89332175925925927</v>
      </c>
      <c r="AQ440" s="34">
        <v>47.158855000000003</v>
      </c>
      <c r="AR440" s="34">
        <v>-88.488163</v>
      </c>
      <c r="AS440" s="34">
        <v>313.39999999999998</v>
      </c>
      <c r="AT440" s="34">
        <v>39.799999999999997</v>
      </c>
      <c r="AU440" s="34">
        <v>12</v>
      </c>
      <c r="AV440" s="34">
        <v>11</v>
      </c>
      <c r="AW440" s="34" t="s">
        <v>223</v>
      </c>
      <c r="AX440" s="34">
        <v>1.0374000000000001</v>
      </c>
      <c r="AY440" s="34">
        <v>1.2229000000000001</v>
      </c>
      <c r="AZ440" s="34">
        <v>1.7519</v>
      </c>
      <c r="BA440" s="34">
        <v>13.404</v>
      </c>
      <c r="BB440" s="34">
        <v>15.02</v>
      </c>
      <c r="BC440" s="34">
        <v>1.1200000000000001</v>
      </c>
      <c r="BD440" s="34">
        <v>13.6</v>
      </c>
      <c r="BE440" s="34">
        <v>2903.9070000000002</v>
      </c>
      <c r="BF440" s="34">
        <v>1.4790000000000001</v>
      </c>
      <c r="BG440" s="34">
        <v>13.98</v>
      </c>
      <c r="BH440" s="34">
        <v>0.05</v>
      </c>
      <c r="BI440" s="34">
        <v>14.029</v>
      </c>
      <c r="BJ440" s="34">
        <v>11.487</v>
      </c>
      <c r="BK440" s="34">
        <v>4.1000000000000002E-2</v>
      </c>
      <c r="BL440" s="34">
        <v>11.528</v>
      </c>
      <c r="BM440" s="34">
        <v>0.28560000000000002</v>
      </c>
      <c r="BN440" s="34"/>
      <c r="BO440" s="34"/>
      <c r="BP440" s="34"/>
      <c r="BQ440" s="34">
        <v>167.40899999999999</v>
      </c>
      <c r="BR440" s="34">
        <v>0.47915400000000002</v>
      </c>
      <c r="BS440" s="34">
        <v>-5</v>
      </c>
      <c r="BT440" s="34">
        <v>8.0000000000000002E-3</v>
      </c>
      <c r="BU440" s="34">
        <v>11.709326000000001</v>
      </c>
      <c r="BV440" s="34">
        <v>0</v>
      </c>
      <c r="BW440" s="34" t="s">
        <v>155</v>
      </c>
      <c r="BX440" s="34">
        <v>0.82199999999999995</v>
      </c>
    </row>
    <row r="441" spans="1:76" x14ac:dyDescent="0.25">
      <c r="A441" s="35">
        <v>43167</v>
      </c>
      <c r="B441" s="36">
        <v>1.7510416666666667E-2</v>
      </c>
      <c r="C441" s="34">
        <v>14.361000000000001</v>
      </c>
      <c r="D441" s="34">
        <v>2.1499999999999998E-2</v>
      </c>
      <c r="E441" s="34">
        <v>215</v>
      </c>
      <c r="F441" s="34">
        <v>725.9</v>
      </c>
      <c r="G441" s="34">
        <v>2.1</v>
      </c>
      <c r="H441" s="34">
        <v>36.799999999999997</v>
      </c>
      <c r="I441" s="34"/>
      <c r="J441" s="34">
        <v>1.32</v>
      </c>
      <c r="K441" s="34">
        <v>0.87339999999999995</v>
      </c>
      <c r="L441" s="34">
        <v>12.542299999999999</v>
      </c>
      <c r="M441" s="34">
        <v>1.8800000000000001E-2</v>
      </c>
      <c r="N441" s="34">
        <v>633.93290000000002</v>
      </c>
      <c r="O441" s="34">
        <v>1.8341000000000001</v>
      </c>
      <c r="P441" s="34">
        <v>635.79999999999995</v>
      </c>
      <c r="Q441" s="34">
        <v>520.90930000000003</v>
      </c>
      <c r="R441" s="34">
        <v>1.5071000000000001</v>
      </c>
      <c r="S441" s="34">
        <v>522.4</v>
      </c>
      <c r="T441" s="34">
        <v>36.837600000000002</v>
      </c>
      <c r="U441" s="34"/>
      <c r="V441" s="34"/>
      <c r="W441" s="34">
        <v>0</v>
      </c>
      <c r="X441" s="34">
        <v>1.1546000000000001</v>
      </c>
      <c r="Y441" s="34">
        <v>11.9</v>
      </c>
      <c r="Z441" s="34">
        <v>854</v>
      </c>
      <c r="AA441" s="34">
        <v>862</v>
      </c>
      <c r="AB441" s="34">
        <v>873</v>
      </c>
      <c r="AC441" s="34">
        <v>85</v>
      </c>
      <c r="AD441" s="34">
        <v>28.84</v>
      </c>
      <c r="AE441" s="34">
        <v>0.66</v>
      </c>
      <c r="AF441" s="34">
        <v>978</v>
      </c>
      <c r="AG441" s="34">
        <v>3</v>
      </c>
      <c r="AH441" s="34">
        <v>55.070999999999998</v>
      </c>
      <c r="AI441" s="34">
        <v>41</v>
      </c>
      <c r="AJ441" s="34">
        <v>189</v>
      </c>
      <c r="AK441" s="34">
        <v>168</v>
      </c>
      <c r="AL441" s="34">
        <v>4.5</v>
      </c>
      <c r="AM441" s="34">
        <v>175</v>
      </c>
      <c r="AN441" s="34" t="s">
        <v>155</v>
      </c>
      <c r="AO441" s="34">
        <v>2</v>
      </c>
      <c r="AP441" s="37">
        <v>0.89332175925925927</v>
      </c>
      <c r="AQ441" s="34">
        <v>47.158856999999998</v>
      </c>
      <c r="AR441" s="34">
        <v>-88.487973999999994</v>
      </c>
      <c r="AS441" s="34">
        <v>313.39999999999998</v>
      </c>
      <c r="AT441" s="34">
        <v>40.4</v>
      </c>
      <c r="AU441" s="34">
        <v>12</v>
      </c>
      <c r="AV441" s="34">
        <v>11</v>
      </c>
      <c r="AW441" s="34" t="s">
        <v>212</v>
      </c>
      <c r="AX441" s="34">
        <v>0.97709999999999997</v>
      </c>
      <c r="AY441" s="34">
        <v>1.2770999999999999</v>
      </c>
      <c r="AZ441" s="34">
        <v>1.5770999999999999</v>
      </c>
      <c r="BA441" s="34">
        <v>13.404</v>
      </c>
      <c r="BB441" s="34">
        <v>14.16</v>
      </c>
      <c r="BC441" s="34">
        <v>1.06</v>
      </c>
      <c r="BD441" s="34">
        <v>14.500999999999999</v>
      </c>
      <c r="BE441" s="34">
        <v>2901.34</v>
      </c>
      <c r="BF441" s="34">
        <v>2.7650000000000001</v>
      </c>
      <c r="BG441" s="34">
        <v>15.356999999999999</v>
      </c>
      <c r="BH441" s="34">
        <v>4.3999999999999997E-2</v>
      </c>
      <c r="BI441" s="34">
        <v>15.401</v>
      </c>
      <c r="BJ441" s="34">
        <v>12.619</v>
      </c>
      <c r="BK441" s="34">
        <v>3.6999999999999998E-2</v>
      </c>
      <c r="BL441" s="34">
        <v>12.654999999999999</v>
      </c>
      <c r="BM441" s="34">
        <v>0.29409999999999997</v>
      </c>
      <c r="BN441" s="34"/>
      <c r="BO441" s="34"/>
      <c r="BP441" s="34"/>
      <c r="BQ441" s="34">
        <v>194.209</v>
      </c>
      <c r="BR441" s="34">
        <v>0.59155100000000005</v>
      </c>
      <c r="BS441" s="34">
        <v>-5</v>
      </c>
      <c r="BT441" s="34">
        <v>8.0000000000000002E-3</v>
      </c>
      <c r="BU441" s="34">
        <v>14.456028</v>
      </c>
      <c r="BV441" s="34">
        <v>0</v>
      </c>
      <c r="BW441" s="34" t="s">
        <v>155</v>
      </c>
      <c r="BX441" s="34">
        <v>0.82199999999999995</v>
      </c>
    </row>
    <row r="442" spans="1:76" x14ac:dyDescent="0.25">
      <c r="A442" s="35">
        <v>43167</v>
      </c>
      <c r="B442" s="36">
        <v>1.7521990740740741E-2</v>
      </c>
      <c r="C442" s="34">
        <v>14.5</v>
      </c>
      <c r="D442" s="34">
        <v>1.3227</v>
      </c>
      <c r="E442" s="34">
        <v>13226.50714</v>
      </c>
      <c r="F442" s="34">
        <v>814.5</v>
      </c>
      <c r="G442" s="34">
        <v>2.1</v>
      </c>
      <c r="H442" s="34">
        <v>61.3</v>
      </c>
      <c r="I442" s="34"/>
      <c r="J442" s="34">
        <v>1.58</v>
      </c>
      <c r="K442" s="34">
        <v>0.86070000000000002</v>
      </c>
      <c r="L442" s="34">
        <v>12.479900000000001</v>
      </c>
      <c r="M442" s="34">
        <v>1.1384000000000001</v>
      </c>
      <c r="N442" s="34">
        <v>701.04539999999997</v>
      </c>
      <c r="O442" s="34">
        <v>1.8492</v>
      </c>
      <c r="P442" s="34">
        <v>702.9</v>
      </c>
      <c r="Q442" s="34">
        <v>575.99509999999998</v>
      </c>
      <c r="R442" s="34">
        <v>1.5193000000000001</v>
      </c>
      <c r="S442" s="34">
        <v>577.5</v>
      </c>
      <c r="T442" s="34">
        <v>61.330500000000001</v>
      </c>
      <c r="U442" s="34"/>
      <c r="V442" s="34"/>
      <c r="W442" s="34">
        <v>0</v>
      </c>
      <c r="X442" s="34">
        <v>1.3567</v>
      </c>
      <c r="Y442" s="34">
        <v>12</v>
      </c>
      <c r="Z442" s="34">
        <v>853</v>
      </c>
      <c r="AA442" s="34">
        <v>859</v>
      </c>
      <c r="AB442" s="34">
        <v>873</v>
      </c>
      <c r="AC442" s="34">
        <v>85</v>
      </c>
      <c r="AD442" s="34">
        <v>28.81</v>
      </c>
      <c r="AE442" s="34">
        <v>0.66</v>
      </c>
      <c r="AF442" s="34">
        <v>979</v>
      </c>
      <c r="AG442" s="34">
        <v>3</v>
      </c>
      <c r="AH442" s="34">
        <v>55</v>
      </c>
      <c r="AI442" s="34">
        <v>41</v>
      </c>
      <c r="AJ442" s="34">
        <v>189</v>
      </c>
      <c r="AK442" s="34">
        <v>168</v>
      </c>
      <c r="AL442" s="34">
        <v>4.5</v>
      </c>
      <c r="AM442" s="34">
        <v>175</v>
      </c>
      <c r="AN442" s="34" t="s">
        <v>155</v>
      </c>
      <c r="AO442" s="34">
        <v>2</v>
      </c>
      <c r="AP442" s="37">
        <v>0.89333333333333342</v>
      </c>
      <c r="AQ442" s="34">
        <v>47.158878999999999</v>
      </c>
      <c r="AR442" s="34">
        <v>-88.487513000000007</v>
      </c>
      <c r="AS442" s="34">
        <v>313.60000000000002</v>
      </c>
      <c r="AT442" s="34">
        <v>42.8</v>
      </c>
      <c r="AU442" s="34">
        <v>12</v>
      </c>
      <c r="AV442" s="34">
        <v>11</v>
      </c>
      <c r="AW442" s="34" t="s">
        <v>212</v>
      </c>
      <c r="AX442" s="34">
        <v>1.0770999999999999</v>
      </c>
      <c r="AY442" s="34">
        <v>1.0687</v>
      </c>
      <c r="AZ442" s="34">
        <v>1.6771</v>
      </c>
      <c r="BA442" s="34">
        <v>13.404</v>
      </c>
      <c r="BB442" s="34">
        <v>12.8</v>
      </c>
      <c r="BC442" s="34">
        <v>0.95</v>
      </c>
      <c r="BD442" s="34">
        <v>16.189</v>
      </c>
      <c r="BE442" s="34">
        <v>2661.6790000000001</v>
      </c>
      <c r="BF442" s="34">
        <v>154.52500000000001</v>
      </c>
      <c r="BG442" s="34">
        <v>15.657999999999999</v>
      </c>
      <c r="BH442" s="34">
        <v>4.1000000000000002E-2</v>
      </c>
      <c r="BI442" s="34">
        <v>15.699</v>
      </c>
      <c r="BJ442" s="34">
        <v>12.865</v>
      </c>
      <c r="BK442" s="34">
        <v>3.4000000000000002E-2</v>
      </c>
      <c r="BL442" s="34">
        <v>12.898999999999999</v>
      </c>
      <c r="BM442" s="34">
        <v>0.45140000000000002</v>
      </c>
      <c r="BN442" s="34"/>
      <c r="BO442" s="34"/>
      <c r="BP442" s="34"/>
      <c r="BQ442" s="34">
        <v>210.39400000000001</v>
      </c>
      <c r="BR442" s="34">
        <v>0.699403</v>
      </c>
      <c r="BS442" s="34">
        <v>-5</v>
      </c>
      <c r="BT442" s="34">
        <v>8.0000000000000002E-3</v>
      </c>
      <c r="BU442" s="34">
        <v>17.091660999999998</v>
      </c>
      <c r="BV442" s="34">
        <v>0</v>
      </c>
      <c r="BW442" s="34" t="s">
        <v>155</v>
      </c>
      <c r="BX442" s="34">
        <v>0.82199999999999995</v>
      </c>
    </row>
    <row r="443" spans="1:76" x14ac:dyDescent="0.25">
      <c r="A443" s="35">
        <v>43167</v>
      </c>
      <c r="B443" s="36">
        <v>1.7533564814814818E-2</v>
      </c>
      <c r="C443" s="34">
        <v>12.753</v>
      </c>
      <c r="D443" s="34">
        <v>1.9228000000000001</v>
      </c>
      <c r="E443" s="34">
        <v>19228.497500000001</v>
      </c>
      <c r="F443" s="34">
        <v>785.7</v>
      </c>
      <c r="G443" s="34">
        <v>2.4</v>
      </c>
      <c r="H443" s="34">
        <v>737.8</v>
      </c>
      <c r="I443" s="34"/>
      <c r="J443" s="34">
        <v>1.63</v>
      </c>
      <c r="K443" s="34">
        <v>0.86819999999999997</v>
      </c>
      <c r="L443" s="34">
        <v>11.0726</v>
      </c>
      <c r="M443" s="34">
        <v>1.6695</v>
      </c>
      <c r="N443" s="34">
        <v>682.12789999999995</v>
      </c>
      <c r="O443" s="34">
        <v>2.0804</v>
      </c>
      <c r="P443" s="34">
        <v>684.2</v>
      </c>
      <c r="Q443" s="34">
        <v>560.50720000000001</v>
      </c>
      <c r="R443" s="34">
        <v>1.7095</v>
      </c>
      <c r="S443" s="34">
        <v>562.20000000000005</v>
      </c>
      <c r="T443" s="34">
        <v>737.79499999999996</v>
      </c>
      <c r="U443" s="34"/>
      <c r="V443" s="34"/>
      <c r="W443" s="34">
        <v>0</v>
      </c>
      <c r="X443" s="34">
        <v>1.4113</v>
      </c>
      <c r="Y443" s="34">
        <v>11.9</v>
      </c>
      <c r="Z443" s="34">
        <v>851</v>
      </c>
      <c r="AA443" s="34">
        <v>856</v>
      </c>
      <c r="AB443" s="34">
        <v>872</v>
      </c>
      <c r="AC443" s="34">
        <v>85</v>
      </c>
      <c r="AD443" s="34">
        <v>28.83</v>
      </c>
      <c r="AE443" s="34">
        <v>0.66</v>
      </c>
      <c r="AF443" s="34">
        <v>978</v>
      </c>
      <c r="AG443" s="34">
        <v>3</v>
      </c>
      <c r="AH443" s="34">
        <v>55</v>
      </c>
      <c r="AI443" s="34">
        <v>41</v>
      </c>
      <c r="AJ443" s="34">
        <v>189.9</v>
      </c>
      <c r="AK443" s="34">
        <v>168</v>
      </c>
      <c r="AL443" s="34">
        <v>4.5</v>
      </c>
      <c r="AM443" s="34">
        <v>175</v>
      </c>
      <c r="AN443" s="34" t="s">
        <v>155</v>
      </c>
      <c r="AO443" s="34">
        <v>2</v>
      </c>
      <c r="AP443" s="37">
        <v>0.8933564814814815</v>
      </c>
      <c r="AQ443" s="34">
        <v>47.158883000000003</v>
      </c>
      <c r="AR443" s="34">
        <v>-88.487177000000003</v>
      </c>
      <c r="AS443" s="34">
        <v>313.2</v>
      </c>
      <c r="AT443" s="34">
        <v>44.6</v>
      </c>
      <c r="AU443" s="34">
        <v>12</v>
      </c>
      <c r="AV443" s="34">
        <v>11</v>
      </c>
      <c r="AW443" s="34" t="s">
        <v>212</v>
      </c>
      <c r="AX443" s="34">
        <v>1.3312999999999999</v>
      </c>
      <c r="AY443" s="34">
        <v>1.3084</v>
      </c>
      <c r="AZ443" s="34">
        <v>2.0855000000000001</v>
      </c>
      <c r="BA443" s="34">
        <v>13.404</v>
      </c>
      <c r="BB443" s="34">
        <v>13.58</v>
      </c>
      <c r="BC443" s="34">
        <v>1.01</v>
      </c>
      <c r="BD443" s="34">
        <v>15.179</v>
      </c>
      <c r="BE443" s="34">
        <v>2510.9639999999999</v>
      </c>
      <c r="BF443" s="34">
        <v>240.958</v>
      </c>
      <c r="BG443" s="34">
        <v>16.199000000000002</v>
      </c>
      <c r="BH443" s="34">
        <v>4.9000000000000002E-2</v>
      </c>
      <c r="BI443" s="34">
        <v>16.248999999999999</v>
      </c>
      <c r="BJ443" s="34">
        <v>13.311</v>
      </c>
      <c r="BK443" s="34">
        <v>4.1000000000000002E-2</v>
      </c>
      <c r="BL443" s="34">
        <v>13.351000000000001</v>
      </c>
      <c r="BM443" s="34">
        <v>5.7736000000000001</v>
      </c>
      <c r="BN443" s="34"/>
      <c r="BO443" s="34"/>
      <c r="BP443" s="34"/>
      <c r="BQ443" s="34">
        <v>232.714</v>
      </c>
      <c r="BR443" s="34">
        <v>0.34747699999999998</v>
      </c>
      <c r="BS443" s="34">
        <v>-5</v>
      </c>
      <c r="BT443" s="34">
        <v>8.0000000000000002E-3</v>
      </c>
      <c r="BU443" s="34">
        <v>8.4914690000000004</v>
      </c>
      <c r="BV443" s="34">
        <v>0</v>
      </c>
      <c r="BW443" s="34" t="s">
        <v>155</v>
      </c>
      <c r="BX443" s="34">
        <v>0.82199999999999995</v>
      </c>
    </row>
    <row r="444" spans="1:76" x14ac:dyDescent="0.25">
      <c r="A444" s="35">
        <v>43167</v>
      </c>
      <c r="B444" s="36">
        <v>1.7545138888888891E-2</v>
      </c>
      <c r="C444" s="34">
        <v>12.093</v>
      </c>
      <c r="D444" s="34">
        <v>1.2119</v>
      </c>
      <c r="E444" s="34">
        <v>12118.706469999999</v>
      </c>
      <c r="F444" s="34">
        <v>734.7</v>
      </c>
      <c r="G444" s="34">
        <v>2.8</v>
      </c>
      <c r="H444" s="34">
        <v>1332.4</v>
      </c>
      <c r="I444" s="34"/>
      <c r="J444" s="34">
        <v>1.7</v>
      </c>
      <c r="K444" s="34">
        <v>0.87929999999999997</v>
      </c>
      <c r="L444" s="34">
        <v>10.633800000000001</v>
      </c>
      <c r="M444" s="34">
        <v>1.0657000000000001</v>
      </c>
      <c r="N444" s="34">
        <v>646.07579999999996</v>
      </c>
      <c r="O444" s="34">
        <v>2.4483999999999999</v>
      </c>
      <c r="P444" s="34">
        <v>648.5</v>
      </c>
      <c r="Q444" s="34">
        <v>530.83090000000004</v>
      </c>
      <c r="R444" s="34">
        <v>2.0116999999999998</v>
      </c>
      <c r="S444" s="34">
        <v>532.79999999999995</v>
      </c>
      <c r="T444" s="34">
        <v>1332.3642</v>
      </c>
      <c r="U444" s="34"/>
      <c r="V444" s="34"/>
      <c r="W444" s="34">
        <v>0</v>
      </c>
      <c r="X444" s="34">
        <v>1.4948999999999999</v>
      </c>
      <c r="Y444" s="34">
        <v>11.9</v>
      </c>
      <c r="Z444" s="34">
        <v>851</v>
      </c>
      <c r="AA444" s="34">
        <v>856</v>
      </c>
      <c r="AB444" s="34">
        <v>871</v>
      </c>
      <c r="AC444" s="34">
        <v>85</v>
      </c>
      <c r="AD444" s="34">
        <v>28.81</v>
      </c>
      <c r="AE444" s="34">
        <v>0.66</v>
      </c>
      <c r="AF444" s="34">
        <v>979</v>
      </c>
      <c r="AG444" s="34">
        <v>3</v>
      </c>
      <c r="AH444" s="34">
        <v>55</v>
      </c>
      <c r="AI444" s="34">
        <v>41</v>
      </c>
      <c r="AJ444" s="34">
        <v>190</v>
      </c>
      <c r="AK444" s="34">
        <v>168</v>
      </c>
      <c r="AL444" s="34">
        <v>4.4000000000000004</v>
      </c>
      <c r="AM444" s="34">
        <v>175</v>
      </c>
      <c r="AN444" s="34" t="s">
        <v>155</v>
      </c>
      <c r="AO444" s="34">
        <v>2</v>
      </c>
      <c r="AP444" s="37">
        <v>0.89336805555555554</v>
      </c>
      <c r="AQ444" s="34">
        <v>47.158878999999999</v>
      </c>
      <c r="AR444" s="34">
        <v>-88.486896999999999</v>
      </c>
      <c r="AS444" s="34">
        <v>312.89999999999998</v>
      </c>
      <c r="AT444" s="34">
        <v>45.7</v>
      </c>
      <c r="AU444" s="34">
        <v>12</v>
      </c>
      <c r="AV444" s="34">
        <v>11</v>
      </c>
      <c r="AW444" s="34" t="s">
        <v>212</v>
      </c>
      <c r="AX444" s="34">
        <v>1.4</v>
      </c>
      <c r="AY444" s="34">
        <v>1.4</v>
      </c>
      <c r="AZ444" s="34">
        <v>2.2000000000000002</v>
      </c>
      <c r="BA444" s="34">
        <v>13.404</v>
      </c>
      <c r="BB444" s="34">
        <v>14.9</v>
      </c>
      <c r="BC444" s="34">
        <v>1.1100000000000001</v>
      </c>
      <c r="BD444" s="34">
        <v>13.721</v>
      </c>
      <c r="BE444" s="34">
        <v>2612.5120000000002</v>
      </c>
      <c r="BF444" s="34">
        <v>166.63399999999999</v>
      </c>
      <c r="BG444" s="34">
        <v>16.622</v>
      </c>
      <c r="BH444" s="34">
        <v>6.3E-2</v>
      </c>
      <c r="BI444" s="34">
        <v>16.684999999999999</v>
      </c>
      <c r="BJ444" s="34">
        <v>13.657</v>
      </c>
      <c r="BK444" s="34">
        <v>5.1999999999999998E-2</v>
      </c>
      <c r="BL444" s="34">
        <v>13.709</v>
      </c>
      <c r="BM444" s="34">
        <v>11.2958</v>
      </c>
      <c r="BN444" s="34"/>
      <c r="BO444" s="34"/>
      <c r="BP444" s="34"/>
      <c r="BQ444" s="34">
        <v>267.041</v>
      </c>
      <c r="BR444" s="34">
        <v>0.13791600000000001</v>
      </c>
      <c r="BS444" s="34">
        <v>-5</v>
      </c>
      <c r="BT444" s="34">
        <v>8.9289999999999994E-3</v>
      </c>
      <c r="BU444" s="34">
        <v>3.3703219999999998</v>
      </c>
      <c r="BV444" s="34">
        <v>0</v>
      </c>
      <c r="BW444" s="34" t="s">
        <v>155</v>
      </c>
      <c r="BX444" s="34">
        <v>0.82199999999999995</v>
      </c>
    </row>
    <row r="445" spans="1:76" x14ac:dyDescent="0.25">
      <c r="A445" s="35">
        <v>43167</v>
      </c>
      <c r="B445" s="36">
        <v>1.7556712962962965E-2</v>
      </c>
      <c r="C445" s="34">
        <v>13.67</v>
      </c>
      <c r="D445" s="34">
        <v>0.33929999999999999</v>
      </c>
      <c r="E445" s="34">
        <v>3392.8751050000001</v>
      </c>
      <c r="F445" s="34">
        <v>664.9</v>
      </c>
      <c r="G445" s="34">
        <v>3.1</v>
      </c>
      <c r="H445" s="34">
        <v>888.6</v>
      </c>
      <c r="I445" s="34"/>
      <c r="J445" s="34">
        <v>1.6</v>
      </c>
      <c r="K445" s="34">
        <v>0.87509999999999999</v>
      </c>
      <c r="L445" s="34">
        <v>11.9634</v>
      </c>
      <c r="M445" s="34">
        <v>0.2969</v>
      </c>
      <c r="N445" s="34">
        <v>581.87609999999995</v>
      </c>
      <c r="O445" s="34">
        <v>2.7427999999999999</v>
      </c>
      <c r="P445" s="34">
        <v>584.6</v>
      </c>
      <c r="Q445" s="34">
        <v>478.07909999999998</v>
      </c>
      <c r="R445" s="34">
        <v>2.2534999999999998</v>
      </c>
      <c r="S445" s="34">
        <v>480.3</v>
      </c>
      <c r="T445" s="34">
        <v>888.58429999999998</v>
      </c>
      <c r="U445" s="34"/>
      <c r="V445" s="34"/>
      <c r="W445" s="34">
        <v>0</v>
      </c>
      <c r="X445" s="34">
        <v>1.4001999999999999</v>
      </c>
      <c r="Y445" s="34">
        <v>12</v>
      </c>
      <c r="Z445" s="34">
        <v>851</v>
      </c>
      <c r="AA445" s="34">
        <v>855</v>
      </c>
      <c r="AB445" s="34">
        <v>871</v>
      </c>
      <c r="AC445" s="34">
        <v>85</v>
      </c>
      <c r="AD445" s="34">
        <v>28.81</v>
      </c>
      <c r="AE445" s="34">
        <v>0.66</v>
      </c>
      <c r="AF445" s="34">
        <v>979</v>
      </c>
      <c r="AG445" s="34">
        <v>3</v>
      </c>
      <c r="AH445" s="34">
        <v>55</v>
      </c>
      <c r="AI445" s="34">
        <v>41</v>
      </c>
      <c r="AJ445" s="34">
        <v>190</v>
      </c>
      <c r="AK445" s="34">
        <v>168</v>
      </c>
      <c r="AL445" s="34">
        <v>4.5</v>
      </c>
      <c r="AM445" s="34">
        <v>175</v>
      </c>
      <c r="AN445" s="34" t="s">
        <v>155</v>
      </c>
      <c r="AO445" s="34">
        <v>2</v>
      </c>
      <c r="AP445" s="37">
        <v>0.89337962962962969</v>
      </c>
      <c r="AQ445" s="34">
        <v>47.158878000000001</v>
      </c>
      <c r="AR445" s="34">
        <v>-88.486833000000004</v>
      </c>
      <c r="AS445" s="34">
        <v>312.8</v>
      </c>
      <c r="AT445" s="34">
        <v>45.9</v>
      </c>
      <c r="AU445" s="34">
        <v>12</v>
      </c>
      <c r="AV445" s="34">
        <v>10</v>
      </c>
      <c r="AW445" s="34" t="s">
        <v>212</v>
      </c>
      <c r="AX445" s="34">
        <v>1.477077</v>
      </c>
      <c r="AY445" s="34">
        <v>1.0916920000000001</v>
      </c>
      <c r="AZ445" s="34">
        <v>2.2000000000000002</v>
      </c>
      <c r="BA445" s="34">
        <v>13.404</v>
      </c>
      <c r="BB445" s="34">
        <v>14.37</v>
      </c>
      <c r="BC445" s="34">
        <v>1.07</v>
      </c>
      <c r="BD445" s="34">
        <v>14.268000000000001</v>
      </c>
      <c r="BE445" s="34">
        <v>2815.8809999999999</v>
      </c>
      <c r="BF445" s="34">
        <v>44.481999999999999</v>
      </c>
      <c r="BG445" s="34">
        <v>14.343</v>
      </c>
      <c r="BH445" s="34">
        <v>6.8000000000000005E-2</v>
      </c>
      <c r="BI445" s="34">
        <v>14.41</v>
      </c>
      <c r="BJ445" s="34">
        <v>11.784000000000001</v>
      </c>
      <c r="BK445" s="34">
        <v>5.6000000000000001E-2</v>
      </c>
      <c r="BL445" s="34">
        <v>11.84</v>
      </c>
      <c r="BM445" s="34">
        <v>7.2173999999999996</v>
      </c>
      <c r="BN445" s="34"/>
      <c r="BO445" s="34"/>
      <c r="BP445" s="34"/>
      <c r="BQ445" s="34">
        <v>239.63800000000001</v>
      </c>
      <c r="BR445" s="34">
        <v>0.14722499999999999</v>
      </c>
      <c r="BS445" s="34">
        <v>-5</v>
      </c>
      <c r="BT445" s="34">
        <v>8.9999999999999993E-3</v>
      </c>
      <c r="BU445" s="34">
        <v>3.5978110000000001</v>
      </c>
      <c r="BV445" s="34">
        <v>0</v>
      </c>
      <c r="BW445" s="34" t="s">
        <v>155</v>
      </c>
      <c r="BX445" s="34">
        <v>0.82199999999999995</v>
      </c>
    </row>
    <row r="446" spans="1:76" x14ac:dyDescent="0.25">
      <c r="A446" s="35">
        <v>43167</v>
      </c>
      <c r="B446" s="36">
        <v>1.7568287037037035E-2</v>
      </c>
      <c r="C446" s="34">
        <v>14.194000000000001</v>
      </c>
      <c r="D446" s="34">
        <v>0.77939999999999998</v>
      </c>
      <c r="E446" s="34">
        <v>7793.5456830000003</v>
      </c>
      <c r="F446" s="34">
        <v>631.5</v>
      </c>
      <c r="G446" s="34">
        <v>3.2</v>
      </c>
      <c r="H446" s="34">
        <v>438</v>
      </c>
      <c r="I446" s="34"/>
      <c r="J446" s="34">
        <v>1.6</v>
      </c>
      <c r="K446" s="34">
        <v>0.86750000000000005</v>
      </c>
      <c r="L446" s="34">
        <v>12.3131</v>
      </c>
      <c r="M446" s="34">
        <v>0.67610000000000003</v>
      </c>
      <c r="N446" s="34">
        <v>547.79390000000001</v>
      </c>
      <c r="O446" s="34">
        <v>2.7614000000000001</v>
      </c>
      <c r="P446" s="34">
        <v>550.6</v>
      </c>
      <c r="Q446" s="34">
        <v>450.07650000000001</v>
      </c>
      <c r="R446" s="34">
        <v>2.2688000000000001</v>
      </c>
      <c r="S446" s="34">
        <v>452.3</v>
      </c>
      <c r="T446" s="34">
        <v>438.0378</v>
      </c>
      <c r="U446" s="34"/>
      <c r="V446" s="34"/>
      <c r="W446" s="34">
        <v>0</v>
      </c>
      <c r="X446" s="34">
        <v>1.3879999999999999</v>
      </c>
      <c r="Y446" s="34">
        <v>11.9</v>
      </c>
      <c r="Z446" s="34">
        <v>851</v>
      </c>
      <c r="AA446" s="34">
        <v>854</v>
      </c>
      <c r="AB446" s="34">
        <v>870</v>
      </c>
      <c r="AC446" s="34">
        <v>85</v>
      </c>
      <c r="AD446" s="34">
        <v>28.81</v>
      </c>
      <c r="AE446" s="34">
        <v>0.66</v>
      </c>
      <c r="AF446" s="34">
        <v>979</v>
      </c>
      <c r="AG446" s="34">
        <v>3</v>
      </c>
      <c r="AH446" s="34">
        <v>55</v>
      </c>
      <c r="AI446" s="34">
        <v>41</v>
      </c>
      <c r="AJ446" s="34">
        <v>190</v>
      </c>
      <c r="AK446" s="34">
        <v>168</v>
      </c>
      <c r="AL446" s="34">
        <v>4.4000000000000004</v>
      </c>
      <c r="AM446" s="34">
        <v>175</v>
      </c>
      <c r="AN446" s="34" t="s">
        <v>155</v>
      </c>
      <c r="AO446" s="34">
        <v>2</v>
      </c>
      <c r="AP446" s="37">
        <v>0.89337962962962969</v>
      </c>
      <c r="AQ446" s="34">
        <v>47.15887</v>
      </c>
      <c r="AR446" s="34">
        <v>-88.486647000000005</v>
      </c>
      <c r="AS446" s="34">
        <v>312.60000000000002</v>
      </c>
      <c r="AT446" s="34">
        <v>40</v>
      </c>
      <c r="AU446" s="34">
        <v>12</v>
      </c>
      <c r="AV446" s="34">
        <v>10</v>
      </c>
      <c r="AW446" s="34" t="s">
        <v>201</v>
      </c>
      <c r="AX446" s="34">
        <v>1.1916</v>
      </c>
      <c r="AY446" s="34">
        <v>1.0770999999999999</v>
      </c>
      <c r="AZ446" s="34">
        <v>2.1229</v>
      </c>
      <c r="BA446" s="34">
        <v>13.404</v>
      </c>
      <c r="BB446" s="34">
        <v>13.5</v>
      </c>
      <c r="BC446" s="34">
        <v>1.01</v>
      </c>
      <c r="BD446" s="34">
        <v>15.275</v>
      </c>
      <c r="BE446" s="34">
        <v>2745.65</v>
      </c>
      <c r="BF446" s="34">
        <v>95.953000000000003</v>
      </c>
      <c r="BG446" s="34">
        <v>12.792</v>
      </c>
      <c r="BH446" s="34">
        <v>6.4000000000000001E-2</v>
      </c>
      <c r="BI446" s="34">
        <v>12.856</v>
      </c>
      <c r="BJ446" s="34">
        <v>10.51</v>
      </c>
      <c r="BK446" s="34">
        <v>5.2999999999999999E-2</v>
      </c>
      <c r="BL446" s="34">
        <v>10.563000000000001</v>
      </c>
      <c r="BM446" s="34">
        <v>3.3706</v>
      </c>
      <c r="BN446" s="34"/>
      <c r="BO446" s="34"/>
      <c r="BP446" s="34"/>
      <c r="BQ446" s="34">
        <v>225.042</v>
      </c>
      <c r="BR446" s="34">
        <v>0.194521</v>
      </c>
      <c r="BS446" s="34">
        <v>-5</v>
      </c>
      <c r="BT446" s="34">
        <v>8.9999999999999993E-3</v>
      </c>
      <c r="BU446" s="34">
        <v>4.7536069999999997</v>
      </c>
      <c r="BV446" s="34">
        <v>0</v>
      </c>
      <c r="BW446" s="34" t="s">
        <v>155</v>
      </c>
      <c r="BX446" s="34">
        <v>0.82199999999999995</v>
      </c>
    </row>
    <row r="447" spans="1:76" x14ac:dyDescent="0.25">
      <c r="A447" s="35">
        <v>43167</v>
      </c>
      <c r="B447" s="36">
        <v>1.7579861111111112E-2</v>
      </c>
      <c r="C447" s="34">
        <v>13.994999999999999</v>
      </c>
      <c r="D447" s="34">
        <v>1.3734999999999999</v>
      </c>
      <c r="E447" s="34">
        <v>13735.04112</v>
      </c>
      <c r="F447" s="34">
        <v>583.70000000000005</v>
      </c>
      <c r="G447" s="34">
        <v>3.2</v>
      </c>
      <c r="H447" s="34">
        <v>235.2</v>
      </c>
      <c r="I447" s="34"/>
      <c r="J447" s="34">
        <v>1.6</v>
      </c>
      <c r="K447" s="34">
        <v>0.86399999999999999</v>
      </c>
      <c r="L447" s="34">
        <v>12.0906</v>
      </c>
      <c r="M447" s="34">
        <v>1.1866000000000001</v>
      </c>
      <c r="N447" s="34">
        <v>504.26249999999999</v>
      </c>
      <c r="O447" s="34">
        <v>2.7987000000000002</v>
      </c>
      <c r="P447" s="34">
        <v>507.1</v>
      </c>
      <c r="Q447" s="34">
        <v>414.31040000000002</v>
      </c>
      <c r="R447" s="34">
        <v>2.2993999999999999</v>
      </c>
      <c r="S447" s="34">
        <v>416.6</v>
      </c>
      <c r="T447" s="34">
        <v>235.2115</v>
      </c>
      <c r="U447" s="34"/>
      <c r="V447" s="34"/>
      <c r="W447" s="34">
        <v>0</v>
      </c>
      <c r="X447" s="34">
        <v>1.3823000000000001</v>
      </c>
      <c r="Y447" s="34">
        <v>12</v>
      </c>
      <c r="Z447" s="34">
        <v>851</v>
      </c>
      <c r="AA447" s="34">
        <v>854</v>
      </c>
      <c r="AB447" s="34">
        <v>870</v>
      </c>
      <c r="AC447" s="34">
        <v>85</v>
      </c>
      <c r="AD447" s="34">
        <v>28.81</v>
      </c>
      <c r="AE447" s="34">
        <v>0.66</v>
      </c>
      <c r="AF447" s="34">
        <v>979</v>
      </c>
      <c r="AG447" s="34">
        <v>3</v>
      </c>
      <c r="AH447" s="34">
        <v>55</v>
      </c>
      <c r="AI447" s="34">
        <v>41</v>
      </c>
      <c r="AJ447" s="34">
        <v>190</v>
      </c>
      <c r="AK447" s="34">
        <v>168</v>
      </c>
      <c r="AL447" s="34">
        <v>4.5</v>
      </c>
      <c r="AM447" s="34">
        <v>175</v>
      </c>
      <c r="AN447" s="34" t="s">
        <v>155</v>
      </c>
      <c r="AO447" s="34">
        <v>2</v>
      </c>
      <c r="AP447" s="37">
        <v>0.89339120370370362</v>
      </c>
      <c r="AQ447" s="34">
        <v>47.158850000000001</v>
      </c>
      <c r="AR447" s="34">
        <v>-88.486418999999998</v>
      </c>
      <c r="AS447" s="34">
        <v>312.3</v>
      </c>
      <c r="AT447" s="34">
        <v>38.200000000000003</v>
      </c>
      <c r="AU447" s="34">
        <v>12</v>
      </c>
      <c r="AV447" s="34">
        <v>10</v>
      </c>
      <c r="AW447" s="34" t="s">
        <v>201</v>
      </c>
      <c r="AX447" s="34">
        <v>1.1000000000000001</v>
      </c>
      <c r="AY447" s="34">
        <v>1.1000000000000001</v>
      </c>
      <c r="AZ447" s="34">
        <v>2.1</v>
      </c>
      <c r="BA447" s="34">
        <v>13.404</v>
      </c>
      <c r="BB447" s="34">
        <v>13.13</v>
      </c>
      <c r="BC447" s="34">
        <v>0.98</v>
      </c>
      <c r="BD447" s="34">
        <v>15.747</v>
      </c>
      <c r="BE447" s="34">
        <v>2641.576</v>
      </c>
      <c r="BF447" s="34">
        <v>165.011</v>
      </c>
      <c r="BG447" s="34">
        <v>11.537000000000001</v>
      </c>
      <c r="BH447" s="34">
        <v>6.4000000000000001E-2</v>
      </c>
      <c r="BI447" s="34">
        <v>11.601000000000001</v>
      </c>
      <c r="BJ447" s="34">
        <v>9.4789999999999992</v>
      </c>
      <c r="BK447" s="34">
        <v>5.2999999999999999E-2</v>
      </c>
      <c r="BL447" s="34">
        <v>9.532</v>
      </c>
      <c r="BM447" s="34">
        <v>1.7734000000000001</v>
      </c>
      <c r="BN447" s="34"/>
      <c r="BO447" s="34"/>
      <c r="BP447" s="34"/>
      <c r="BQ447" s="34">
        <v>219.596</v>
      </c>
      <c r="BR447" s="34">
        <v>0.17942</v>
      </c>
      <c r="BS447" s="34">
        <v>-5</v>
      </c>
      <c r="BT447" s="34">
        <v>9.9290000000000003E-3</v>
      </c>
      <c r="BU447" s="34">
        <v>4.384576</v>
      </c>
      <c r="BV447" s="34">
        <v>0</v>
      </c>
      <c r="BW447" s="34" t="s">
        <v>155</v>
      </c>
      <c r="BX447" s="34">
        <v>0.82199999999999995</v>
      </c>
    </row>
    <row r="448" spans="1:76" x14ac:dyDescent="0.25">
      <c r="A448" s="35">
        <v>43167</v>
      </c>
      <c r="B448" s="36">
        <v>1.7591435185185186E-2</v>
      </c>
      <c r="C448" s="34">
        <v>13.802</v>
      </c>
      <c r="D448" s="34">
        <v>1.0492999999999999</v>
      </c>
      <c r="E448" s="34">
        <v>10493.125</v>
      </c>
      <c r="F448" s="34">
        <v>482.3</v>
      </c>
      <c r="G448" s="34">
        <v>3.4</v>
      </c>
      <c r="H448" s="34">
        <v>206.7</v>
      </c>
      <c r="I448" s="34"/>
      <c r="J448" s="34">
        <v>1.43</v>
      </c>
      <c r="K448" s="34">
        <v>0.86839999999999995</v>
      </c>
      <c r="L448" s="34">
        <v>11.985799999999999</v>
      </c>
      <c r="M448" s="34">
        <v>0.91120000000000001</v>
      </c>
      <c r="N448" s="34">
        <v>418.85379999999998</v>
      </c>
      <c r="O448" s="34">
        <v>2.9525000000000001</v>
      </c>
      <c r="P448" s="34">
        <v>421.8</v>
      </c>
      <c r="Q448" s="34">
        <v>344.13720000000001</v>
      </c>
      <c r="R448" s="34">
        <v>2.4258000000000002</v>
      </c>
      <c r="S448" s="34">
        <v>346.6</v>
      </c>
      <c r="T448" s="34">
        <v>206.70949999999999</v>
      </c>
      <c r="U448" s="34"/>
      <c r="V448" s="34"/>
      <c r="W448" s="34">
        <v>0</v>
      </c>
      <c r="X448" s="34">
        <v>1.2423</v>
      </c>
      <c r="Y448" s="34">
        <v>12</v>
      </c>
      <c r="Z448" s="34">
        <v>851</v>
      </c>
      <c r="AA448" s="34">
        <v>853</v>
      </c>
      <c r="AB448" s="34">
        <v>870</v>
      </c>
      <c r="AC448" s="34">
        <v>85</v>
      </c>
      <c r="AD448" s="34">
        <v>28.81</v>
      </c>
      <c r="AE448" s="34">
        <v>0.66</v>
      </c>
      <c r="AF448" s="34">
        <v>979</v>
      </c>
      <c r="AG448" s="34">
        <v>3</v>
      </c>
      <c r="AH448" s="34">
        <v>55</v>
      </c>
      <c r="AI448" s="34">
        <v>41</v>
      </c>
      <c r="AJ448" s="34">
        <v>190</v>
      </c>
      <c r="AK448" s="34">
        <v>168</v>
      </c>
      <c r="AL448" s="34">
        <v>4.5</v>
      </c>
      <c r="AM448" s="34">
        <v>175</v>
      </c>
      <c r="AN448" s="34" t="s">
        <v>155</v>
      </c>
      <c r="AO448" s="34">
        <v>1</v>
      </c>
      <c r="AP448" s="37">
        <v>0.89340277777777777</v>
      </c>
      <c r="AQ448" s="34">
        <v>47.158790000000003</v>
      </c>
      <c r="AR448" s="34">
        <v>-88.486046000000002</v>
      </c>
      <c r="AS448" s="34">
        <v>312.10000000000002</v>
      </c>
      <c r="AT448" s="34">
        <v>35.4</v>
      </c>
      <c r="AU448" s="34">
        <v>12</v>
      </c>
      <c r="AV448" s="34">
        <v>10</v>
      </c>
      <c r="AW448" s="34" t="s">
        <v>201</v>
      </c>
      <c r="AX448" s="34">
        <v>1.1000000000000001</v>
      </c>
      <c r="AY448" s="34">
        <v>1.1000000000000001</v>
      </c>
      <c r="AZ448" s="34">
        <v>2.1</v>
      </c>
      <c r="BA448" s="34">
        <v>13.404</v>
      </c>
      <c r="BB448" s="34">
        <v>13.6</v>
      </c>
      <c r="BC448" s="34">
        <v>1.01</v>
      </c>
      <c r="BD448" s="34">
        <v>15.156000000000001</v>
      </c>
      <c r="BE448" s="34">
        <v>2696.5880000000002</v>
      </c>
      <c r="BF448" s="34">
        <v>130.47999999999999</v>
      </c>
      <c r="BG448" s="34">
        <v>9.8680000000000003</v>
      </c>
      <c r="BH448" s="34">
        <v>7.0000000000000007E-2</v>
      </c>
      <c r="BI448" s="34">
        <v>9.9380000000000006</v>
      </c>
      <c r="BJ448" s="34">
        <v>8.1080000000000005</v>
      </c>
      <c r="BK448" s="34">
        <v>5.7000000000000002E-2</v>
      </c>
      <c r="BL448" s="34">
        <v>8.1649999999999991</v>
      </c>
      <c r="BM448" s="34">
        <v>1.6048</v>
      </c>
      <c r="BN448" s="34"/>
      <c r="BO448" s="34"/>
      <c r="BP448" s="34"/>
      <c r="BQ448" s="34">
        <v>203.21899999999999</v>
      </c>
      <c r="BR448" s="34">
        <v>0.15570400000000001</v>
      </c>
      <c r="BS448" s="34">
        <v>-5</v>
      </c>
      <c r="BT448" s="34">
        <v>9.0709999999999992E-3</v>
      </c>
      <c r="BU448" s="34">
        <v>3.8050160000000002</v>
      </c>
      <c r="BV448" s="34">
        <v>0</v>
      </c>
      <c r="BW448" s="34" t="s">
        <v>155</v>
      </c>
      <c r="BX448" s="34">
        <v>0.82199999999999995</v>
      </c>
    </row>
    <row r="449" spans="1:76" x14ac:dyDescent="0.25">
      <c r="A449" s="35">
        <v>43167</v>
      </c>
      <c r="B449" s="36">
        <v>1.7603009259259259E-2</v>
      </c>
      <c r="C449" s="34">
        <v>14.164999999999999</v>
      </c>
      <c r="D449" s="34">
        <v>0.65710000000000002</v>
      </c>
      <c r="E449" s="34">
        <v>6570.9203980000002</v>
      </c>
      <c r="F449" s="34">
        <v>379.7</v>
      </c>
      <c r="G449" s="34">
        <v>3.4</v>
      </c>
      <c r="H449" s="34">
        <v>218.4</v>
      </c>
      <c r="I449" s="34"/>
      <c r="J449" s="34">
        <v>1.2</v>
      </c>
      <c r="K449" s="34">
        <v>0.86909999999999998</v>
      </c>
      <c r="L449" s="34">
        <v>12.311</v>
      </c>
      <c r="M449" s="34">
        <v>0.57110000000000005</v>
      </c>
      <c r="N449" s="34">
        <v>330.02390000000003</v>
      </c>
      <c r="O449" s="34">
        <v>2.9548999999999999</v>
      </c>
      <c r="P449" s="34">
        <v>333</v>
      </c>
      <c r="Q449" s="34">
        <v>271.15309999999999</v>
      </c>
      <c r="R449" s="34">
        <v>2.4278</v>
      </c>
      <c r="S449" s="34">
        <v>273.60000000000002</v>
      </c>
      <c r="T449" s="34">
        <v>218.3732</v>
      </c>
      <c r="U449" s="34"/>
      <c r="V449" s="34"/>
      <c r="W449" s="34">
        <v>0</v>
      </c>
      <c r="X449" s="34">
        <v>1.0428999999999999</v>
      </c>
      <c r="Y449" s="34">
        <v>11.9</v>
      </c>
      <c r="Z449" s="34">
        <v>851</v>
      </c>
      <c r="AA449" s="34">
        <v>854</v>
      </c>
      <c r="AB449" s="34">
        <v>871</v>
      </c>
      <c r="AC449" s="34">
        <v>85</v>
      </c>
      <c r="AD449" s="34">
        <v>28.81</v>
      </c>
      <c r="AE449" s="34">
        <v>0.66</v>
      </c>
      <c r="AF449" s="34">
        <v>979</v>
      </c>
      <c r="AG449" s="34">
        <v>3</v>
      </c>
      <c r="AH449" s="34">
        <v>55</v>
      </c>
      <c r="AI449" s="34">
        <v>41</v>
      </c>
      <c r="AJ449" s="34">
        <v>190</v>
      </c>
      <c r="AK449" s="34">
        <v>168</v>
      </c>
      <c r="AL449" s="34">
        <v>4.5999999999999996</v>
      </c>
      <c r="AM449" s="34">
        <v>175</v>
      </c>
      <c r="AN449" s="34" t="s">
        <v>155</v>
      </c>
      <c r="AO449" s="34">
        <v>1</v>
      </c>
      <c r="AP449" s="37">
        <v>0.89342592592592596</v>
      </c>
      <c r="AQ449" s="34">
        <v>47.158772999999997</v>
      </c>
      <c r="AR449" s="34">
        <v>-88.485950000000003</v>
      </c>
      <c r="AS449" s="34">
        <v>312</v>
      </c>
      <c r="AT449" s="34">
        <v>34.200000000000003</v>
      </c>
      <c r="AU449" s="34">
        <v>12</v>
      </c>
      <c r="AV449" s="34">
        <v>10</v>
      </c>
      <c r="AW449" s="34" t="s">
        <v>201</v>
      </c>
      <c r="AX449" s="34">
        <v>1.1770769999999999</v>
      </c>
      <c r="AY449" s="34">
        <v>1.1770769999999999</v>
      </c>
      <c r="AZ449" s="34">
        <v>1.8687689999999999</v>
      </c>
      <c r="BA449" s="34">
        <v>13.404</v>
      </c>
      <c r="BB449" s="34">
        <v>13.67</v>
      </c>
      <c r="BC449" s="34">
        <v>1.02</v>
      </c>
      <c r="BD449" s="34">
        <v>15.063000000000001</v>
      </c>
      <c r="BE449" s="34">
        <v>2772.732</v>
      </c>
      <c r="BF449" s="34">
        <v>81.861999999999995</v>
      </c>
      <c r="BG449" s="34">
        <v>7.7839999999999998</v>
      </c>
      <c r="BH449" s="34">
        <v>7.0000000000000007E-2</v>
      </c>
      <c r="BI449" s="34">
        <v>7.8540000000000001</v>
      </c>
      <c r="BJ449" s="34">
        <v>6.3949999999999996</v>
      </c>
      <c r="BK449" s="34">
        <v>5.7000000000000002E-2</v>
      </c>
      <c r="BL449" s="34">
        <v>6.4530000000000003</v>
      </c>
      <c r="BM449" s="34">
        <v>1.6972</v>
      </c>
      <c r="BN449" s="34"/>
      <c r="BO449" s="34"/>
      <c r="BP449" s="34"/>
      <c r="BQ449" s="34">
        <v>170.78800000000001</v>
      </c>
      <c r="BR449" s="34">
        <v>0.14749699999999999</v>
      </c>
      <c r="BS449" s="34">
        <v>-5</v>
      </c>
      <c r="BT449" s="34">
        <v>8.9999999999999993E-3</v>
      </c>
      <c r="BU449" s="34">
        <v>3.604457</v>
      </c>
      <c r="BV449" s="34">
        <v>0</v>
      </c>
      <c r="BW449" s="34" t="s">
        <v>155</v>
      </c>
      <c r="BX449" s="34">
        <v>0.82199999999999995</v>
      </c>
    </row>
    <row r="450" spans="1:76" x14ac:dyDescent="0.25">
      <c r="A450" s="35">
        <v>43167</v>
      </c>
      <c r="B450" s="36">
        <v>1.7614583333333333E-2</v>
      </c>
      <c r="C450" s="34">
        <v>13.974</v>
      </c>
      <c r="D450" s="34">
        <v>0.53979999999999995</v>
      </c>
      <c r="E450" s="34">
        <v>5397.7988459999997</v>
      </c>
      <c r="F450" s="34">
        <v>298.5</v>
      </c>
      <c r="G450" s="34">
        <v>3.5</v>
      </c>
      <c r="H450" s="34">
        <v>187.4</v>
      </c>
      <c r="I450" s="34"/>
      <c r="J450" s="34">
        <v>1.1000000000000001</v>
      </c>
      <c r="K450" s="34">
        <v>0.87170000000000003</v>
      </c>
      <c r="L450" s="34">
        <v>12.1806</v>
      </c>
      <c r="M450" s="34">
        <v>0.47049999999999997</v>
      </c>
      <c r="N450" s="34">
        <v>260.15910000000002</v>
      </c>
      <c r="O450" s="34">
        <v>3.0508000000000002</v>
      </c>
      <c r="P450" s="34">
        <v>263.2</v>
      </c>
      <c r="Q450" s="34">
        <v>213.751</v>
      </c>
      <c r="R450" s="34">
        <v>2.5066000000000002</v>
      </c>
      <c r="S450" s="34">
        <v>216.3</v>
      </c>
      <c r="T450" s="34">
        <v>187.3938</v>
      </c>
      <c r="U450" s="34"/>
      <c r="V450" s="34"/>
      <c r="W450" s="34">
        <v>0</v>
      </c>
      <c r="X450" s="34">
        <v>0.95879999999999999</v>
      </c>
      <c r="Y450" s="34">
        <v>12</v>
      </c>
      <c r="Z450" s="34">
        <v>851</v>
      </c>
      <c r="AA450" s="34">
        <v>852</v>
      </c>
      <c r="AB450" s="34">
        <v>871</v>
      </c>
      <c r="AC450" s="34">
        <v>85</v>
      </c>
      <c r="AD450" s="34">
        <v>28.81</v>
      </c>
      <c r="AE450" s="34">
        <v>0.66</v>
      </c>
      <c r="AF450" s="34">
        <v>979</v>
      </c>
      <c r="AG450" s="34">
        <v>3</v>
      </c>
      <c r="AH450" s="34">
        <v>55</v>
      </c>
      <c r="AI450" s="34">
        <v>41</v>
      </c>
      <c r="AJ450" s="34">
        <v>190</v>
      </c>
      <c r="AK450" s="34">
        <v>168</v>
      </c>
      <c r="AL450" s="34">
        <v>4.5999999999999996</v>
      </c>
      <c r="AM450" s="34">
        <v>175</v>
      </c>
      <c r="AN450" s="34" t="s">
        <v>155</v>
      </c>
      <c r="AO450" s="34">
        <v>1</v>
      </c>
      <c r="AP450" s="37">
        <v>0.89342592592592596</v>
      </c>
      <c r="AQ450" s="34">
        <v>47.158684000000001</v>
      </c>
      <c r="AR450" s="34">
        <v>-88.485688999999994</v>
      </c>
      <c r="AS450" s="34">
        <v>312.10000000000002</v>
      </c>
      <c r="AT450" s="34">
        <v>32.299999999999997</v>
      </c>
      <c r="AU450" s="34">
        <v>12</v>
      </c>
      <c r="AV450" s="34">
        <v>10</v>
      </c>
      <c r="AW450" s="34" t="s">
        <v>201</v>
      </c>
      <c r="AX450" s="34">
        <v>0.96870000000000001</v>
      </c>
      <c r="AY450" s="34">
        <v>1.2</v>
      </c>
      <c r="AZ450" s="34">
        <v>1.4916</v>
      </c>
      <c r="BA450" s="34">
        <v>13.404</v>
      </c>
      <c r="BB450" s="34">
        <v>13.96</v>
      </c>
      <c r="BC450" s="34">
        <v>1.04</v>
      </c>
      <c r="BD450" s="34">
        <v>14.723000000000001</v>
      </c>
      <c r="BE450" s="34">
        <v>2794.2069999999999</v>
      </c>
      <c r="BF450" s="34">
        <v>68.695999999999998</v>
      </c>
      <c r="BG450" s="34">
        <v>6.25</v>
      </c>
      <c r="BH450" s="34">
        <v>7.2999999999999995E-2</v>
      </c>
      <c r="BI450" s="34">
        <v>6.3230000000000004</v>
      </c>
      <c r="BJ450" s="34">
        <v>5.1349999999999998</v>
      </c>
      <c r="BK450" s="34">
        <v>0.06</v>
      </c>
      <c r="BL450" s="34">
        <v>5.1950000000000003</v>
      </c>
      <c r="BM450" s="34">
        <v>1.4834000000000001</v>
      </c>
      <c r="BN450" s="34"/>
      <c r="BO450" s="34"/>
      <c r="BP450" s="34"/>
      <c r="BQ450" s="34">
        <v>159.93</v>
      </c>
      <c r="BR450" s="34">
        <v>0.14607200000000001</v>
      </c>
      <c r="BS450" s="34">
        <v>-5</v>
      </c>
      <c r="BT450" s="34">
        <v>8.9999999999999993E-3</v>
      </c>
      <c r="BU450" s="34">
        <v>3.5696330000000001</v>
      </c>
      <c r="BV450" s="34">
        <v>0</v>
      </c>
      <c r="BW450" s="34" t="s">
        <v>155</v>
      </c>
      <c r="BX450" s="34">
        <v>0.82199999999999995</v>
      </c>
    </row>
    <row r="451" spans="1:76" x14ac:dyDescent="0.25">
      <c r="A451" s="35">
        <v>43167</v>
      </c>
      <c r="B451" s="36">
        <v>1.7626157407407406E-2</v>
      </c>
      <c r="C451" s="34">
        <v>13.616</v>
      </c>
      <c r="D451" s="34">
        <v>0.3579</v>
      </c>
      <c r="E451" s="34">
        <v>3578.7763709999999</v>
      </c>
      <c r="F451" s="34">
        <v>242.4</v>
      </c>
      <c r="G451" s="34">
        <v>3.5</v>
      </c>
      <c r="H451" s="34">
        <v>216.2</v>
      </c>
      <c r="I451" s="34"/>
      <c r="J451" s="34">
        <v>0.98</v>
      </c>
      <c r="K451" s="34">
        <v>0.87609999999999999</v>
      </c>
      <c r="L451" s="34">
        <v>11.928699999999999</v>
      </c>
      <c r="M451" s="34">
        <v>0.3135</v>
      </c>
      <c r="N451" s="34">
        <v>212.3948</v>
      </c>
      <c r="O451" s="34">
        <v>3.0663</v>
      </c>
      <c r="P451" s="34">
        <v>215.5</v>
      </c>
      <c r="Q451" s="34">
        <v>174.50710000000001</v>
      </c>
      <c r="R451" s="34">
        <v>2.5192999999999999</v>
      </c>
      <c r="S451" s="34">
        <v>177</v>
      </c>
      <c r="T451" s="34">
        <v>216.18049999999999</v>
      </c>
      <c r="U451" s="34"/>
      <c r="V451" s="34"/>
      <c r="W451" s="34">
        <v>0</v>
      </c>
      <c r="X451" s="34">
        <v>0.85440000000000005</v>
      </c>
      <c r="Y451" s="34">
        <v>12</v>
      </c>
      <c r="Z451" s="34">
        <v>851</v>
      </c>
      <c r="AA451" s="34">
        <v>852</v>
      </c>
      <c r="AB451" s="34">
        <v>871</v>
      </c>
      <c r="AC451" s="34">
        <v>85</v>
      </c>
      <c r="AD451" s="34">
        <v>28.81</v>
      </c>
      <c r="AE451" s="34">
        <v>0.66</v>
      </c>
      <c r="AF451" s="34">
        <v>979</v>
      </c>
      <c r="AG451" s="34">
        <v>3</v>
      </c>
      <c r="AH451" s="34">
        <v>55</v>
      </c>
      <c r="AI451" s="34">
        <v>41</v>
      </c>
      <c r="AJ451" s="34">
        <v>190</v>
      </c>
      <c r="AK451" s="34">
        <v>168</v>
      </c>
      <c r="AL451" s="34">
        <v>4.5999999999999996</v>
      </c>
      <c r="AM451" s="34">
        <v>175.1</v>
      </c>
      <c r="AN451" s="34" t="s">
        <v>155</v>
      </c>
      <c r="AO451" s="34">
        <v>1</v>
      </c>
      <c r="AP451" s="37">
        <v>0.89344907407407403</v>
      </c>
      <c r="AQ451" s="34">
        <v>47.158658000000003</v>
      </c>
      <c r="AR451" s="34">
        <v>-88.485612000000003</v>
      </c>
      <c r="AS451" s="34">
        <v>312.10000000000002</v>
      </c>
      <c r="AT451" s="34">
        <v>31</v>
      </c>
      <c r="AU451" s="34">
        <v>12</v>
      </c>
      <c r="AV451" s="34">
        <v>11</v>
      </c>
      <c r="AW451" s="34" t="s">
        <v>201</v>
      </c>
      <c r="AX451" s="34">
        <v>0.97709999999999997</v>
      </c>
      <c r="AY451" s="34">
        <v>1.2770999999999999</v>
      </c>
      <c r="AZ451" s="34">
        <v>1.5542</v>
      </c>
      <c r="BA451" s="34">
        <v>13.404</v>
      </c>
      <c r="BB451" s="34">
        <v>14.48</v>
      </c>
      <c r="BC451" s="34">
        <v>1.08</v>
      </c>
      <c r="BD451" s="34">
        <v>14.145</v>
      </c>
      <c r="BE451" s="34">
        <v>2827.3130000000001</v>
      </c>
      <c r="BF451" s="34">
        <v>47.296999999999997</v>
      </c>
      <c r="BG451" s="34">
        <v>5.2720000000000002</v>
      </c>
      <c r="BH451" s="34">
        <v>7.5999999999999998E-2</v>
      </c>
      <c r="BI451" s="34">
        <v>5.3479999999999999</v>
      </c>
      <c r="BJ451" s="34">
        <v>4.3310000000000004</v>
      </c>
      <c r="BK451" s="34">
        <v>6.3E-2</v>
      </c>
      <c r="BL451" s="34">
        <v>4.3940000000000001</v>
      </c>
      <c r="BM451" s="34">
        <v>1.7681</v>
      </c>
      <c r="BN451" s="34"/>
      <c r="BO451" s="34"/>
      <c r="BP451" s="34"/>
      <c r="BQ451" s="34">
        <v>147.244</v>
      </c>
      <c r="BR451" s="34">
        <v>0.10977199999999999</v>
      </c>
      <c r="BS451" s="34">
        <v>-5</v>
      </c>
      <c r="BT451" s="34">
        <v>8.071E-3</v>
      </c>
      <c r="BU451" s="34">
        <v>2.682547</v>
      </c>
      <c r="BV451" s="34">
        <v>0</v>
      </c>
      <c r="BW451" s="34" t="s">
        <v>155</v>
      </c>
      <c r="BX451" s="34">
        <v>0.82199999999999995</v>
      </c>
    </row>
    <row r="452" spans="1:76" x14ac:dyDescent="0.25">
      <c r="A452" s="35">
        <v>43167</v>
      </c>
      <c r="B452" s="36">
        <v>1.763773148148148E-2</v>
      </c>
      <c r="C452" s="34">
        <v>13.670999999999999</v>
      </c>
      <c r="D452" s="34">
        <v>0.12670000000000001</v>
      </c>
      <c r="E452" s="34">
        <v>1266.540084</v>
      </c>
      <c r="F452" s="34">
        <v>200.7</v>
      </c>
      <c r="G452" s="34">
        <v>3.5</v>
      </c>
      <c r="H452" s="34">
        <v>208.6</v>
      </c>
      <c r="I452" s="34"/>
      <c r="J452" s="34">
        <v>0.82</v>
      </c>
      <c r="K452" s="34">
        <v>0.87770000000000004</v>
      </c>
      <c r="L452" s="34">
        <v>11.9992</v>
      </c>
      <c r="M452" s="34">
        <v>0.11119999999999999</v>
      </c>
      <c r="N452" s="34">
        <v>176.19909999999999</v>
      </c>
      <c r="O452" s="34">
        <v>3.0720000000000001</v>
      </c>
      <c r="P452" s="34">
        <v>179.3</v>
      </c>
      <c r="Q452" s="34">
        <v>144.7681</v>
      </c>
      <c r="R452" s="34">
        <v>2.524</v>
      </c>
      <c r="S452" s="34">
        <v>147.30000000000001</v>
      </c>
      <c r="T452" s="34">
        <v>208.5686</v>
      </c>
      <c r="U452" s="34"/>
      <c r="V452" s="34"/>
      <c r="W452" s="34">
        <v>0</v>
      </c>
      <c r="X452" s="34">
        <v>0.72070000000000001</v>
      </c>
      <c r="Y452" s="34">
        <v>12</v>
      </c>
      <c r="Z452" s="34">
        <v>851</v>
      </c>
      <c r="AA452" s="34">
        <v>853</v>
      </c>
      <c r="AB452" s="34">
        <v>872</v>
      </c>
      <c r="AC452" s="34">
        <v>85</v>
      </c>
      <c r="AD452" s="34">
        <v>28.81</v>
      </c>
      <c r="AE452" s="34">
        <v>0.66</v>
      </c>
      <c r="AF452" s="34">
        <v>979</v>
      </c>
      <c r="AG452" s="34">
        <v>3</v>
      </c>
      <c r="AH452" s="34">
        <v>55</v>
      </c>
      <c r="AI452" s="34">
        <v>41</v>
      </c>
      <c r="AJ452" s="34">
        <v>190</v>
      </c>
      <c r="AK452" s="34">
        <v>168</v>
      </c>
      <c r="AL452" s="34">
        <v>4.5999999999999996</v>
      </c>
      <c r="AM452" s="34">
        <v>175.4</v>
      </c>
      <c r="AN452" s="34" t="s">
        <v>155</v>
      </c>
      <c r="AO452" s="34">
        <v>1</v>
      </c>
      <c r="AP452" s="37">
        <v>0.89344907407407403</v>
      </c>
      <c r="AQ452" s="34">
        <v>47.158620999999997</v>
      </c>
      <c r="AR452" s="34">
        <v>-88.485487000000006</v>
      </c>
      <c r="AS452" s="34">
        <v>312</v>
      </c>
      <c r="AT452" s="34">
        <v>30.3</v>
      </c>
      <c r="AU452" s="34">
        <v>12</v>
      </c>
      <c r="AV452" s="34">
        <v>11</v>
      </c>
      <c r="AW452" s="34" t="s">
        <v>212</v>
      </c>
      <c r="AX452" s="34">
        <v>1.3855</v>
      </c>
      <c r="AY452" s="34">
        <v>1.3771</v>
      </c>
      <c r="AZ452" s="34">
        <v>1.9855</v>
      </c>
      <c r="BA452" s="34">
        <v>13.404</v>
      </c>
      <c r="BB452" s="34">
        <v>14.69</v>
      </c>
      <c r="BC452" s="34">
        <v>1.1000000000000001</v>
      </c>
      <c r="BD452" s="34">
        <v>13.930999999999999</v>
      </c>
      <c r="BE452" s="34">
        <v>2875.2260000000001</v>
      </c>
      <c r="BF452" s="34">
        <v>16.954000000000001</v>
      </c>
      <c r="BG452" s="34">
        <v>4.4210000000000003</v>
      </c>
      <c r="BH452" s="34">
        <v>7.6999999999999999E-2</v>
      </c>
      <c r="BI452" s="34">
        <v>4.4989999999999997</v>
      </c>
      <c r="BJ452" s="34">
        <v>3.633</v>
      </c>
      <c r="BK452" s="34">
        <v>6.3E-2</v>
      </c>
      <c r="BL452" s="34">
        <v>3.6960000000000002</v>
      </c>
      <c r="BM452" s="34">
        <v>1.7245999999999999</v>
      </c>
      <c r="BN452" s="34"/>
      <c r="BO452" s="34"/>
      <c r="BP452" s="34"/>
      <c r="BQ452" s="34">
        <v>125.57299999999999</v>
      </c>
      <c r="BR452" s="34">
        <v>0.11350300000000001</v>
      </c>
      <c r="BS452" s="34">
        <v>-5</v>
      </c>
      <c r="BT452" s="34">
        <v>8.0000000000000002E-3</v>
      </c>
      <c r="BU452" s="34">
        <v>2.77373</v>
      </c>
      <c r="BV452" s="34">
        <v>0</v>
      </c>
      <c r="BW452" s="34" t="s">
        <v>155</v>
      </c>
      <c r="BX452" s="34">
        <v>0.82199999999999995</v>
      </c>
    </row>
    <row r="453" spans="1:76" x14ac:dyDescent="0.25">
      <c r="A453" s="35">
        <v>43167</v>
      </c>
      <c r="B453" s="36">
        <v>1.7649305555555553E-2</v>
      </c>
      <c r="C453" s="34">
        <v>13.964</v>
      </c>
      <c r="D453" s="34">
        <v>4.3900000000000002E-2</v>
      </c>
      <c r="E453" s="34">
        <v>438.70324199999999</v>
      </c>
      <c r="F453" s="34">
        <v>164.6</v>
      </c>
      <c r="G453" s="34">
        <v>3.5</v>
      </c>
      <c r="H453" s="34">
        <v>158.1</v>
      </c>
      <c r="I453" s="34"/>
      <c r="J453" s="34">
        <v>0.7</v>
      </c>
      <c r="K453" s="34">
        <v>0.87629999999999997</v>
      </c>
      <c r="L453" s="34">
        <v>12.2363</v>
      </c>
      <c r="M453" s="34">
        <v>3.8399999999999997E-2</v>
      </c>
      <c r="N453" s="34">
        <v>144.2372</v>
      </c>
      <c r="O453" s="34">
        <v>3.0669</v>
      </c>
      <c r="P453" s="34">
        <v>147.30000000000001</v>
      </c>
      <c r="Q453" s="34">
        <v>118.5077</v>
      </c>
      <c r="R453" s="34">
        <v>2.5198999999999998</v>
      </c>
      <c r="S453" s="34">
        <v>121</v>
      </c>
      <c r="T453" s="34">
        <v>158.07579999999999</v>
      </c>
      <c r="U453" s="34"/>
      <c r="V453" s="34"/>
      <c r="W453" s="34">
        <v>0</v>
      </c>
      <c r="X453" s="34">
        <v>0.61339999999999995</v>
      </c>
      <c r="Y453" s="34">
        <v>12</v>
      </c>
      <c r="Z453" s="34">
        <v>851</v>
      </c>
      <c r="AA453" s="34">
        <v>853</v>
      </c>
      <c r="AB453" s="34">
        <v>872</v>
      </c>
      <c r="AC453" s="34">
        <v>85</v>
      </c>
      <c r="AD453" s="34">
        <v>28.81</v>
      </c>
      <c r="AE453" s="34">
        <v>0.66</v>
      </c>
      <c r="AF453" s="34">
        <v>979</v>
      </c>
      <c r="AG453" s="34">
        <v>3</v>
      </c>
      <c r="AH453" s="34">
        <v>55</v>
      </c>
      <c r="AI453" s="34">
        <v>41</v>
      </c>
      <c r="AJ453" s="34">
        <v>190</v>
      </c>
      <c r="AK453" s="34">
        <v>168</v>
      </c>
      <c r="AL453" s="34">
        <v>4.8</v>
      </c>
      <c r="AM453" s="34">
        <v>175.8</v>
      </c>
      <c r="AN453" s="34" t="s">
        <v>155</v>
      </c>
      <c r="AO453" s="34">
        <v>1</v>
      </c>
      <c r="AP453" s="37">
        <v>0.89346064814814818</v>
      </c>
      <c r="AQ453" s="34">
        <v>47.158557999999999</v>
      </c>
      <c r="AR453" s="34">
        <v>-88.485204999999993</v>
      </c>
      <c r="AS453" s="34">
        <v>311.8</v>
      </c>
      <c r="AT453" s="34">
        <v>28.7</v>
      </c>
      <c r="AU453" s="34">
        <v>12</v>
      </c>
      <c r="AV453" s="34">
        <v>11</v>
      </c>
      <c r="AW453" s="34" t="s">
        <v>212</v>
      </c>
      <c r="AX453" s="34">
        <v>1.5770999999999999</v>
      </c>
      <c r="AY453" s="34">
        <v>1.5542</v>
      </c>
      <c r="AZ453" s="34">
        <v>2.2542</v>
      </c>
      <c r="BA453" s="34">
        <v>13.404</v>
      </c>
      <c r="BB453" s="34">
        <v>14.5</v>
      </c>
      <c r="BC453" s="34">
        <v>1.08</v>
      </c>
      <c r="BD453" s="34">
        <v>14.12</v>
      </c>
      <c r="BE453" s="34">
        <v>2893.9110000000001</v>
      </c>
      <c r="BF453" s="34">
        <v>5.7869999999999999</v>
      </c>
      <c r="BG453" s="34">
        <v>3.5720000000000001</v>
      </c>
      <c r="BH453" s="34">
        <v>7.5999999999999998E-2</v>
      </c>
      <c r="BI453" s="34">
        <v>3.6480000000000001</v>
      </c>
      <c r="BJ453" s="34">
        <v>2.9350000000000001</v>
      </c>
      <c r="BK453" s="34">
        <v>6.2E-2</v>
      </c>
      <c r="BL453" s="34">
        <v>2.9969999999999999</v>
      </c>
      <c r="BM453" s="34">
        <v>1.2901</v>
      </c>
      <c r="BN453" s="34"/>
      <c r="BO453" s="34"/>
      <c r="BP453" s="34"/>
      <c r="BQ453" s="34">
        <v>105.48</v>
      </c>
      <c r="BR453" s="34">
        <v>0.121432</v>
      </c>
      <c r="BS453" s="34">
        <v>-5</v>
      </c>
      <c r="BT453" s="34">
        <v>7.071E-3</v>
      </c>
      <c r="BU453" s="34">
        <v>2.9674939999999999</v>
      </c>
      <c r="BV453" s="34">
        <v>0</v>
      </c>
      <c r="BW453" s="34" t="s">
        <v>155</v>
      </c>
      <c r="BX453" s="34">
        <v>0.82199999999999995</v>
      </c>
    </row>
    <row r="454" spans="1:76" x14ac:dyDescent="0.25">
      <c r="A454" s="35">
        <v>43167</v>
      </c>
      <c r="B454" s="36">
        <v>1.7660879629629627E-2</v>
      </c>
      <c r="C454" s="34">
        <v>14.221</v>
      </c>
      <c r="D454" s="34">
        <v>1.5800000000000002E-2</v>
      </c>
      <c r="E454" s="34">
        <v>157.61983499999999</v>
      </c>
      <c r="F454" s="34">
        <v>131.9</v>
      </c>
      <c r="G454" s="34">
        <v>3.5</v>
      </c>
      <c r="H454" s="34">
        <v>112.6</v>
      </c>
      <c r="I454" s="34"/>
      <c r="J454" s="34">
        <v>0.6</v>
      </c>
      <c r="K454" s="34">
        <v>0.87450000000000006</v>
      </c>
      <c r="L454" s="34">
        <v>12.4368</v>
      </c>
      <c r="M454" s="34">
        <v>1.38E-2</v>
      </c>
      <c r="N454" s="34">
        <v>115.3704</v>
      </c>
      <c r="O454" s="34">
        <v>3.0608</v>
      </c>
      <c r="P454" s="34">
        <v>118.4</v>
      </c>
      <c r="Q454" s="34">
        <v>94.790199999999999</v>
      </c>
      <c r="R454" s="34">
        <v>2.5148000000000001</v>
      </c>
      <c r="S454" s="34">
        <v>97.3</v>
      </c>
      <c r="T454" s="34">
        <v>112.6241</v>
      </c>
      <c r="U454" s="34"/>
      <c r="V454" s="34"/>
      <c r="W454" s="34">
        <v>0</v>
      </c>
      <c r="X454" s="34">
        <v>0.52470000000000006</v>
      </c>
      <c r="Y454" s="34">
        <v>12</v>
      </c>
      <c r="Z454" s="34">
        <v>851</v>
      </c>
      <c r="AA454" s="34">
        <v>854</v>
      </c>
      <c r="AB454" s="34">
        <v>872</v>
      </c>
      <c r="AC454" s="34">
        <v>85</v>
      </c>
      <c r="AD454" s="34">
        <v>28.81</v>
      </c>
      <c r="AE454" s="34">
        <v>0.66</v>
      </c>
      <c r="AF454" s="34">
        <v>979</v>
      </c>
      <c r="AG454" s="34">
        <v>3</v>
      </c>
      <c r="AH454" s="34">
        <v>55</v>
      </c>
      <c r="AI454" s="34">
        <v>41</v>
      </c>
      <c r="AJ454" s="34">
        <v>190</v>
      </c>
      <c r="AK454" s="34">
        <v>168</v>
      </c>
      <c r="AL454" s="34">
        <v>4.7</v>
      </c>
      <c r="AM454" s="34">
        <v>175.8</v>
      </c>
      <c r="AN454" s="34" t="s">
        <v>155</v>
      </c>
      <c r="AO454" s="34">
        <v>1</v>
      </c>
      <c r="AP454" s="37">
        <v>0.89348379629629626</v>
      </c>
      <c r="AQ454" s="34">
        <v>47.158543000000002</v>
      </c>
      <c r="AR454" s="34">
        <v>-88.485131999999993</v>
      </c>
      <c r="AS454" s="34">
        <v>311.8</v>
      </c>
      <c r="AT454" s="34">
        <v>28.2</v>
      </c>
      <c r="AU454" s="34">
        <v>12</v>
      </c>
      <c r="AV454" s="34">
        <v>10</v>
      </c>
      <c r="AW454" s="34" t="s">
        <v>212</v>
      </c>
      <c r="AX454" s="34">
        <v>1.9084000000000001</v>
      </c>
      <c r="AY454" s="34">
        <v>1.7542</v>
      </c>
      <c r="AZ454" s="34">
        <v>2.6084000000000001</v>
      </c>
      <c r="BA454" s="34">
        <v>13.404</v>
      </c>
      <c r="BB454" s="34">
        <v>14.29</v>
      </c>
      <c r="BC454" s="34">
        <v>1.07</v>
      </c>
      <c r="BD454" s="34">
        <v>14.35</v>
      </c>
      <c r="BE454" s="34">
        <v>2900.7710000000002</v>
      </c>
      <c r="BF454" s="34">
        <v>2.0459999999999998</v>
      </c>
      <c r="BG454" s="34">
        <v>2.8180000000000001</v>
      </c>
      <c r="BH454" s="34">
        <v>7.4999999999999997E-2</v>
      </c>
      <c r="BI454" s="34">
        <v>2.8929999999999998</v>
      </c>
      <c r="BJ454" s="34">
        <v>2.3149999999999999</v>
      </c>
      <c r="BK454" s="34">
        <v>6.0999999999999999E-2</v>
      </c>
      <c r="BL454" s="34">
        <v>2.3769999999999998</v>
      </c>
      <c r="BM454" s="34">
        <v>0.90649999999999997</v>
      </c>
      <c r="BN454" s="34"/>
      <c r="BO454" s="34"/>
      <c r="BP454" s="34"/>
      <c r="BQ454" s="34">
        <v>88.986000000000004</v>
      </c>
      <c r="BR454" s="34">
        <v>0.15823100000000001</v>
      </c>
      <c r="BS454" s="34">
        <v>-5</v>
      </c>
      <c r="BT454" s="34">
        <v>7.9290000000000003E-3</v>
      </c>
      <c r="BU454" s="34">
        <v>3.866771</v>
      </c>
      <c r="BV454" s="34">
        <v>0</v>
      </c>
      <c r="BW454" s="34" t="s">
        <v>155</v>
      </c>
      <c r="BX454" s="34">
        <v>0.82199999999999995</v>
      </c>
    </row>
    <row r="455" spans="1:76" x14ac:dyDescent="0.25">
      <c r="A455" s="35">
        <v>43167</v>
      </c>
      <c r="B455" s="36">
        <v>1.7672453703703704E-2</v>
      </c>
      <c r="C455" s="34">
        <v>14.247999999999999</v>
      </c>
      <c r="D455" s="34">
        <v>8.0000000000000002E-3</v>
      </c>
      <c r="E455" s="34">
        <v>79.576892000000001</v>
      </c>
      <c r="F455" s="34">
        <v>114</v>
      </c>
      <c r="G455" s="34">
        <v>3.5</v>
      </c>
      <c r="H455" s="34">
        <v>78.900000000000006</v>
      </c>
      <c r="I455" s="34"/>
      <c r="J455" s="34">
        <v>0.5</v>
      </c>
      <c r="K455" s="34">
        <v>0.87439999999999996</v>
      </c>
      <c r="L455" s="34">
        <v>12.459300000000001</v>
      </c>
      <c r="M455" s="34">
        <v>7.0000000000000001E-3</v>
      </c>
      <c r="N455" s="34">
        <v>99.694599999999994</v>
      </c>
      <c r="O455" s="34">
        <v>3.0605000000000002</v>
      </c>
      <c r="P455" s="34">
        <v>102.8</v>
      </c>
      <c r="Q455" s="34">
        <v>81.910700000000006</v>
      </c>
      <c r="R455" s="34">
        <v>2.5146000000000002</v>
      </c>
      <c r="S455" s="34">
        <v>84.4</v>
      </c>
      <c r="T455" s="34">
        <v>78.920500000000004</v>
      </c>
      <c r="U455" s="34"/>
      <c r="V455" s="34"/>
      <c r="W455" s="34">
        <v>0</v>
      </c>
      <c r="X455" s="34">
        <v>0.43719999999999998</v>
      </c>
      <c r="Y455" s="34">
        <v>12</v>
      </c>
      <c r="Z455" s="34">
        <v>851</v>
      </c>
      <c r="AA455" s="34">
        <v>854</v>
      </c>
      <c r="AB455" s="34">
        <v>872</v>
      </c>
      <c r="AC455" s="34">
        <v>85</v>
      </c>
      <c r="AD455" s="34">
        <v>28.81</v>
      </c>
      <c r="AE455" s="34">
        <v>0.66</v>
      </c>
      <c r="AF455" s="34">
        <v>979</v>
      </c>
      <c r="AG455" s="34">
        <v>3</v>
      </c>
      <c r="AH455" s="34">
        <v>55</v>
      </c>
      <c r="AI455" s="34">
        <v>41</v>
      </c>
      <c r="AJ455" s="34">
        <v>190</v>
      </c>
      <c r="AK455" s="34">
        <v>168</v>
      </c>
      <c r="AL455" s="34">
        <v>4.8</v>
      </c>
      <c r="AM455" s="34">
        <v>175.5</v>
      </c>
      <c r="AN455" s="34" t="s">
        <v>155</v>
      </c>
      <c r="AO455" s="34">
        <v>1</v>
      </c>
      <c r="AP455" s="37">
        <v>0.89348379629629626</v>
      </c>
      <c r="AQ455" s="34">
        <v>47.15851</v>
      </c>
      <c r="AR455" s="34">
        <v>-88.484903000000003</v>
      </c>
      <c r="AS455" s="34">
        <v>311.7</v>
      </c>
      <c r="AT455" s="34">
        <v>26.4</v>
      </c>
      <c r="AU455" s="34">
        <v>12</v>
      </c>
      <c r="AV455" s="34">
        <v>10</v>
      </c>
      <c r="AW455" s="34" t="s">
        <v>210</v>
      </c>
      <c r="AX455" s="34">
        <v>2.5396999999999998</v>
      </c>
      <c r="AY455" s="34">
        <v>1.1832</v>
      </c>
      <c r="AZ455" s="34">
        <v>3.1625999999999999</v>
      </c>
      <c r="BA455" s="34">
        <v>13.404</v>
      </c>
      <c r="BB455" s="34">
        <v>14.27</v>
      </c>
      <c r="BC455" s="34">
        <v>1.06</v>
      </c>
      <c r="BD455" s="34">
        <v>14.36</v>
      </c>
      <c r="BE455" s="34">
        <v>2903.143</v>
      </c>
      <c r="BF455" s="34">
        <v>1.032</v>
      </c>
      <c r="BG455" s="34">
        <v>2.4329999999999998</v>
      </c>
      <c r="BH455" s="34">
        <v>7.4999999999999997E-2</v>
      </c>
      <c r="BI455" s="34">
        <v>2.5070000000000001</v>
      </c>
      <c r="BJ455" s="34">
        <v>1.9990000000000001</v>
      </c>
      <c r="BK455" s="34">
        <v>6.0999999999999999E-2</v>
      </c>
      <c r="BL455" s="34">
        <v>2.06</v>
      </c>
      <c r="BM455" s="34">
        <v>0.63460000000000005</v>
      </c>
      <c r="BN455" s="34"/>
      <c r="BO455" s="34"/>
      <c r="BP455" s="34"/>
      <c r="BQ455" s="34">
        <v>74.075000000000003</v>
      </c>
      <c r="BR455" s="34">
        <v>0.168432</v>
      </c>
      <c r="BS455" s="34">
        <v>-5</v>
      </c>
      <c r="BT455" s="34">
        <v>7.071E-3</v>
      </c>
      <c r="BU455" s="34">
        <v>4.1160579999999998</v>
      </c>
      <c r="BV455" s="34">
        <v>0</v>
      </c>
      <c r="BW455" s="34" t="s">
        <v>155</v>
      </c>
      <c r="BX455" s="34">
        <v>0.82199999999999995</v>
      </c>
    </row>
    <row r="456" spans="1:76" x14ac:dyDescent="0.25">
      <c r="A456" s="35">
        <v>43167</v>
      </c>
      <c r="B456" s="36">
        <v>1.7684027777777778E-2</v>
      </c>
      <c r="C456" s="34">
        <v>14.09</v>
      </c>
      <c r="D456" s="34">
        <v>5.1999999999999998E-3</v>
      </c>
      <c r="E456" s="34">
        <v>52.276896999999998</v>
      </c>
      <c r="F456" s="34">
        <v>97.2</v>
      </c>
      <c r="G456" s="34">
        <v>3.5</v>
      </c>
      <c r="H456" s="34">
        <v>52.3</v>
      </c>
      <c r="I456" s="34"/>
      <c r="J456" s="34">
        <v>0.4</v>
      </c>
      <c r="K456" s="34">
        <v>0.87570000000000003</v>
      </c>
      <c r="L456" s="34">
        <v>12.338900000000001</v>
      </c>
      <c r="M456" s="34">
        <v>4.5999999999999999E-3</v>
      </c>
      <c r="N456" s="34">
        <v>85.122200000000007</v>
      </c>
      <c r="O456" s="34">
        <v>3.0651000000000002</v>
      </c>
      <c r="P456" s="34">
        <v>88.2</v>
      </c>
      <c r="Q456" s="34">
        <v>69.937799999999996</v>
      </c>
      <c r="R456" s="34">
        <v>2.5183</v>
      </c>
      <c r="S456" s="34">
        <v>72.5</v>
      </c>
      <c r="T456" s="34">
        <v>52.259799999999998</v>
      </c>
      <c r="U456" s="34"/>
      <c r="V456" s="34"/>
      <c r="W456" s="34">
        <v>0</v>
      </c>
      <c r="X456" s="34">
        <v>0.3503</v>
      </c>
      <c r="Y456" s="34">
        <v>12</v>
      </c>
      <c r="Z456" s="34">
        <v>851</v>
      </c>
      <c r="AA456" s="34">
        <v>853</v>
      </c>
      <c r="AB456" s="34">
        <v>872</v>
      </c>
      <c r="AC456" s="34">
        <v>85</v>
      </c>
      <c r="AD456" s="34">
        <v>28.81</v>
      </c>
      <c r="AE456" s="34">
        <v>0.66</v>
      </c>
      <c r="AF456" s="34">
        <v>979</v>
      </c>
      <c r="AG456" s="34">
        <v>3</v>
      </c>
      <c r="AH456" s="34">
        <v>55</v>
      </c>
      <c r="AI456" s="34">
        <v>41</v>
      </c>
      <c r="AJ456" s="34">
        <v>190</v>
      </c>
      <c r="AK456" s="34">
        <v>168</v>
      </c>
      <c r="AL456" s="34">
        <v>4.8</v>
      </c>
      <c r="AM456" s="34">
        <v>175.1</v>
      </c>
      <c r="AN456" s="34" t="s">
        <v>155</v>
      </c>
      <c r="AO456" s="34">
        <v>1</v>
      </c>
      <c r="AP456" s="37">
        <v>0.89350694444444445</v>
      </c>
      <c r="AQ456" s="34">
        <v>47.158504999999998</v>
      </c>
      <c r="AR456" s="34">
        <v>-88.484725999999995</v>
      </c>
      <c r="AS456" s="34">
        <v>311.3</v>
      </c>
      <c r="AT456" s="34">
        <v>24.9</v>
      </c>
      <c r="AU456" s="34">
        <v>12</v>
      </c>
      <c r="AV456" s="34">
        <v>10</v>
      </c>
      <c r="AW456" s="34" t="s">
        <v>210</v>
      </c>
      <c r="AX456" s="34">
        <v>1.6206</v>
      </c>
      <c r="AY456" s="34">
        <v>1.1541999999999999</v>
      </c>
      <c r="AZ456" s="34">
        <v>2.4519000000000002</v>
      </c>
      <c r="BA456" s="34">
        <v>13.404</v>
      </c>
      <c r="BB456" s="34">
        <v>14.43</v>
      </c>
      <c r="BC456" s="34">
        <v>1.08</v>
      </c>
      <c r="BD456" s="34">
        <v>14.19</v>
      </c>
      <c r="BE456" s="34">
        <v>2904.39</v>
      </c>
      <c r="BF456" s="34">
        <v>0.68600000000000005</v>
      </c>
      <c r="BG456" s="34">
        <v>2.0979999999999999</v>
      </c>
      <c r="BH456" s="34">
        <v>7.5999999999999998E-2</v>
      </c>
      <c r="BI456" s="34">
        <v>2.1739999999999999</v>
      </c>
      <c r="BJ456" s="34">
        <v>1.724</v>
      </c>
      <c r="BK456" s="34">
        <v>6.2E-2</v>
      </c>
      <c r="BL456" s="34">
        <v>1.786</v>
      </c>
      <c r="BM456" s="34">
        <v>0.42449999999999999</v>
      </c>
      <c r="BN456" s="34"/>
      <c r="BO456" s="34"/>
      <c r="BP456" s="34"/>
      <c r="BQ456" s="34">
        <v>59.953000000000003</v>
      </c>
      <c r="BR456" s="34">
        <v>0.15785199999999999</v>
      </c>
      <c r="BS456" s="34">
        <v>-5</v>
      </c>
      <c r="BT456" s="34">
        <v>7.0000000000000001E-3</v>
      </c>
      <c r="BU456" s="34">
        <v>3.8575089999999999</v>
      </c>
      <c r="BV456" s="34">
        <v>0</v>
      </c>
      <c r="BW456" s="34" t="s">
        <v>155</v>
      </c>
      <c r="BX456" s="34">
        <v>0.82199999999999995</v>
      </c>
    </row>
    <row r="457" spans="1:76" x14ac:dyDescent="0.25">
      <c r="A457" s="35">
        <v>43167</v>
      </c>
      <c r="B457" s="36">
        <v>1.7695601851851851E-2</v>
      </c>
      <c r="C457" s="34">
        <v>13.914</v>
      </c>
      <c r="D457" s="34">
        <v>6.1000000000000004E-3</v>
      </c>
      <c r="E457" s="34">
        <v>60.616152999999997</v>
      </c>
      <c r="F457" s="34">
        <v>82.2</v>
      </c>
      <c r="G457" s="34">
        <v>3.5</v>
      </c>
      <c r="H457" s="34">
        <v>50</v>
      </c>
      <c r="I457" s="34"/>
      <c r="J457" s="34">
        <v>0.4</v>
      </c>
      <c r="K457" s="34">
        <v>0.87709999999999999</v>
      </c>
      <c r="L457" s="34">
        <v>12.2042</v>
      </c>
      <c r="M457" s="34">
        <v>5.3E-3</v>
      </c>
      <c r="N457" s="34">
        <v>72.094099999999997</v>
      </c>
      <c r="O457" s="34">
        <v>3.0699000000000001</v>
      </c>
      <c r="P457" s="34">
        <v>75.2</v>
      </c>
      <c r="Q457" s="34">
        <v>59.233699999999999</v>
      </c>
      <c r="R457" s="34">
        <v>2.5223</v>
      </c>
      <c r="S457" s="34">
        <v>61.8</v>
      </c>
      <c r="T457" s="34">
        <v>49.951999999999998</v>
      </c>
      <c r="U457" s="34"/>
      <c r="V457" s="34"/>
      <c r="W457" s="34">
        <v>0</v>
      </c>
      <c r="X457" s="34">
        <v>0.3508</v>
      </c>
      <c r="Y457" s="34">
        <v>11.9</v>
      </c>
      <c r="Z457" s="34">
        <v>851</v>
      </c>
      <c r="AA457" s="34">
        <v>853</v>
      </c>
      <c r="AB457" s="34">
        <v>872</v>
      </c>
      <c r="AC457" s="34">
        <v>85</v>
      </c>
      <c r="AD457" s="34">
        <v>28.81</v>
      </c>
      <c r="AE457" s="34">
        <v>0.66</v>
      </c>
      <c r="AF457" s="34">
        <v>979</v>
      </c>
      <c r="AG457" s="34">
        <v>3</v>
      </c>
      <c r="AH457" s="34">
        <v>55</v>
      </c>
      <c r="AI457" s="34">
        <v>41</v>
      </c>
      <c r="AJ457" s="34">
        <v>190</v>
      </c>
      <c r="AK457" s="34">
        <v>168.9</v>
      </c>
      <c r="AL457" s="34">
        <v>4.8</v>
      </c>
      <c r="AM457" s="34">
        <v>175</v>
      </c>
      <c r="AN457" s="34" t="s">
        <v>155</v>
      </c>
      <c r="AO457" s="34">
        <v>1</v>
      </c>
      <c r="AP457" s="37">
        <v>0.89351851851851849</v>
      </c>
      <c r="AQ457" s="34">
        <v>47.158518999999998</v>
      </c>
      <c r="AR457" s="34">
        <v>-88.484588000000002</v>
      </c>
      <c r="AS457" s="34">
        <v>311.10000000000002</v>
      </c>
      <c r="AT457" s="34">
        <v>24</v>
      </c>
      <c r="AU457" s="34">
        <v>12</v>
      </c>
      <c r="AV457" s="34">
        <v>10</v>
      </c>
      <c r="AW457" s="34" t="s">
        <v>210</v>
      </c>
      <c r="AX457" s="34">
        <v>1.3</v>
      </c>
      <c r="AY457" s="34">
        <v>1.2</v>
      </c>
      <c r="AZ457" s="34">
        <v>2.2000000000000002</v>
      </c>
      <c r="BA457" s="34">
        <v>13.404</v>
      </c>
      <c r="BB457" s="34">
        <v>14.6</v>
      </c>
      <c r="BC457" s="34">
        <v>1.0900000000000001</v>
      </c>
      <c r="BD457" s="34">
        <v>14.010999999999999</v>
      </c>
      <c r="BE457" s="34">
        <v>2904.3470000000002</v>
      </c>
      <c r="BF457" s="34">
        <v>0.80500000000000005</v>
      </c>
      <c r="BG457" s="34">
        <v>1.7969999999999999</v>
      </c>
      <c r="BH457" s="34">
        <v>7.6999999999999999E-2</v>
      </c>
      <c r="BI457" s="34">
        <v>1.873</v>
      </c>
      <c r="BJ457" s="34">
        <v>1.476</v>
      </c>
      <c r="BK457" s="34">
        <v>6.3E-2</v>
      </c>
      <c r="BL457" s="34">
        <v>1.5389999999999999</v>
      </c>
      <c r="BM457" s="34">
        <v>0.41020000000000001</v>
      </c>
      <c r="BN457" s="34"/>
      <c r="BO457" s="34"/>
      <c r="BP457" s="34"/>
      <c r="BQ457" s="34">
        <v>60.709000000000003</v>
      </c>
      <c r="BR457" s="34">
        <v>0.11055</v>
      </c>
      <c r="BS457" s="34">
        <v>-5</v>
      </c>
      <c r="BT457" s="34">
        <v>7.9290000000000003E-3</v>
      </c>
      <c r="BU457" s="34">
        <v>2.701565</v>
      </c>
      <c r="BV457" s="34">
        <v>0</v>
      </c>
      <c r="BW457" s="34" t="s">
        <v>155</v>
      </c>
      <c r="BX457" s="34">
        <v>0.82199999999999995</v>
      </c>
    </row>
    <row r="458" spans="1:76" x14ac:dyDescent="0.25">
      <c r="A458" s="35">
        <v>43167</v>
      </c>
      <c r="B458" s="36">
        <v>1.7707175925925928E-2</v>
      </c>
      <c r="C458" s="34">
        <v>14.019</v>
      </c>
      <c r="D458" s="34">
        <v>6.8999999999999999E-3</v>
      </c>
      <c r="E458" s="34">
        <v>68.942548000000002</v>
      </c>
      <c r="F458" s="34">
        <v>73.2</v>
      </c>
      <c r="G458" s="34">
        <v>3.5</v>
      </c>
      <c r="H458" s="34">
        <v>69</v>
      </c>
      <c r="I458" s="34"/>
      <c r="J458" s="34">
        <v>0.4</v>
      </c>
      <c r="K458" s="34">
        <v>0.87629999999999997</v>
      </c>
      <c r="L458" s="34">
        <v>12.2845</v>
      </c>
      <c r="M458" s="34">
        <v>6.0000000000000001E-3</v>
      </c>
      <c r="N458" s="34">
        <v>64.121899999999997</v>
      </c>
      <c r="O458" s="34">
        <v>3.0323000000000002</v>
      </c>
      <c r="P458" s="34">
        <v>67.2</v>
      </c>
      <c r="Q458" s="34">
        <v>52.683599999999998</v>
      </c>
      <c r="R458" s="34">
        <v>2.4914000000000001</v>
      </c>
      <c r="S458" s="34">
        <v>55.2</v>
      </c>
      <c r="T458" s="34">
        <v>69.009100000000004</v>
      </c>
      <c r="U458" s="34"/>
      <c r="V458" s="34"/>
      <c r="W458" s="34">
        <v>0</v>
      </c>
      <c r="X458" s="34">
        <v>0.35049999999999998</v>
      </c>
      <c r="Y458" s="34">
        <v>12</v>
      </c>
      <c r="Z458" s="34">
        <v>850</v>
      </c>
      <c r="AA458" s="34">
        <v>852</v>
      </c>
      <c r="AB458" s="34">
        <v>872</v>
      </c>
      <c r="AC458" s="34">
        <v>85</v>
      </c>
      <c r="AD458" s="34">
        <v>28.81</v>
      </c>
      <c r="AE458" s="34">
        <v>0.66</v>
      </c>
      <c r="AF458" s="34">
        <v>979</v>
      </c>
      <c r="AG458" s="34">
        <v>3</v>
      </c>
      <c r="AH458" s="34">
        <v>55</v>
      </c>
      <c r="AI458" s="34">
        <v>41</v>
      </c>
      <c r="AJ458" s="34">
        <v>190</v>
      </c>
      <c r="AK458" s="34">
        <v>169</v>
      </c>
      <c r="AL458" s="34">
        <v>4.8</v>
      </c>
      <c r="AM458" s="34">
        <v>175</v>
      </c>
      <c r="AN458" s="34" t="s">
        <v>155</v>
      </c>
      <c r="AO458" s="34">
        <v>1</v>
      </c>
      <c r="AP458" s="37">
        <v>0.89353009259259253</v>
      </c>
      <c r="AQ458" s="34">
        <v>47.158521999999998</v>
      </c>
      <c r="AR458" s="34">
        <v>-88.484556999999995</v>
      </c>
      <c r="AS458" s="34">
        <v>311.10000000000002</v>
      </c>
      <c r="AT458" s="34">
        <v>23.8</v>
      </c>
      <c r="AU458" s="34">
        <v>12</v>
      </c>
      <c r="AV458" s="34">
        <v>11</v>
      </c>
      <c r="AW458" s="34" t="s">
        <v>210</v>
      </c>
      <c r="AX458" s="34">
        <v>1.3771</v>
      </c>
      <c r="AY458" s="34">
        <v>1.5854999999999999</v>
      </c>
      <c r="AZ458" s="34">
        <v>2.5855000000000001</v>
      </c>
      <c r="BA458" s="34">
        <v>13.404</v>
      </c>
      <c r="BB458" s="34">
        <v>14.49</v>
      </c>
      <c r="BC458" s="34">
        <v>1.08</v>
      </c>
      <c r="BD458" s="34">
        <v>14.122</v>
      </c>
      <c r="BE458" s="34">
        <v>2903.6779999999999</v>
      </c>
      <c r="BF458" s="34">
        <v>0.90900000000000003</v>
      </c>
      <c r="BG458" s="34">
        <v>1.587</v>
      </c>
      <c r="BH458" s="34">
        <v>7.4999999999999997E-2</v>
      </c>
      <c r="BI458" s="34">
        <v>1.6619999999999999</v>
      </c>
      <c r="BJ458" s="34">
        <v>1.304</v>
      </c>
      <c r="BK458" s="34">
        <v>6.2E-2</v>
      </c>
      <c r="BL458" s="34">
        <v>1.3660000000000001</v>
      </c>
      <c r="BM458" s="34">
        <v>0.56289999999999996</v>
      </c>
      <c r="BN458" s="34"/>
      <c r="BO458" s="34"/>
      <c r="BP458" s="34"/>
      <c r="BQ458" s="34">
        <v>60.238999999999997</v>
      </c>
      <c r="BR458" s="34">
        <v>0.14416000000000001</v>
      </c>
      <c r="BS458" s="34">
        <v>-5</v>
      </c>
      <c r="BT458" s="34">
        <v>7.071E-3</v>
      </c>
      <c r="BU458" s="34">
        <v>3.5229089999999998</v>
      </c>
      <c r="BV458" s="34">
        <v>0</v>
      </c>
      <c r="BW458" s="34" t="s">
        <v>155</v>
      </c>
      <c r="BX458" s="34">
        <v>0.82199999999999995</v>
      </c>
    </row>
    <row r="459" spans="1:76" x14ac:dyDescent="0.25">
      <c r="A459" s="35">
        <v>43167</v>
      </c>
      <c r="B459" s="36">
        <v>1.7718750000000002E-2</v>
      </c>
      <c r="C459" s="34">
        <v>14.212999999999999</v>
      </c>
      <c r="D459" s="34">
        <v>5.4999999999999997E-3</v>
      </c>
      <c r="E459" s="34">
        <v>55.076923000000001</v>
      </c>
      <c r="F459" s="34">
        <v>70.3</v>
      </c>
      <c r="G459" s="34">
        <v>3.3</v>
      </c>
      <c r="H459" s="34">
        <v>57.6</v>
      </c>
      <c r="I459" s="34"/>
      <c r="J459" s="34">
        <v>0.4</v>
      </c>
      <c r="K459" s="34">
        <v>0.87470000000000003</v>
      </c>
      <c r="L459" s="34">
        <v>12.432499999999999</v>
      </c>
      <c r="M459" s="34">
        <v>4.7999999999999996E-3</v>
      </c>
      <c r="N459" s="34">
        <v>61.476700000000001</v>
      </c>
      <c r="O459" s="34">
        <v>2.8521000000000001</v>
      </c>
      <c r="P459" s="34">
        <v>64.3</v>
      </c>
      <c r="Q459" s="34">
        <v>50.510300000000001</v>
      </c>
      <c r="R459" s="34">
        <v>2.3433000000000002</v>
      </c>
      <c r="S459" s="34">
        <v>52.9</v>
      </c>
      <c r="T459" s="34">
        <v>57.584499999999998</v>
      </c>
      <c r="U459" s="34"/>
      <c r="V459" s="34"/>
      <c r="W459" s="34">
        <v>0</v>
      </c>
      <c r="X459" s="34">
        <v>0.34989999999999999</v>
      </c>
      <c r="Y459" s="34">
        <v>12</v>
      </c>
      <c r="Z459" s="34">
        <v>851</v>
      </c>
      <c r="AA459" s="34">
        <v>852</v>
      </c>
      <c r="AB459" s="34">
        <v>872</v>
      </c>
      <c r="AC459" s="34">
        <v>85</v>
      </c>
      <c r="AD459" s="34">
        <v>28.81</v>
      </c>
      <c r="AE459" s="34">
        <v>0.66</v>
      </c>
      <c r="AF459" s="34">
        <v>979</v>
      </c>
      <c r="AG459" s="34">
        <v>3</v>
      </c>
      <c r="AH459" s="34">
        <v>54.070999999999998</v>
      </c>
      <c r="AI459" s="34">
        <v>41</v>
      </c>
      <c r="AJ459" s="34">
        <v>190</v>
      </c>
      <c r="AK459" s="34">
        <v>169</v>
      </c>
      <c r="AL459" s="34">
        <v>4.7</v>
      </c>
      <c r="AM459" s="34">
        <v>175</v>
      </c>
      <c r="AN459" s="34" t="s">
        <v>155</v>
      </c>
      <c r="AO459" s="34">
        <v>1</v>
      </c>
      <c r="AP459" s="37">
        <v>0.89353009259259253</v>
      </c>
      <c r="AQ459" s="34">
        <v>47.158546999999999</v>
      </c>
      <c r="AR459" s="34">
        <v>-88.484464000000003</v>
      </c>
      <c r="AS459" s="34">
        <v>310.89999999999998</v>
      </c>
      <c r="AT459" s="34">
        <v>21.6</v>
      </c>
      <c r="AU459" s="34">
        <v>12</v>
      </c>
      <c r="AV459" s="34">
        <v>11</v>
      </c>
      <c r="AW459" s="34" t="s">
        <v>212</v>
      </c>
      <c r="AX459" s="34">
        <v>1.4771000000000001</v>
      </c>
      <c r="AY459" s="34">
        <v>1.7770999999999999</v>
      </c>
      <c r="AZ459" s="34">
        <v>2.7</v>
      </c>
      <c r="BA459" s="34">
        <v>13.404</v>
      </c>
      <c r="BB459" s="34">
        <v>14.31</v>
      </c>
      <c r="BC459" s="34">
        <v>1.07</v>
      </c>
      <c r="BD459" s="34">
        <v>14.323</v>
      </c>
      <c r="BE459" s="34">
        <v>2904.1559999999999</v>
      </c>
      <c r="BF459" s="34">
        <v>0.71599999999999997</v>
      </c>
      <c r="BG459" s="34">
        <v>1.504</v>
      </c>
      <c r="BH459" s="34">
        <v>7.0000000000000007E-2</v>
      </c>
      <c r="BI459" s="34">
        <v>1.5740000000000001</v>
      </c>
      <c r="BJ459" s="34">
        <v>1.236</v>
      </c>
      <c r="BK459" s="34">
        <v>5.7000000000000002E-2</v>
      </c>
      <c r="BL459" s="34">
        <v>1.2929999999999999</v>
      </c>
      <c r="BM459" s="34">
        <v>0.4642</v>
      </c>
      <c r="BN459" s="34"/>
      <c r="BO459" s="34"/>
      <c r="BP459" s="34"/>
      <c r="BQ459" s="34">
        <v>59.427999999999997</v>
      </c>
      <c r="BR459" s="34">
        <v>0.13492299999999999</v>
      </c>
      <c r="BS459" s="34">
        <v>-5</v>
      </c>
      <c r="BT459" s="34">
        <v>7.9290000000000003E-3</v>
      </c>
      <c r="BU459" s="34">
        <v>3.2971810000000001</v>
      </c>
      <c r="BV459" s="34">
        <v>0</v>
      </c>
      <c r="BW459" s="34" t="s">
        <v>155</v>
      </c>
      <c r="BX459" s="34">
        <v>0.82199999999999995</v>
      </c>
    </row>
    <row r="460" spans="1:76" x14ac:dyDescent="0.25">
      <c r="A460" s="35">
        <v>43167</v>
      </c>
      <c r="B460" s="36">
        <v>1.7730324074074075E-2</v>
      </c>
      <c r="C460" s="34">
        <v>14.458</v>
      </c>
      <c r="D460" s="34">
        <v>1.8599999999999998E-2</v>
      </c>
      <c r="E460" s="34">
        <v>186.10269400000001</v>
      </c>
      <c r="F460" s="34">
        <v>68.5</v>
      </c>
      <c r="G460" s="34">
        <v>3.1</v>
      </c>
      <c r="H460" s="34">
        <v>45.4</v>
      </c>
      <c r="I460" s="34"/>
      <c r="J460" s="34">
        <v>0.4</v>
      </c>
      <c r="K460" s="34">
        <v>0.87270000000000003</v>
      </c>
      <c r="L460" s="34">
        <v>12.6175</v>
      </c>
      <c r="M460" s="34">
        <v>1.6199999999999999E-2</v>
      </c>
      <c r="N460" s="34">
        <v>59.757399999999997</v>
      </c>
      <c r="O460" s="34">
        <v>2.7054999999999998</v>
      </c>
      <c r="P460" s="34">
        <v>62.5</v>
      </c>
      <c r="Q460" s="34">
        <v>49.097700000000003</v>
      </c>
      <c r="R460" s="34">
        <v>2.2229000000000001</v>
      </c>
      <c r="S460" s="34">
        <v>51.3</v>
      </c>
      <c r="T460" s="34">
        <v>45.372199999999999</v>
      </c>
      <c r="U460" s="34"/>
      <c r="V460" s="34"/>
      <c r="W460" s="34">
        <v>0</v>
      </c>
      <c r="X460" s="34">
        <v>0.34910000000000002</v>
      </c>
      <c r="Y460" s="34">
        <v>12</v>
      </c>
      <c r="Z460" s="34">
        <v>851</v>
      </c>
      <c r="AA460" s="34">
        <v>852</v>
      </c>
      <c r="AB460" s="34">
        <v>872</v>
      </c>
      <c r="AC460" s="34">
        <v>85</v>
      </c>
      <c r="AD460" s="34">
        <v>28.81</v>
      </c>
      <c r="AE460" s="34">
        <v>0.66</v>
      </c>
      <c r="AF460" s="34">
        <v>979</v>
      </c>
      <c r="AG460" s="34">
        <v>3</v>
      </c>
      <c r="AH460" s="34">
        <v>54</v>
      </c>
      <c r="AI460" s="34">
        <v>41</v>
      </c>
      <c r="AJ460" s="34">
        <v>190.9</v>
      </c>
      <c r="AK460" s="34">
        <v>168.1</v>
      </c>
      <c r="AL460" s="34">
        <v>4.8</v>
      </c>
      <c r="AM460" s="34">
        <v>175</v>
      </c>
      <c r="AN460" s="34" t="s">
        <v>155</v>
      </c>
      <c r="AO460" s="34">
        <v>1</v>
      </c>
      <c r="AP460" s="37">
        <v>0.89354166666666668</v>
      </c>
      <c r="AQ460" s="34">
        <v>47.158597</v>
      </c>
      <c r="AR460" s="34">
        <v>-88.484363999999999</v>
      </c>
      <c r="AS460" s="34">
        <v>310.8</v>
      </c>
      <c r="AT460" s="34">
        <v>20.3</v>
      </c>
      <c r="AU460" s="34">
        <v>12</v>
      </c>
      <c r="AV460" s="34">
        <v>11</v>
      </c>
      <c r="AW460" s="34" t="s">
        <v>212</v>
      </c>
      <c r="AX460" s="34">
        <v>1.5770230000000001</v>
      </c>
      <c r="AY460" s="34">
        <v>1.183816</v>
      </c>
      <c r="AZ460" s="34">
        <v>2.5459540000000001</v>
      </c>
      <c r="BA460" s="34">
        <v>13.404</v>
      </c>
      <c r="BB460" s="34">
        <v>14.07</v>
      </c>
      <c r="BC460" s="34">
        <v>1.05</v>
      </c>
      <c r="BD460" s="34">
        <v>14.583</v>
      </c>
      <c r="BE460" s="34">
        <v>2901.7040000000002</v>
      </c>
      <c r="BF460" s="34">
        <v>2.3769999999999998</v>
      </c>
      <c r="BG460" s="34">
        <v>1.4390000000000001</v>
      </c>
      <c r="BH460" s="34">
        <v>6.5000000000000002E-2</v>
      </c>
      <c r="BI460" s="34">
        <v>1.504</v>
      </c>
      <c r="BJ460" s="34">
        <v>1.1819999999999999</v>
      </c>
      <c r="BK460" s="34">
        <v>5.3999999999999999E-2</v>
      </c>
      <c r="BL460" s="34">
        <v>1.236</v>
      </c>
      <c r="BM460" s="34">
        <v>0.36009999999999998</v>
      </c>
      <c r="BN460" s="34"/>
      <c r="BO460" s="34"/>
      <c r="BP460" s="34"/>
      <c r="BQ460" s="34">
        <v>58.374000000000002</v>
      </c>
      <c r="BR460" s="34">
        <v>0.13864499999999999</v>
      </c>
      <c r="BS460" s="34">
        <v>-5</v>
      </c>
      <c r="BT460" s="34">
        <v>7.071E-3</v>
      </c>
      <c r="BU460" s="34">
        <v>3.3881380000000001</v>
      </c>
      <c r="BV460" s="34">
        <v>0</v>
      </c>
      <c r="BW460" s="34" t="s">
        <v>155</v>
      </c>
      <c r="BX460" s="34">
        <v>0.82199999999999995</v>
      </c>
    </row>
    <row r="461" spans="1:76" x14ac:dyDescent="0.25">
      <c r="A461" s="35">
        <v>43167</v>
      </c>
      <c r="B461" s="36">
        <v>1.7741898148148149E-2</v>
      </c>
      <c r="C461" s="34">
        <v>14.831</v>
      </c>
      <c r="D461" s="34">
        <v>0.34870000000000001</v>
      </c>
      <c r="E461" s="34">
        <v>3486.8382940000001</v>
      </c>
      <c r="F461" s="34">
        <v>66.400000000000006</v>
      </c>
      <c r="G461" s="34">
        <v>3.1</v>
      </c>
      <c r="H461" s="34">
        <v>39.4</v>
      </c>
      <c r="I461" s="34"/>
      <c r="J461" s="34">
        <v>0.4</v>
      </c>
      <c r="K461" s="34">
        <v>0.8669</v>
      </c>
      <c r="L461" s="34">
        <v>12.8573</v>
      </c>
      <c r="M461" s="34">
        <v>0.30230000000000001</v>
      </c>
      <c r="N461" s="34">
        <v>57.531700000000001</v>
      </c>
      <c r="O461" s="34">
        <v>2.6533000000000002</v>
      </c>
      <c r="P461" s="34">
        <v>60.2</v>
      </c>
      <c r="Q461" s="34">
        <v>47.268999999999998</v>
      </c>
      <c r="R461" s="34">
        <v>2.1800000000000002</v>
      </c>
      <c r="S461" s="34">
        <v>49.4</v>
      </c>
      <c r="T461" s="34">
        <v>39.372100000000003</v>
      </c>
      <c r="U461" s="34"/>
      <c r="V461" s="34"/>
      <c r="W461" s="34">
        <v>0</v>
      </c>
      <c r="X461" s="34">
        <v>0.3468</v>
      </c>
      <c r="Y461" s="34">
        <v>12</v>
      </c>
      <c r="Z461" s="34">
        <v>850</v>
      </c>
      <c r="AA461" s="34">
        <v>851</v>
      </c>
      <c r="AB461" s="34">
        <v>872</v>
      </c>
      <c r="AC461" s="34">
        <v>85</v>
      </c>
      <c r="AD461" s="34">
        <v>28.81</v>
      </c>
      <c r="AE461" s="34">
        <v>0.66</v>
      </c>
      <c r="AF461" s="34">
        <v>979</v>
      </c>
      <c r="AG461" s="34">
        <v>3</v>
      </c>
      <c r="AH461" s="34">
        <v>54</v>
      </c>
      <c r="AI461" s="34">
        <v>41</v>
      </c>
      <c r="AJ461" s="34">
        <v>191</v>
      </c>
      <c r="AK461" s="34">
        <v>168</v>
      </c>
      <c r="AL461" s="34">
        <v>4.8</v>
      </c>
      <c r="AM461" s="34">
        <v>175</v>
      </c>
      <c r="AN461" s="34" t="s">
        <v>155</v>
      </c>
      <c r="AO461" s="34">
        <v>1</v>
      </c>
      <c r="AP461" s="37">
        <v>0.89355324074074083</v>
      </c>
      <c r="AQ461" s="34">
        <v>47.158650999999999</v>
      </c>
      <c r="AR461" s="34">
        <v>-88.484271000000007</v>
      </c>
      <c r="AS461" s="34">
        <v>310.7</v>
      </c>
      <c r="AT461" s="34">
        <v>20.100000000000001</v>
      </c>
      <c r="AU461" s="34">
        <v>12</v>
      </c>
      <c r="AV461" s="34">
        <v>11</v>
      </c>
      <c r="AW461" s="34" t="s">
        <v>212</v>
      </c>
      <c r="AX461" s="34">
        <v>1.3687689999999999</v>
      </c>
      <c r="AY461" s="34">
        <v>1.0770770000000001</v>
      </c>
      <c r="AZ461" s="34">
        <v>2.1916920000000002</v>
      </c>
      <c r="BA461" s="34">
        <v>13.404</v>
      </c>
      <c r="BB461" s="34">
        <v>13.43</v>
      </c>
      <c r="BC461" s="34">
        <v>1</v>
      </c>
      <c r="BD461" s="34">
        <v>15.352</v>
      </c>
      <c r="BE461" s="34">
        <v>2838.5010000000002</v>
      </c>
      <c r="BF461" s="34">
        <v>42.473999999999997</v>
      </c>
      <c r="BG461" s="34">
        <v>1.33</v>
      </c>
      <c r="BH461" s="34">
        <v>6.0999999999999999E-2</v>
      </c>
      <c r="BI461" s="34">
        <v>1.391</v>
      </c>
      <c r="BJ461" s="34">
        <v>1.093</v>
      </c>
      <c r="BK461" s="34">
        <v>0.05</v>
      </c>
      <c r="BL461" s="34">
        <v>1.143</v>
      </c>
      <c r="BM461" s="34">
        <v>0.3</v>
      </c>
      <c r="BN461" s="34"/>
      <c r="BO461" s="34"/>
      <c r="BP461" s="34"/>
      <c r="BQ461" s="34">
        <v>55.664000000000001</v>
      </c>
      <c r="BR461" s="34">
        <v>0.173373</v>
      </c>
      <c r="BS461" s="34">
        <v>-5</v>
      </c>
      <c r="BT461" s="34">
        <v>7.0000000000000001E-3</v>
      </c>
      <c r="BU461" s="34">
        <v>4.2368030000000001</v>
      </c>
      <c r="BV461" s="34">
        <v>0</v>
      </c>
      <c r="BW461" s="34" t="s">
        <v>155</v>
      </c>
      <c r="BX461" s="34">
        <v>0.82199999999999995</v>
      </c>
    </row>
    <row r="462" spans="1:76" x14ac:dyDescent="0.25">
      <c r="A462" s="35">
        <v>43167</v>
      </c>
      <c r="B462" s="36">
        <v>1.7753472222222223E-2</v>
      </c>
      <c r="C462" s="34">
        <v>14.036</v>
      </c>
      <c r="D462" s="34">
        <v>1.0720000000000001</v>
      </c>
      <c r="E462" s="34">
        <v>10719.650869999999</v>
      </c>
      <c r="F462" s="34">
        <v>65.5</v>
      </c>
      <c r="G462" s="34">
        <v>3</v>
      </c>
      <c r="H462" s="34">
        <v>41.9</v>
      </c>
      <c r="I462" s="34"/>
      <c r="J462" s="34">
        <v>0.4</v>
      </c>
      <c r="K462" s="34">
        <v>0.86660000000000004</v>
      </c>
      <c r="L462" s="34">
        <v>12.163600000000001</v>
      </c>
      <c r="M462" s="34">
        <v>0.92900000000000005</v>
      </c>
      <c r="N462" s="34">
        <v>56.764899999999997</v>
      </c>
      <c r="O462" s="34">
        <v>2.5998000000000001</v>
      </c>
      <c r="P462" s="34">
        <v>59.4</v>
      </c>
      <c r="Q462" s="34">
        <v>46.639000000000003</v>
      </c>
      <c r="R462" s="34">
        <v>2.1360000000000001</v>
      </c>
      <c r="S462" s="34">
        <v>48.8</v>
      </c>
      <c r="T462" s="34">
        <v>41.858400000000003</v>
      </c>
      <c r="U462" s="34"/>
      <c r="V462" s="34"/>
      <c r="W462" s="34">
        <v>0</v>
      </c>
      <c r="X462" s="34">
        <v>0.34660000000000002</v>
      </c>
      <c r="Y462" s="34">
        <v>11.9</v>
      </c>
      <c r="Z462" s="34">
        <v>851</v>
      </c>
      <c r="AA462" s="34">
        <v>852</v>
      </c>
      <c r="AB462" s="34">
        <v>872</v>
      </c>
      <c r="AC462" s="34">
        <v>85</v>
      </c>
      <c r="AD462" s="34">
        <v>28.81</v>
      </c>
      <c r="AE462" s="34">
        <v>0.66</v>
      </c>
      <c r="AF462" s="34">
        <v>979</v>
      </c>
      <c r="AG462" s="34">
        <v>3</v>
      </c>
      <c r="AH462" s="34">
        <v>54</v>
      </c>
      <c r="AI462" s="34">
        <v>41</v>
      </c>
      <c r="AJ462" s="34">
        <v>190.1</v>
      </c>
      <c r="AK462" s="34">
        <v>168.9</v>
      </c>
      <c r="AL462" s="34">
        <v>4.7</v>
      </c>
      <c r="AM462" s="34">
        <v>175</v>
      </c>
      <c r="AN462" s="34" t="s">
        <v>155</v>
      </c>
      <c r="AO462" s="34">
        <v>1</v>
      </c>
      <c r="AP462" s="37">
        <v>0.89356481481481476</v>
      </c>
      <c r="AQ462" s="34">
        <v>47.158785999999999</v>
      </c>
      <c r="AR462" s="34">
        <v>-88.484168999999994</v>
      </c>
      <c r="AS462" s="34">
        <v>310.7</v>
      </c>
      <c r="AT462" s="34">
        <v>21.3</v>
      </c>
      <c r="AU462" s="34">
        <v>12</v>
      </c>
      <c r="AV462" s="34">
        <v>11</v>
      </c>
      <c r="AW462" s="34" t="s">
        <v>212</v>
      </c>
      <c r="AX462" s="34">
        <v>1.3771</v>
      </c>
      <c r="AY462" s="34">
        <v>1.0228999999999999</v>
      </c>
      <c r="AZ462" s="34">
        <v>2.1770999999999998</v>
      </c>
      <c r="BA462" s="34">
        <v>13.404</v>
      </c>
      <c r="BB462" s="34">
        <v>13.4</v>
      </c>
      <c r="BC462" s="34">
        <v>1</v>
      </c>
      <c r="BD462" s="34">
        <v>15.393000000000001</v>
      </c>
      <c r="BE462" s="34">
        <v>2699.058</v>
      </c>
      <c r="BF462" s="34">
        <v>131.19800000000001</v>
      </c>
      <c r="BG462" s="34">
        <v>1.319</v>
      </c>
      <c r="BH462" s="34">
        <v>0.06</v>
      </c>
      <c r="BI462" s="34">
        <v>1.379</v>
      </c>
      <c r="BJ462" s="34">
        <v>1.0840000000000001</v>
      </c>
      <c r="BK462" s="34">
        <v>0.05</v>
      </c>
      <c r="BL462" s="34">
        <v>1.133</v>
      </c>
      <c r="BM462" s="34">
        <v>0.32050000000000001</v>
      </c>
      <c r="BN462" s="34"/>
      <c r="BO462" s="34"/>
      <c r="BP462" s="34"/>
      <c r="BQ462" s="34">
        <v>55.927999999999997</v>
      </c>
      <c r="BR462" s="34">
        <v>0.28004800000000002</v>
      </c>
      <c r="BS462" s="34">
        <v>-5</v>
      </c>
      <c r="BT462" s="34">
        <v>7.9290000000000003E-3</v>
      </c>
      <c r="BU462" s="34">
        <v>6.8436729999999999</v>
      </c>
      <c r="BV462" s="34">
        <v>0</v>
      </c>
      <c r="BW462" s="34" t="s">
        <v>155</v>
      </c>
      <c r="BX462" s="34">
        <v>0.82199999999999995</v>
      </c>
    </row>
    <row r="463" spans="1:76" x14ac:dyDescent="0.25">
      <c r="A463" s="35">
        <v>43167</v>
      </c>
      <c r="B463" s="36">
        <v>1.7765046296296296E-2</v>
      </c>
      <c r="C463" s="34">
        <v>13.484</v>
      </c>
      <c r="D463" s="34">
        <v>2.0099999999999998</v>
      </c>
      <c r="E463" s="34">
        <v>20099.841540000001</v>
      </c>
      <c r="F463" s="34">
        <v>62.1</v>
      </c>
      <c r="G463" s="34">
        <v>3</v>
      </c>
      <c r="H463" s="34">
        <v>101.5</v>
      </c>
      <c r="I463" s="34"/>
      <c r="J463" s="34">
        <v>0.4</v>
      </c>
      <c r="K463" s="34">
        <v>0.86240000000000006</v>
      </c>
      <c r="L463" s="34">
        <v>11.629099999999999</v>
      </c>
      <c r="M463" s="34">
        <v>1.7335</v>
      </c>
      <c r="N463" s="34">
        <v>53.550600000000003</v>
      </c>
      <c r="O463" s="34">
        <v>2.5872999999999999</v>
      </c>
      <c r="P463" s="34">
        <v>56.1</v>
      </c>
      <c r="Q463" s="34">
        <v>43.997999999999998</v>
      </c>
      <c r="R463" s="34">
        <v>2.1257000000000001</v>
      </c>
      <c r="S463" s="34">
        <v>46.1</v>
      </c>
      <c r="T463" s="34">
        <v>101.47069999999999</v>
      </c>
      <c r="U463" s="34"/>
      <c r="V463" s="34"/>
      <c r="W463" s="34">
        <v>0</v>
      </c>
      <c r="X463" s="34">
        <v>0.34499999999999997</v>
      </c>
      <c r="Y463" s="34">
        <v>12</v>
      </c>
      <c r="Z463" s="34">
        <v>851</v>
      </c>
      <c r="AA463" s="34">
        <v>852</v>
      </c>
      <c r="AB463" s="34">
        <v>872</v>
      </c>
      <c r="AC463" s="34">
        <v>85</v>
      </c>
      <c r="AD463" s="34">
        <v>28.81</v>
      </c>
      <c r="AE463" s="34">
        <v>0.66</v>
      </c>
      <c r="AF463" s="34">
        <v>979</v>
      </c>
      <c r="AG463" s="34">
        <v>3</v>
      </c>
      <c r="AH463" s="34">
        <v>54</v>
      </c>
      <c r="AI463" s="34">
        <v>41</v>
      </c>
      <c r="AJ463" s="34">
        <v>190.9</v>
      </c>
      <c r="AK463" s="34">
        <v>169</v>
      </c>
      <c r="AL463" s="34">
        <v>4.8</v>
      </c>
      <c r="AM463" s="34">
        <v>175</v>
      </c>
      <c r="AN463" s="34" t="s">
        <v>155</v>
      </c>
      <c r="AO463" s="34">
        <v>1</v>
      </c>
      <c r="AP463" s="37">
        <v>0.89358796296296295</v>
      </c>
      <c r="AQ463" s="34">
        <v>47.158898000000001</v>
      </c>
      <c r="AR463" s="34">
        <v>-88.484122999999997</v>
      </c>
      <c r="AS463" s="34">
        <v>310.60000000000002</v>
      </c>
      <c r="AT463" s="34">
        <v>23.9</v>
      </c>
      <c r="AU463" s="34">
        <v>12</v>
      </c>
      <c r="AV463" s="34">
        <v>11</v>
      </c>
      <c r="AW463" s="34" t="s">
        <v>212</v>
      </c>
      <c r="AX463" s="34">
        <v>1.4</v>
      </c>
      <c r="AY463" s="34">
        <v>1.2313000000000001</v>
      </c>
      <c r="AZ463" s="34">
        <v>2.3542000000000001</v>
      </c>
      <c r="BA463" s="34">
        <v>13.404</v>
      </c>
      <c r="BB463" s="34">
        <v>12.96</v>
      </c>
      <c r="BC463" s="34">
        <v>0.97</v>
      </c>
      <c r="BD463" s="34">
        <v>15.952</v>
      </c>
      <c r="BE463" s="34">
        <v>2527.0160000000001</v>
      </c>
      <c r="BF463" s="34">
        <v>239.74700000000001</v>
      </c>
      <c r="BG463" s="34">
        <v>1.2190000000000001</v>
      </c>
      <c r="BH463" s="34">
        <v>5.8999999999999997E-2</v>
      </c>
      <c r="BI463" s="34">
        <v>1.2769999999999999</v>
      </c>
      <c r="BJ463" s="34">
        <v>1.0009999999999999</v>
      </c>
      <c r="BK463" s="34">
        <v>4.8000000000000001E-2</v>
      </c>
      <c r="BL463" s="34">
        <v>1.05</v>
      </c>
      <c r="BM463" s="34">
        <v>0.76090000000000002</v>
      </c>
      <c r="BN463" s="34"/>
      <c r="BO463" s="34"/>
      <c r="BP463" s="34"/>
      <c r="BQ463" s="34">
        <v>54.506</v>
      </c>
      <c r="BR463" s="34">
        <v>0.406912</v>
      </c>
      <c r="BS463" s="34">
        <v>-5</v>
      </c>
      <c r="BT463" s="34">
        <v>7.071E-3</v>
      </c>
      <c r="BU463" s="34">
        <v>9.9439119999999992</v>
      </c>
      <c r="BV463" s="34">
        <v>0</v>
      </c>
      <c r="BW463" s="34" t="s">
        <v>155</v>
      </c>
      <c r="BX463" s="34">
        <v>0.82199999999999995</v>
      </c>
    </row>
    <row r="464" spans="1:76" x14ac:dyDescent="0.25">
      <c r="A464" s="35">
        <v>43167</v>
      </c>
      <c r="B464" s="36">
        <v>1.777662037037037E-2</v>
      </c>
      <c r="C464" s="34">
        <v>13.449</v>
      </c>
      <c r="D464" s="34">
        <v>2.2126999999999999</v>
      </c>
      <c r="E464" s="34">
        <v>22126.530439999999</v>
      </c>
      <c r="F464" s="34">
        <v>58</v>
      </c>
      <c r="G464" s="34">
        <v>2.9</v>
      </c>
      <c r="H464" s="34">
        <v>183.7</v>
      </c>
      <c r="I464" s="34"/>
      <c r="J464" s="34">
        <v>0.4</v>
      </c>
      <c r="K464" s="34">
        <v>0.86070000000000002</v>
      </c>
      <c r="L464" s="34">
        <v>11.5755</v>
      </c>
      <c r="M464" s="34">
        <v>1.9044000000000001</v>
      </c>
      <c r="N464" s="34">
        <v>49.944400000000002</v>
      </c>
      <c r="O464" s="34">
        <v>2.496</v>
      </c>
      <c r="P464" s="34">
        <v>52.4</v>
      </c>
      <c r="Q464" s="34">
        <v>41.0854</v>
      </c>
      <c r="R464" s="34">
        <v>2.0533000000000001</v>
      </c>
      <c r="S464" s="34">
        <v>43.1</v>
      </c>
      <c r="T464" s="34">
        <v>183.7363</v>
      </c>
      <c r="U464" s="34"/>
      <c r="V464" s="34"/>
      <c r="W464" s="34">
        <v>0</v>
      </c>
      <c r="X464" s="34">
        <v>0.34429999999999999</v>
      </c>
      <c r="Y464" s="34">
        <v>12</v>
      </c>
      <c r="Z464" s="34">
        <v>852</v>
      </c>
      <c r="AA464" s="34">
        <v>852</v>
      </c>
      <c r="AB464" s="34">
        <v>871</v>
      </c>
      <c r="AC464" s="34">
        <v>85.9</v>
      </c>
      <c r="AD464" s="34">
        <v>29.12</v>
      </c>
      <c r="AE464" s="34">
        <v>0.67</v>
      </c>
      <c r="AF464" s="34">
        <v>979</v>
      </c>
      <c r="AG464" s="34">
        <v>3</v>
      </c>
      <c r="AH464" s="34">
        <v>54</v>
      </c>
      <c r="AI464" s="34">
        <v>41</v>
      </c>
      <c r="AJ464" s="34">
        <v>191</v>
      </c>
      <c r="AK464" s="34">
        <v>169</v>
      </c>
      <c r="AL464" s="34">
        <v>4.7</v>
      </c>
      <c r="AM464" s="34">
        <v>175</v>
      </c>
      <c r="AN464" s="34" t="s">
        <v>155</v>
      </c>
      <c r="AO464" s="34">
        <v>1</v>
      </c>
      <c r="AP464" s="37">
        <v>0.89359953703703709</v>
      </c>
      <c r="AQ464" s="34">
        <v>47.158920000000002</v>
      </c>
      <c r="AR464" s="34">
        <v>-88.484116999999998</v>
      </c>
      <c r="AS464" s="34">
        <v>310.60000000000002</v>
      </c>
      <c r="AT464" s="34">
        <v>26.4</v>
      </c>
      <c r="AU464" s="34">
        <v>12</v>
      </c>
      <c r="AV464" s="34">
        <v>11</v>
      </c>
      <c r="AW464" s="34" t="s">
        <v>212</v>
      </c>
      <c r="AX464" s="34">
        <v>1.0915999999999999</v>
      </c>
      <c r="AY464" s="34">
        <v>1.3</v>
      </c>
      <c r="AZ464" s="34">
        <v>1.9374</v>
      </c>
      <c r="BA464" s="34">
        <v>13.404</v>
      </c>
      <c r="BB464" s="34">
        <v>12.8</v>
      </c>
      <c r="BC464" s="34">
        <v>0.96</v>
      </c>
      <c r="BD464" s="34">
        <v>16.186</v>
      </c>
      <c r="BE464" s="34">
        <v>2491.893</v>
      </c>
      <c r="BF464" s="34">
        <v>260.93200000000002</v>
      </c>
      <c r="BG464" s="34">
        <v>1.1259999999999999</v>
      </c>
      <c r="BH464" s="34">
        <v>5.6000000000000001E-2</v>
      </c>
      <c r="BI464" s="34">
        <v>1.1819999999999999</v>
      </c>
      <c r="BJ464" s="34">
        <v>0.92600000000000005</v>
      </c>
      <c r="BK464" s="34">
        <v>4.5999999999999999E-2</v>
      </c>
      <c r="BL464" s="34">
        <v>0.97299999999999998</v>
      </c>
      <c r="BM464" s="34">
        <v>1.3649</v>
      </c>
      <c r="BN464" s="34"/>
      <c r="BO464" s="34"/>
      <c r="BP464" s="34"/>
      <c r="BQ464" s="34">
        <v>53.887999999999998</v>
      </c>
      <c r="BR464" s="34">
        <v>0.47359800000000002</v>
      </c>
      <c r="BS464" s="34">
        <v>-5</v>
      </c>
      <c r="BT464" s="34">
        <v>7.9290000000000003E-3</v>
      </c>
      <c r="BU464" s="34">
        <v>11.573551</v>
      </c>
      <c r="BV464" s="34">
        <v>0</v>
      </c>
      <c r="BW464" s="34" t="s">
        <v>155</v>
      </c>
      <c r="BX464" s="34">
        <v>0.82299999999999995</v>
      </c>
    </row>
    <row r="465" spans="1:76" x14ac:dyDescent="0.25">
      <c r="A465" s="35">
        <v>43167</v>
      </c>
      <c r="B465" s="36">
        <v>1.7788194444444443E-2</v>
      </c>
      <c r="C465" s="34">
        <v>13.775</v>
      </c>
      <c r="D465" s="34">
        <v>1.2882</v>
      </c>
      <c r="E465" s="34">
        <v>12882.24872</v>
      </c>
      <c r="F465" s="34">
        <v>56</v>
      </c>
      <c r="G465" s="34">
        <v>2.8</v>
      </c>
      <c r="H465" s="34">
        <v>235.1</v>
      </c>
      <c r="I465" s="34"/>
      <c r="J465" s="34">
        <v>0.4</v>
      </c>
      <c r="K465" s="34">
        <v>0.86639999999999995</v>
      </c>
      <c r="L465" s="34">
        <v>11.935499999999999</v>
      </c>
      <c r="M465" s="34">
        <v>1.1162000000000001</v>
      </c>
      <c r="N465" s="34">
        <v>48.561</v>
      </c>
      <c r="O465" s="34">
        <v>2.4260000000000002</v>
      </c>
      <c r="P465" s="34">
        <v>51</v>
      </c>
      <c r="Q465" s="34">
        <v>39.951099999999997</v>
      </c>
      <c r="R465" s="34">
        <v>1.9959</v>
      </c>
      <c r="S465" s="34">
        <v>41.9</v>
      </c>
      <c r="T465" s="34">
        <v>235.0778</v>
      </c>
      <c r="U465" s="34"/>
      <c r="V465" s="34"/>
      <c r="W465" s="34">
        <v>0</v>
      </c>
      <c r="X465" s="34">
        <v>0.34660000000000002</v>
      </c>
      <c r="Y465" s="34">
        <v>11.9</v>
      </c>
      <c r="Z465" s="34">
        <v>851</v>
      </c>
      <c r="AA465" s="34">
        <v>852</v>
      </c>
      <c r="AB465" s="34">
        <v>871</v>
      </c>
      <c r="AC465" s="34">
        <v>86</v>
      </c>
      <c r="AD465" s="34">
        <v>29.15</v>
      </c>
      <c r="AE465" s="34">
        <v>0.67</v>
      </c>
      <c r="AF465" s="34">
        <v>979</v>
      </c>
      <c r="AG465" s="34">
        <v>3</v>
      </c>
      <c r="AH465" s="34">
        <v>54</v>
      </c>
      <c r="AI465" s="34">
        <v>41</v>
      </c>
      <c r="AJ465" s="34">
        <v>191</v>
      </c>
      <c r="AK465" s="34">
        <v>169</v>
      </c>
      <c r="AL465" s="34">
        <v>4.7</v>
      </c>
      <c r="AM465" s="34">
        <v>175.2</v>
      </c>
      <c r="AN465" s="34" t="s">
        <v>155</v>
      </c>
      <c r="AO465" s="34">
        <v>1</v>
      </c>
      <c r="AP465" s="37">
        <v>0.89359953703703709</v>
      </c>
      <c r="AQ465" s="34">
        <v>47.159118999999997</v>
      </c>
      <c r="AR465" s="34">
        <v>-88.484125000000006</v>
      </c>
      <c r="AS465" s="34">
        <v>310.7</v>
      </c>
      <c r="AT465" s="34">
        <v>29.5</v>
      </c>
      <c r="AU465" s="34">
        <v>12</v>
      </c>
      <c r="AV465" s="34">
        <v>11</v>
      </c>
      <c r="AW465" s="34" t="s">
        <v>212</v>
      </c>
      <c r="AX465" s="34">
        <v>1</v>
      </c>
      <c r="AY465" s="34">
        <v>1.4541999999999999</v>
      </c>
      <c r="AZ465" s="34">
        <v>1.9541999999999999</v>
      </c>
      <c r="BA465" s="34">
        <v>13.404</v>
      </c>
      <c r="BB465" s="34">
        <v>13.39</v>
      </c>
      <c r="BC465" s="34">
        <v>1</v>
      </c>
      <c r="BD465" s="34">
        <v>15.414999999999999</v>
      </c>
      <c r="BE465" s="34">
        <v>2652.8180000000002</v>
      </c>
      <c r="BF465" s="34">
        <v>157.898</v>
      </c>
      <c r="BG465" s="34">
        <v>1.1299999999999999</v>
      </c>
      <c r="BH465" s="34">
        <v>5.6000000000000001E-2</v>
      </c>
      <c r="BI465" s="34">
        <v>1.1870000000000001</v>
      </c>
      <c r="BJ465" s="34">
        <v>0.93</v>
      </c>
      <c r="BK465" s="34">
        <v>4.5999999999999999E-2</v>
      </c>
      <c r="BL465" s="34">
        <v>0.97599999999999998</v>
      </c>
      <c r="BM465" s="34">
        <v>1.8029999999999999</v>
      </c>
      <c r="BN465" s="34"/>
      <c r="BO465" s="34"/>
      <c r="BP465" s="34"/>
      <c r="BQ465" s="34">
        <v>56.01</v>
      </c>
      <c r="BR465" s="34">
        <v>0.404609</v>
      </c>
      <c r="BS465" s="34">
        <v>-5</v>
      </c>
      <c r="BT465" s="34">
        <v>8.0000000000000002E-3</v>
      </c>
      <c r="BU465" s="34">
        <v>9.8876329999999992</v>
      </c>
      <c r="BV465" s="34">
        <v>0</v>
      </c>
      <c r="BW465" s="34" t="s">
        <v>155</v>
      </c>
      <c r="BX465" s="34">
        <v>0.82299999999999995</v>
      </c>
    </row>
    <row r="466" spans="1:76" x14ac:dyDescent="0.25">
      <c r="A466" s="35">
        <v>43167</v>
      </c>
      <c r="B466" s="36">
        <v>1.779976851851852E-2</v>
      </c>
      <c r="C466" s="34">
        <v>14.188000000000001</v>
      </c>
      <c r="D466" s="34">
        <v>0.58409999999999995</v>
      </c>
      <c r="E466" s="34">
        <v>5840.7855970000001</v>
      </c>
      <c r="F466" s="34">
        <v>54.4</v>
      </c>
      <c r="G466" s="34">
        <v>2.8</v>
      </c>
      <c r="H466" s="34">
        <v>214.8</v>
      </c>
      <c r="I466" s="34"/>
      <c r="J466" s="34">
        <v>0.3</v>
      </c>
      <c r="K466" s="34">
        <v>0.86960000000000004</v>
      </c>
      <c r="L466" s="34">
        <v>12.3376</v>
      </c>
      <c r="M466" s="34">
        <v>0.50790000000000002</v>
      </c>
      <c r="N466" s="34">
        <v>47.308700000000002</v>
      </c>
      <c r="O466" s="34">
        <v>2.4348000000000001</v>
      </c>
      <c r="P466" s="34">
        <v>49.7</v>
      </c>
      <c r="Q466" s="34">
        <v>38.920900000000003</v>
      </c>
      <c r="R466" s="34">
        <v>2.0030999999999999</v>
      </c>
      <c r="S466" s="34">
        <v>40.9</v>
      </c>
      <c r="T466" s="34">
        <v>214.83019999999999</v>
      </c>
      <c r="U466" s="34"/>
      <c r="V466" s="34"/>
      <c r="W466" s="34">
        <v>0</v>
      </c>
      <c r="X466" s="34">
        <v>0.26090000000000002</v>
      </c>
      <c r="Y466" s="34">
        <v>12</v>
      </c>
      <c r="Z466" s="34">
        <v>850</v>
      </c>
      <c r="AA466" s="34">
        <v>851</v>
      </c>
      <c r="AB466" s="34">
        <v>870</v>
      </c>
      <c r="AC466" s="34">
        <v>86</v>
      </c>
      <c r="AD466" s="34">
        <v>29.15</v>
      </c>
      <c r="AE466" s="34">
        <v>0.67</v>
      </c>
      <c r="AF466" s="34">
        <v>979</v>
      </c>
      <c r="AG466" s="34">
        <v>3</v>
      </c>
      <c r="AH466" s="34">
        <v>54</v>
      </c>
      <c r="AI466" s="34">
        <v>41</v>
      </c>
      <c r="AJ466" s="34">
        <v>191</v>
      </c>
      <c r="AK466" s="34">
        <v>169</v>
      </c>
      <c r="AL466" s="34">
        <v>4.8</v>
      </c>
      <c r="AM466" s="34">
        <v>175.5</v>
      </c>
      <c r="AN466" s="34" t="s">
        <v>155</v>
      </c>
      <c r="AO466" s="34">
        <v>2</v>
      </c>
      <c r="AP466" s="37">
        <v>0.89362268518518517</v>
      </c>
      <c r="AQ466" s="34">
        <v>47.159177999999997</v>
      </c>
      <c r="AR466" s="34">
        <v>-88.484127999999998</v>
      </c>
      <c r="AS466" s="34">
        <v>310.7</v>
      </c>
      <c r="AT466" s="34">
        <v>32.5</v>
      </c>
      <c r="AU466" s="34">
        <v>12</v>
      </c>
      <c r="AV466" s="34">
        <v>11</v>
      </c>
      <c r="AW466" s="34" t="s">
        <v>212</v>
      </c>
      <c r="AX466" s="34">
        <v>1.0770999999999999</v>
      </c>
      <c r="AY466" s="34">
        <v>1.7313000000000001</v>
      </c>
      <c r="AZ466" s="34">
        <v>2.2313000000000001</v>
      </c>
      <c r="BA466" s="34">
        <v>13.404</v>
      </c>
      <c r="BB466" s="34">
        <v>13.72</v>
      </c>
      <c r="BC466" s="34">
        <v>1.02</v>
      </c>
      <c r="BD466" s="34">
        <v>14.997999999999999</v>
      </c>
      <c r="BE466" s="34">
        <v>2786.723</v>
      </c>
      <c r="BF466" s="34">
        <v>73.016999999999996</v>
      </c>
      <c r="BG466" s="34">
        <v>1.119</v>
      </c>
      <c r="BH466" s="34">
        <v>5.8000000000000003E-2</v>
      </c>
      <c r="BI466" s="34">
        <v>1.177</v>
      </c>
      <c r="BJ466" s="34">
        <v>0.92100000000000004</v>
      </c>
      <c r="BK466" s="34">
        <v>4.7E-2</v>
      </c>
      <c r="BL466" s="34">
        <v>0.96799999999999997</v>
      </c>
      <c r="BM466" s="34">
        <v>1.6745000000000001</v>
      </c>
      <c r="BN466" s="34"/>
      <c r="BO466" s="34"/>
      <c r="BP466" s="34"/>
      <c r="BQ466" s="34">
        <v>42.844000000000001</v>
      </c>
      <c r="BR466" s="34">
        <v>0.39807199999999998</v>
      </c>
      <c r="BS466" s="34">
        <v>-5</v>
      </c>
      <c r="BT466" s="34">
        <v>7.0720000000000002E-3</v>
      </c>
      <c r="BU466" s="34">
        <v>9.7278830000000003</v>
      </c>
      <c r="BV466" s="34">
        <v>0</v>
      </c>
      <c r="BW466" s="34" t="s">
        <v>155</v>
      </c>
      <c r="BX466" s="34">
        <v>0.82299999999999995</v>
      </c>
    </row>
    <row r="467" spans="1:76" x14ac:dyDescent="0.25">
      <c r="A467" s="35">
        <v>43167</v>
      </c>
      <c r="B467" s="36">
        <v>1.781134259259259E-2</v>
      </c>
      <c r="C467" s="34">
        <v>14.395</v>
      </c>
      <c r="D467" s="34">
        <v>0.2447</v>
      </c>
      <c r="E467" s="34">
        <v>2447.342193</v>
      </c>
      <c r="F467" s="34">
        <v>54</v>
      </c>
      <c r="G467" s="34">
        <v>2.8</v>
      </c>
      <c r="H467" s="34">
        <v>158.69999999999999</v>
      </c>
      <c r="I467" s="34"/>
      <c r="J467" s="34">
        <v>0.28000000000000003</v>
      </c>
      <c r="K467" s="34">
        <v>0.871</v>
      </c>
      <c r="L467" s="34">
        <v>12.538</v>
      </c>
      <c r="M467" s="34">
        <v>0.2132</v>
      </c>
      <c r="N467" s="34">
        <v>47.034500000000001</v>
      </c>
      <c r="O467" s="34">
        <v>2.4045999999999998</v>
      </c>
      <c r="P467" s="34">
        <v>49.4</v>
      </c>
      <c r="Q467" s="34">
        <v>38.695300000000003</v>
      </c>
      <c r="R467" s="34">
        <v>1.9782</v>
      </c>
      <c r="S467" s="34">
        <v>40.700000000000003</v>
      </c>
      <c r="T467" s="34">
        <v>158.68510000000001</v>
      </c>
      <c r="U467" s="34"/>
      <c r="V467" s="34"/>
      <c r="W467" s="34">
        <v>0</v>
      </c>
      <c r="X467" s="34">
        <v>0.24390000000000001</v>
      </c>
      <c r="Y467" s="34">
        <v>11.9</v>
      </c>
      <c r="Z467" s="34">
        <v>850</v>
      </c>
      <c r="AA467" s="34">
        <v>851</v>
      </c>
      <c r="AB467" s="34">
        <v>870</v>
      </c>
      <c r="AC467" s="34">
        <v>86</v>
      </c>
      <c r="AD467" s="34">
        <v>29.15</v>
      </c>
      <c r="AE467" s="34">
        <v>0.67</v>
      </c>
      <c r="AF467" s="34">
        <v>979</v>
      </c>
      <c r="AG467" s="34">
        <v>3</v>
      </c>
      <c r="AH467" s="34">
        <v>54</v>
      </c>
      <c r="AI467" s="34">
        <v>41</v>
      </c>
      <c r="AJ467" s="34">
        <v>191</v>
      </c>
      <c r="AK467" s="34">
        <v>169</v>
      </c>
      <c r="AL467" s="34">
        <v>4.7</v>
      </c>
      <c r="AM467" s="34">
        <v>175.9</v>
      </c>
      <c r="AN467" s="34" t="s">
        <v>155</v>
      </c>
      <c r="AO467" s="34">
        <v>2</v>
      </c>
      <c r="AP467" s="37">
        <v>0.89362268518518517</v>
      </c>
      <c r="AQ467" s="34">
        <v>47.159401000000003</v>
      </c>
      <c r="AR467" s="34">
        <v>-88.484136000000007</v>
      </c>
      <c r="AS467" s="34">
        <v>311.10000000000002</v>
      </c>
      <c r="AT467" s="34">
        <v>34</v>
      </c>
      <c r="AU467" s="34">
        <v>12</v>
      </c>
      <c r="AV467" s="34">
        <v>11</v>
      </c>
      <c r="AW467" s="34" t="s">
        <v>212</v>
      </c>
      <c r="AX467" s="34">
        <v>1.4084000000000001</v>
      </c>
      <c r="AY467" s="34">
        <v>1.1832</v>
      </c>
      <c r="AZ467" s="34">
        <v>2.4542000000000002</v>
      </c>
      <c r="BA467" s="34">
        <v>13.404</v>
      </c>
      <c r="BB467" s="34">
        <v>13.89</v>
      </c>
      <c r="BC467" s="34">
        <v>1.04</v>
      </c>
      <c r="BD467" s="34">
        <v>14.808999999999999</v>
      </c>
      <c r="BE467" s="34">
        <v>2854.241</v>
      </c>
      <c r="BF467" s="34">
        <v>30.885999999999999</v>
      </c>
      <c r="BG467" s="34">
        <v>1.121</v>
      </c>
      <c r="BH467" s="34">
        <v>5.7000000000000002E-2</v>
      </c>
      <c r="BI467" s="34">
        <v>1.179</v>
      </c>
      <c r="BJ467" s="34">
        <v>0.92200000000000004</v>
      </c>
      <c r="BK467" s="34">
        <v>4.7E-2</v>
      </c>
      <c r="BL467" s="34">
        <v>0.97</v>
      </c>
      <c r="BM467" s="34">
        <v>1.2465999999999999</v>
      </c>
      <c r="BN467" s="34"/>
      <c r="BO467" s="34"/>
      <c r="BP467" s="34"/>
      <c r="BQ467" s="34">
        <v>40.368000000000002</v>
      </c>
      <c r="BR467" s="34">
        <v>0.40171600000000002</v>
      </c>
      <c r="BS467" s="34">
        <v>-5</v>
      </c>
      <c r="BT467" s="34">
        <v>7.9290000000000003E-3</v>
      </c>
      <c r="BU467" s="34">
        <v>9.8169280000000008</v>
      </c>
      <c r="BV467" s="34">
        <v>0</v>
      </c>
      <c r="BW467" s="34" t="s">
        <v>155</v>
      </c>
      <c r="BX467" s="34">
        <v>0.82299999999999995</v>
      </c>
    </row>
    <row r="468" spans="1:76" x14ac:dyDescent="0.25">
      <c r="A468" s="35">
        <v>43167</v>
      </c>
      <c r="B468" s="36">
        <v>1.7822916666666664E-2</v>
      </c>
      <c r="C468" s="34">
        <v>14.045</v>
      </c>
      <c r="D468" s="34">
        <v>0.13</v>
      </c>
      <c r="E468" s="34">
        <v>1300.3816790000001</v>
      </c>
      <c r="F468" s="34">
        <v>54</v>
      </c>
      <c r="G468" s="34">
        <v>2.7</v>
      </c>
      <c r="H468" s="34">
        <v>123.8</v>
      </c>
      <c r="I468" s="34"/>
      <c r="J468" s="34">
        <v>0.2</v>
      </c>
      <c r="K468" s="34">
        <v>0.87480000000000002</v>
      </c>
      <c r="L468" s="34">
        <v>12.2866</v>
      </c>
      <c r="M468" s="34">
        <v>0.1138</v>
      </c>
      <c r="N468" s="34">
        <v>47.239100000000001</v>
      </c>
      <c r="O468" s="34">
        <v>2.3620000000000001</v>
      </c>
      <c r="P468" s="34">
        <v>49.6</v>
      </c>
      <c r="Q468" s="34">
        <v>38.863700000000001</v>
      </c>
      <c r="R468" s="34">
        <v>1.9432</v>
      </c>
      <c r="S468" s="34">
        <v>40.799999999999997</v>
      </c>
      <c r="T468" s="34">
        <v>123.76300000000001</v>
      </c>
      <c r="U468" s="34"/>
      <c r="V468" s="34"/>
      <c r="W468" s="34">
        <v>0</v>
      </c>
      <c r="X468" s="34">
        <v>0.17499999999999999</v>
      </c>
      <c r="Y468" s="34">
        <v>12</v>
      </c>
      <c r="Z468" s="34">
        <v>849</v>
      </c>
      <c r="AA468" s="34">
        <v>850</v>
      </c>
      <c r="AB468" s="34">
        <v>870</v>
      </c>
      <c r="AC468" s="34">
        <v>86</v>
      </c>
      <c r="AD468" s="34">
        <v>29.15</v>
      </c>
      <c r="AE468" s="34">
        <v>0.67</v>
      </c>
      <c r="AF468" s="34">
        <v>979</v>
      </c>
      <c r="AG468" s="34">
        <v>3</v>
      </c>
      <c r="AH468" s="34">
        <v>54</v>
      </c>
      <c r="AI468" s="34">
        <v>41</v>
      </c>
      <c r="AJ468" s="34">
        <v>191</v>
      </c>
      <c r="AK468" s="34">
        <v>169</v>
      </c>
      <c r="AL468" s="34">
        <v>4.7</v>
      </c>
      <c r="AM468" s="34">
        <v>176</v>
      </c>
      <c r="AN468" s="34" t="s">
        <v>155</v>
      </c>
      <c r="AO468" s="34">
        <v>2</v>
      </c>
      <c r="AP468" s="37">
        <v>0.89364583333333336</v>
      </c>
      <c r="AQ468" s="34">
        <v>47.159466999999999</v>
      </c>
      <c r="AR468" s="34">
        <v>-88.484138000000002</v>
      </c>
      <c r="AS468" s="34">
        <v>311.2</v>
      </c>
      <c r="AT468" s="34">
        <v>34.299999999999997</v>
      </c>
      <c r="AU468" s="34">
        <v>12</v>
      </c>
      <c r="AV468" s="34">
        <v>11</v>
      </c>
      <c r="AW468" s="34" t="s">
        <v>212</v>
      </c>
      <c r="AX468" s="34">
        <v>1.4229000000000001</v>
      </c>
      <c r="AY468" s="34">
        <v>1.1541999999999999</v>
      </c>
      <c r="AZ468" s="34">
        <v>2.5771000000000002</v>
      </c>
      <c r="BA468" s="34">
        <v>13.404</v>
      </c>
      <c r="BB468" s="34">
        <v>14.33</v>
      </c>
      <c r="BC468" s="34">
        <v>1.07</v>
      </c>
      <c r="BD468" s="34">
        <v>14.311999999999999</v>
      </c>
      <c r="BE468" s="34">
        <v>2877.1080000000002</v>
      </c>
      <c r="BF468" s="34">
        <v>16.954000000000001</v>
      </c>
      <c r="BG468" s="34">
        <v>1.1579999999999999</v>
      </c>
      <c r="BH468" s="34">
        <v>5.8000000000000003E-2</v>
      </c>
      <c r="BI468" s="34">
        <v>1.216</v>
      </c>
      <c r="BJ468" s="34">
        <v>0.95299999999999996</v>
      </c>
      <c r="BK468" s="34">
        <v>4.8000000000000001E-2</v>
      </c>
      <c r="BL468" s="34">
        <v>1.0009999999999999</v>
      </c>
      <c r="BM468" s="34">
        <v>1.0001</v>
      </c>
      <c r="BN468" s="34"/>
      <c r="BO468" s="34"/>
      <c r="BP468" s="34"/>
      <c r="BQ468" s="34">
        <v>29.789000000000001</v>
      </c>
      <c r="BR468" s="34">
        <v>0.37598799999999999</v>
      </c>
      <c r="BS468" s="34">
        <v>-5</v>
      </c>
      <c r="BT468" s="34">
        <v>6.1419999999999999E-3</v>
      </c>
      <c r="BU468" s="34">
        <v>9.1882070000000002</v>
      </c>
      <c r="BV468" s="34">
        <v>0</v>
      </c>
      <c r="BW468" s="34" t="s">
        <v>155</v>
      </c>
      <c r="BX468" s="34">
        <v>0.82299999999999995</v>
      </c>
    </row>
    <row r="469" spans="1:76" x14ac:dyDescent="0.25">
      <c r="A469" s="35">
        <v>43167</v>
      </c>
      <c r="B469" s="36">
        <v>1.7834490740740738E-2</v>
      </c>
      <c r="C469" s="34">
        <v>14.164</v>
      </c>
      <c r="D469" s="34">
        <v>4.41E-2</v>
      </c>
      <c r="E469" s="34">
        <v>440.62244099999998</v>
      </c>
      <c r="F469" s="34">
        <v>57.1</v>
      </c>
      <c r="G469" s="34">
        <v>2.7</v>
      </c>
      <c r="H469" s="34">
        <v>89</v>
      </c>
      <c r="I469" s="34"/>
      <c r="J469" s="34">
        <v>0.18</v>
      </c>
      <c r="K469" s="34">
        <v>0.87470000000000003</v>
      </c>
      <c r="L469" s="34">
        <v>12.389200000000001</v>
      </c>
      <c r="M469" s="34">
        <v>3.85E-2</v>
      </c>
      <c r="N469" s="34">
        <v>49.956299999999999</v>
      </c>
      <c r="O469" s="34">
        <v>2.3616999999999999</v>
      </c>
      <c r="P469" s="34">
        <v>52.3</v>
      </c>
      <c r="Q469" s="34">
        <v>41.098999999999997</v>
      </c>
      <c r="R469" s="34">
        <v>1.9430000000000001</v>
      </c>
      <c r="S469" s="34">
        <v>43</v>
      </c>
      <c r="T469" s="34">
        <v>88.953199999999995</v>
      </c>
      <c r="U469" s="34"/>
      <c r="V469" s="34"/>
      <c r="W469" s="34">
        <v>0</v>
      </c>
      <c r="X469" s="34">
        <v>0.1545</v>
      </c>
      <c r="Y469" s="34">
        <v>12</v>
      </c>
      <c r="Z469" s="34">
        <v>848</v>
      </c>
      <c r="AA469" s="34">
        <v>849</v>
      </c>
      <c r="AB469" s="34">
        <v>870</v>
      </c>
      <c r="AC469" s="34">
        <v>86</v>
      </c>
      <c r="AD469" s="34">
        <v>29.15</v>
      </c>
      <c r="AE469" s="34">
        <v>0.67</v>
      </c>
      <c r="AF469" s="34">
        <v>979</v>
      </c>
      <c r="AG469" s="34">
        <v>3</v>
      </c>
      <c r="AH469" s="34">
        <v>54</v>
      </c>
      <c r="AI469" s="34">
        <v>41</v>
      </c>
      <c r="AJ469" s="34">
        <v>191</v>
      </c>
      <c r="AK469" s="34">
        <v>169</v>
      </c>
      <c r="AL469" s="34">
        <v>4.8</v>
      </c>
      <c r="AM469" s="34">
        <v>176</v>
      </c>
      <c r="AN469" s="34" t="s">
        <v>155</v>
      </c>
      <c r="AO469" s="34">
        <v>2</v>
      </c>
      <c r="AP469" s="37">
        <v>0.89364583333333336</v>
      </c>
      <c r="AQ469" s="34">
        <v>47.159582999999998</v>
      </c>
      <c r="AR469" s="34">
        <v>-88.484142000000006</v>
      </c>
      <c r="AS469" s="34">
        <v>311.5</v>
      </c>
      <c r="AT469" s="34">
        <v>35.4</v>
      </c>
      <c r="AU469" s="34">
        <v>12</v>
      </c>
      <c r="AV469" s="34">
        <v>11</v>
      </c>
      <c r="AW469" s="34" t="s">
        <v>212</v>
      </c>
      <c r="AX469" s="34">
        <v>1.7083999999999999</v>
      </c>
      <c r="AY469" s="34">
        <v>1.0458000000000001</v>
      </c>
      <c r="AZ469" s="34">
        <v>2.7542</v>
      </c>
      <c r="BA469" s="34">
        <v>13.404</v>
      </c>
      <c r="BB469" s="34">
        <v>14.31</v>
      </c>
      <c r="BC469" s="34">
        <v>1.07</v>
      </c>
      <c r="BD469" s="34">
        <v>14.324999999999999</v>
      </c>
      <c r="BE469" s="34">
        <v>2895.5430000000001</v>
      </c>
      <c r="BF469" s="34">
        <v>5.7329999999999997</v>
      </c>
      <c r="BG469" s="34">
        <v>1.2230000000000001</v>
      </c>
      <c r="BH469" s="34">
        <v>5.8000000000000003E-2</v>
      </c>
      <c r="BI469" s="34">
        <v>1.28</v>
      </c>
      <c r="BJ469" s="34">
        <v>1.006</v>
      </c>
      <c r="BK469" s="34">
        <v>4.8000000000000001E-2</v>
      </c>
      <c r="BL469" s="34">
        <v>1.0529999999999999</v>
      </c>
      <c r="BM469" s="34">
        <v>0.71740000000000004</v>
      </c>
      <c r="BN469" s="34"/>
      <c r="BO469" s="34"/>
      <c r="BP469" s="34"/>
      <c r="BQ469" s="34">
        <v>26.251000000000001</v>
      </c>
      <c r="BR469" s="34">
        <v>0.29224800000000001</v>
      </c>
      <c r="BS469" s="34">
        <v>-5</v>
      </c>
      <c r="BT469" s="34">
        <v>6.9290000000000003E-3</v>
      </c>
      <c r="BU469" s="34">
        <v>7.1418109999999997</v>
      </c>
      <c r="BV469" s="34">
        <v>0</v>
      </c>
      <c r="BW469" s="34" t="s">
        <v>155</v>
      </c>
      <c r="BX469" s="34">
        <v>0.82299999999999995</v>
      </c>
    </row>
    <row r="470" spans="1:76" x14ac:dyDescent="0.25">
      <c r="A470" s="35">
        <v>43167</v>
      </c>
      <c r="B470" s="36">
        <v>1.7846064814814815E-2</v>
      </c>
      <c r="C470" s="34">
        <v>13.444000000000001</v>
      </c>
      <c r="D470" s="34">
        <v>2.2800000000000001E-2</v>
      </c>
      <c r="E470" s="34">
        <v>227.68222800000001</v>
      </c>
      <c r="F470" s="34">
        <v>92.2</v>
      </c>
      <c r="G470" s="34">
        <v>2.5</v>
      </c>
      <c r="H470" s="34">
        <v>70.8</v>
      </c>
      <c r="I470" s="34"/>
      <c r="J470" s="34">
        <v>0.1</v>
      </c>
      <c r="K470" s="34">
        <v>0.88060000000000005</v>
      </c>
      <c r="L470" s="34">
        <v>11.838200000000001</v>
      </c>
      <c r="M470" s="34">
        <v>0.02</v>
      </c>
      <c r="N470" s="34">
        <v>81.147400000000005</v>
      </c>
      <c r="O470" s="34">
        <v>2.1667999999999998</v>
      </c>
      <c r="P470" s="34">
        <v>83.3</v>
      </c>
      <c r="Q470" s="34">
        <v>66.760000000000005</v>
      </c>
      <c r="R470" s="34">
        <v>1.7826</v>
      </c>
      <c r="S470" s="34">
        <v>68.5</v>
      </c>
      <c r="T470" s="34">
        <v>70.781800000000004</v>
      </c>
      <c r="U470" s="34"/>
      <c r="V470" s="34"/>
      <c r="W470" s="34">
        <v>0</v>
      </c>
      <c r="X470" s="34">
        <v>8.8099999999999998E-2</v>
      </c>
      <c r="Y470" s="34">
        <v>11.9</v>
      </c>
      <c r="Z470" s="34">
        <v>849</v>
      </c>
      <c r="AA470" s="34">
        <v>850</v>
      </c>
      <c r="AB470" s="34">
        <v>870</v>
      </c>
      <c r="AC470" s="34">
        <v>86</v>
      </c>
      <c r="AD470" s="34">
        <v>29.15</v>
      </c>
      <c r="AE470" s="34">
        <v>0.67</v>
      </c>
      <c r="AF470" s="34">
        <v>979</v>
      </c>
      <c r="AG470" s="34">
        <v>3</v>
      </c>
      <c r="AH470" s="34">
        <v>54</v>
      </c>
      <c r="AI470" s="34">
        <v>41</v>
      </c>
      <c r="AJ470" s="34">
        <v>191</v>
      </c>
      <c r="AK470" s="34">
        <v>169</v>
      </c>
      <c r="AL470" s="34">
        <v>4.7</v>
      </c>
      <c r="AM470" s="34">
        <v>176</v>
      </c>
      <c r="AN470" s="34" t="s">
        <v>155</v>
      </c>
      <c r="AO470" s="34">
        <v>2</v>
      </c>
      <c r="AP470" s="37">
        <v>0.8936574074074074</v>
      </c>
      <c r="AQ470" s="34">
        <v>47.159847999999997</v>
      </c>
      <c r="AR470" s="34">
        <v>-88.484167999999997</v>
      </c>
      <c r="AS470" s="34">
        <v>311.8</v>
      </c>
      <c r="AT470" s="34">
        <v>36.5</v>
      </c>
      <c r="AU470" s="34">
        <v>12</v>
      </c>
      <c r="AV470" s="34">
        <v>10</v>
      </c>
      <c r="AW470" s="34" t="s">
        <v>213</v>
      </c>
      <c r="AX470" s="34">
        <v>1.8</v>
      </c>
      <c r="AY470" s="34">
        <v>1</v>
      </c>
      <c r="AZ470" s="34">
        <v>2.8</v>
      </c>
      <c r="BA470" s="34">
        <v>13.404</v>
      </c>
      <c r="BB470" s="34">
        <v>15.06</v>
      </c>
      <c r="BC470" s="34">
        <v>1.1200000000000001</v>
      </c>
      <c r="BD470" s="34">
        <v>13.564</v>
      </c>
      <c r="BE470" s="34">
        <v>2900.433</v>
      </c>
      <c r="BF470" s="34">
        <v>3.1259999999999999</v>
      </c>
      <c r="BG470" s="34">
        <v>2.0819999999999999</v>
      </c>
      <c r="BH470" s="34">
        <v>5.6000000000000001E-2</v>
      </c>
      <c r="BI470" s="34">
        <v>2.1379999999999999</v>
      </c>
      <c r="BJ470" s="34">
        <v>1.7130000000000001</v>
      </c>
      <c r="BK470" s="34">
        <v>4.5999999999999999E-2</v>
      </c>
      <c r="BL470" s="34">
        <v>1.7589999999999999</v>
      </c>
      <c r="BM470" s="34">
        <v>0.59840000000000004</v>
      </c>
      <c r="BN470" s="34"/>
      <c r="BO470" s="34"/>
      <c r="BP470" s="34"/>
      <c r="BQ470" s="34">
        <v>15.686999999999999</v>
      </c>
      <c r="BR470" s="34">
        <v>0.314799</v>
      </c>
      <c r="BS470" s="34">
        <v>-5</v>
      </c>
      <c r="BT470" s="34">
        <v>7.9290000000000003E-3</v>
      </c>
      <c r="BU470" s="34">
        <v>7.692901</v>
      </c>
      <c r="BV470" s="34">
        <v>0</v>
      </c>
      <c r="BW470" s="34" t="s">
        <v>155</v>
      </c>
      <c r="BX470" s="34">
        <v>0.82299999999999995</v>
      </c>
    </row>
    <row r="471" spans="1:76" x14ac:dyDescent="0.25">
      <c r="A471" s="35">
        <v>43167</v>
      </c>
      <c r="B471" s="36">
        <v>1.7857638888888888E-2</v>
      </c>
      <c r="C471" s="34">
        <v>11.919</v>
      </c>
      <c r="D471" s="34">
        <v>6.4000000000000003E-3</v>
      </c>
      <c r="E471" s="34">
        <v>64.415583999999996</v>
      </c>
      <c r="F471" s="34">
        <v>149.69999999999999</v>
      </c>
      <c r="G471" s="34">
        <v>2.2999999999999998</v>
      </c>
      <c r="H471" s="34">
        <v>58.5</v>
      </c>
      <c r="I471" s="34"/>
      <c r="J471" s="34">
        <v>0.1</v>
      </c>
      <c r="K471" s="34">
        <v>0.89300000000000002</v>
      </c>
      <c r="L471" s="34">
        <v>10.6442</v>
      </c>
      <c r="M471" s="34">
        <v>5.7999999999999996E-3</v>
      </c>
      <c r="N471" s="34">
        <v>133.65479999999999</v>
      </c>
      <c r="O471" s="34">
        <v>2.0539999999999998</v>
      </c>
      <c r="P471" s="34">
        <v>135.69999999999999</v>
      </c>
      <c r="Q471" s="34">
        <v>109.95780000000001</v>
      </c>
      <c r="R471" s="34">
        <v>1.6898</v>
      </c>
      <c r="S471" s="34">
        <v>111.6</v>
      </c>
      <c r="T471" s="34">
        <v>58.511899999999997</v>
      </c>
      <c r="U471" s="34"/>
      <c r="V471" s="34"/>
      <c r="W471" s="34">
        <v>0</v>
      </c>
      <c r="X471" s="34">
        <v>8.9300000000000004E-2</v>
      </c>
      <c r="Y471" s="34">
        <v>12</v>
      </c>
      <c r="Z471" s="34">
        <v>849</v>
      </c>
      <c r="AA471" s="34">
        <v>851</v>
      </c>
      <c r="AB471" s="34">
        <v>869</v>
      </c>
      <c r="AC471" s="34">
        <v>86</v>
      </c>
      <c r="AD471" s="34">
        <v>29.15</v>
      </c>
      <c r="AE471" s="34">
        <v>0.67</v>
      </c>
      <c r="AF471" s="34">
        <v>979</v>
      </c>
      <c r="AG471" s="34">
        <v>3</v>
      </c>
      <c r="AH471" s="34">
        <v>53.070999999999998</v>
      </c>
      <c r="AI471" s="34">
        <v>41</v>
      </c>
      <c r="AJ471" s="34">
        <v>191</v>
      </c>
      <c r="AK471" s="34">
        <v>169</v>
      </c>
      <c r="AL471" s="34">
        <v>4.8</v>
      </c>
      <c r="AM471" s="34">
        <v>175.7</v>
      </c>
      <c r="AN471" s="34" t="s">
        <v>155</v>
      </c>
      <c r="AO471" s="34">
        <v>2</v>
      </c>
      <c r="AP471" s="37">
        <v>0.89368055555555559</v>
      </c>
      <c r="AQ471" s="34">
        <v>47.160029999999999</v>
      </c>
      <c r="AR471" s="34">
        <v>-88.484183000000002</v>
      </c>
      <c r="AS471" s="34">
        <v>312.10000000000002</v>
      </c>
      <c r="AT471" s="34">
        <v>36.299999999999997</v>
      </c>
      <c r="AU471" s="34">
        <v>12</v>
      </c>
      <c r="AV471" s="34">
        <v>10</v>
      </c>
      <c r="AW471" s="34" t="s">
        <v>213</v>
      </c>
      <c r="AX471" s="34">
        <v>1.9541999999999999</v>
      </c>
      <c r="AY471" s="34">
        <v>1</v>
      </c>
      <c r="AZ471" s="34">
        <v>2.9542000000000002</v>
      </c>
      <c r="BA471" s="34">
        <v>13.404</v>
      </c>
      <c r="BB471" s="34">
        <v>16.89</v>
      </c>
      <c r="BC471" s="34">
        <v>1.26</v>
      </c>
      <c r="BD471" s="34">
        <v>11.977</v>
      </c>
      <c r="BE471" s="34">
        <v>2905.0219999999999</v>
      </c>
      <c r="BF471" s="34">
        <v>0.999</v>
      </c>
      <c r="BG471" s="34">
        <v>3.82</v>
      </c>
      <c r="BH471" s="34">
        <v>5.8999999999999997E-2</v>
      </c>
      <c r="BI471" s="34">
        <v>3.879</v>
      </c>
      <c r="BJ471" s="34">
        <v>3.1429999999999998</v>
      </c>
      <c r="BK471" s="34">
        <v>4.8000000000000001E-2</v>
      </c>
      <c r="BL471" s="34">
        <v>3.1909999999999998</v>
      </c>
      <c r="BM471" s="34">
        <v>0.55110000000000003</v>
      </c>
      <c r="BN471" s="34"/>
      <c r="BO471" s="34"/>
      <c r="BP471" s="34"/>
      <c r="BQ471" s="34">
        <v>17.722000000000001</v>
      </c>
      <c r="BR471" s="34">
        <v>0.202733</v>
      </c>
      <c r="BS471" s="34">
        <v>-5</v>
      </c>
      <c r="BT471" s="34">
        <v>7.071E-3</v>
      </c>
      <c r="BU471" s="34">
        <v>4.954288</v>
      </c>
      <c r="BV471" s="34">
        <v>0</v>
      </c>
      <c r="BW471" s="34" t="s">
        <v>155</v>
      </c>
      <c r="BX471" s="34">
        <v>0.82299999999999995</v>
      </c>
    </row>
    <row r="472" spans="1:76" x14ac:dyDescent="0.25">
      <c r="A472" s="35">
        <v>43167</v>
      </c>
      <c r="B472" s="36">
        <v>1.7869212962962962E-2</v>
      </c>
      <c r="C472" s="34">
        <v>11.035</v>
      </c>
      <c r="D472" s="34">
        <v>9.1000000000000004E-3</v>
      </c>
      <c r="E472" s="34">
        <v>90.733717999999996</v>
      </c>
      <c r="F472" s="34">
        <v>166.5</v>
      </c>
      <c r="G472" s="34">
        <v>2.2999999999999998</v>
      </c>
      <c r="H472" s="34">
        <v>56.7</v>
      </c>
      <c r="I472" s="34"/>
      <c r="J472" s="34">
        <v>0.1</v>
      </c>
      <c r="K472" s="34">
        <v>0.90029999999999999</v>
      </c>
      <c r="L472" s="34">
        <v>9.9344000000000001</v>
      </c>
      <c r="M472" s="34">
        <v>8.2000000000000007E-3</v>
      </c>
      <c r="N472" s="34">
        <v>149.9</v>
      </c>
      <c r="O472" s="34">
        <v>2.0707</v>
      </c>
      <c r="P472" s="34">
        <v>152</v>
      </c>
      <c r="Q472" s="34">
        <v>123.3228</v>
      </c>
      <c r="R472" s="34">
        <v>1.7036</v>
      </c>
      <c r="S472" s="34">
        <v>125</v>
      </c>
      <c r="T472" s="34">
        <v>56.7468</v>
      </c>
      <c r="U472" s="34"/>
      <c r="V472" s="34"/>
      <c r="W472" s="34">
        <v>0</v>
      </c>
      <c r="X472" s="34">
        <v>0.09</v>
      </c>
      <c r="Y472" s="34">
        <v>12</v>
      </c>
      <c r="Z472" s="34">
        <v>849</v>
      </c>
      <c r="AA472" s="34">
        <v>851</v>
      </c>
      <c r="AB472" s="34">
        <v>869</v>
      </c>
      <c r="AC472" s="34">
        <v>86</v>
      </c>
      <c r="AD472" s="34">
        <v>29.15</v>
      </c>
      <c r="AE472" s="34">
        <v>0.67</v>
      </c>
      <c r="AF472" s="34">
        <v>979</v>
      </c>
      <c r="AG472" s="34">
        <v>3</v>
      </c>
      <c r="AH472" s="34">
        <v>53</v>
      </c>
      <c r="AI472" s="34">
        <v>41</v>
      </c>
      <c r="AJ472" s="34">
        <v>191</v>
      </c>
      <c r="AK472" s="34">
        <v>169</v>
      </c>
      <c r="AL472" s="34">
        <v>4.8</v>
      </c>
      <c r="AM472" s="34">
        <v>175.3</v>
      </c>
      <c r="AN472" s="34" t="s">
        <v>155</v>
      </c>
      <c r="AO472" s="34">
        <v>2</v>
      </c>
      <c r="AP472" s="37">
        <v>0.89369212962962974</v>
      </c>
      <c r="AQ472" s="34">
        <v>47.160063000000001</v>
      </c>
      <c r="AR472" s="34">
        <v>-88.484184999999997</v>
      </c>
      <c r="AS472" s="34">
        <v>312.2</v>
      </c>
      <c r="AT472" s="34">
        <v>36.200000000000003</v>
      </c>
      <c r="AU472" s="34">
        <v>12</v>
      </c>
      <c r="AV472" s="34">
        <v>10</v>
      </c>
      <c r="AW472" s="34" t="s">
        <v>213</v>
      </c>
      <c r="AX472" s="34">
        <v>1.4602999999999999</v>
      </c>
      <c r="AY472" s="34">
        <v>1.0770999999999999</v>
      </c>
      <c r="AZ472" s="34">
        <v>2.8458000000000001</v>
      </c>
      <c r="BA472" s="34">
        <v>13.404</v>
      </c>
      <c r="BB472" s="34">
        <v>18.16</v>
      </c>
      <c r="BC472" s="34">
        <v>1.36</v>
      </c>
      <c r="BD472" s="34">
        <v>11.074</v>
      </c>
      <c r="BE472" s="34">
        <v>2904.915</v>
      </c>
      <c r="BF472" s="34">
        <v>1.52</v>
      </c>
      <c r="BG472" s="34">
        <v>4.59</v>
      </c>
      <c r="BH472" s="34">
        <v>6.3E-2</v>
      </c>
      <c r="BI472" s="34">
        <v>4.6539999999999999</v>
      </c>
      <c r="BJ472" s="34">
        <v>3.7759999999999998</v>
      </c>
      <c r="BK472" s="34">
        <v>5.1999999999999998E-2</v>
      </c>
      <c r="BL472" s="34">
        <v>3.8279999999999998</v>
      </c>
      <c r="BM472" s="34">
        <v>0.5726</v>
      </c>
      <c r="BN472" s="34"/>
      <c r="BO472" s="34"/>
      <c r="BP472" s="34"/>
      <c r="BQ472" s="34">
        <v>19.140999999999998</v>
      </c>
      <c r="BR472" s="34">
        <v>0.117822</v>
      </c>
      <c r="BS472" s="34">
        <v>-5</v>
      </c>
      <c r="BT472" s="34">
        <v>7.0000000000000001E-3</v>
      </c>
      <c r="BU472" s="34">
        <v>2.8792749999999998</v>
      </c>
      <c r="BV472" s="34">
        <v>0</v>
      </c>
      <c r="BW472" s="34" t="s">
        <v>155</v>
      </c>
      <c r="BX472" s="34">
        <v>0.82299999999999995</v>
      </c>
    </row>
    <row r="473" spans="1:76" x14ac:dyDescent="0.25">
      <c r="A473" s="35">
        <v>43167</v>
      </c>
      <c r="B473" s="36">
        <v>1.7880787037037039E-2</v>
      </c>
      <c r="C473" s="34">
        <v>12.68</v>
      </c>
      <c r="D473" s="34">
        <v>1.6799999999999999E-2</v>
      </c>
      <c r="E473" s="34">
        <v>168.499594</v>
      </c>
      <c r="F473" s="34">
        <v>153</v>
      </c>
      <c r="G473" s="34">
        <v>2.2999999999999998</v>
      </c>
      <c r="H473" s="34">
        <v>65.3</v>
      </c>
      <c r="I473" s="34"/>
      <c r="J473" s="34">
        <v>0.24</v>
      </c>
      <c r="K473" s="34">
        <v>0.88680000000000003</v>
      </c>
      <c r="L473" s="34">
        <v>11.2445</v>
      </c>
      <c r="M473" s="34">
        <v>1.49E-2</v>
      </c>
      <c r="N473" s="34">
        <v>135.7193</v>
      </c>
      <c r="O473" s="34">
        <v>2.0396999999999998</v>
      </c>
      <c r="P473" s="34">
        <v>137.80000000000001</v>
      </c>
      <c r="Q473" s="34">
        <v>111.66840000000001</v>
      </c>
      <c r="R473" s="34">
        <v>1.6781999999999999</v>
      </c>
      <c r="S473" s="34">
        <v>113.3</v>
      </c>
      <c r="T473" s="34">
        <v>65.340800000000002</v>
      </c>
      <c r="U473" s="34"/>
      <c r="V473" s="34"/>
      <c r="W473" s="34">
        <v>0</v>
      </c>
      <c r="X473" s="34">
        <v>0.21199999999999999</v>
      </c>
      <c r="Y473" s="34">
        <v>12</v>
      </c>
      <c r="Z473" s="34">
        <v>850</v>
      </c>
      <c r="AA473" s="34">
        <v>851</v>
      </c>
      <c r="AB473" s="34">
        <v>870</v>
      </c>
      <c r="AC473" s="34">
        <v>86</v>
      </c>
      <c r="AD473" s="34">
        <v>29.17</v>
      </c>
      <c r="AE473" s="34">
        <v>0.67</v>
      </c>
      <c r="AF473" s="34">
        <v>978</v>
      </c>
      <c r="AG473" s="34">
        <v>3</v>
      </c>
      <c r="AH473" s="34">
        <v>53</v>
      </c>
      <c r="AI473" s="34">
        <v>41</v>
      </c>
      <c r="AJ473" s="34">
        <v>191</v>
      </c>
      <c r="AK473" s="34">
        <v>169</v>
      </c>
      <c r="AL473" s="34">
        <v>4.9000000000000004</v>
      </c>
      <c r="AM473" s="34">
        <v>175</v>
      </c>
      <c r="AN473" s="34" t="s">
        <v>155</v>
      </c>
      <c r="AO473" s="34">
        <v>2</v>
      </c>
      <c r="AP473" s="37">
        <v>0.89369212962962974</v>
      </c>
      <c r="AQ473" s="34">
        <v>47.160175000000002</v>
      </c>
      <c r="AR473" s="34">
        <v>-88.484190999999996</v>
      </c>
      <c r="AS473" s="34">
        <v>312.39999999999998</v>
      </c>
      <c r="AT473" s="34">
        <v>34</v>
      </c>
      <c r="AU473" s="34">
        <v>12</v>
      </c>
      <c r="AV473" s="34">
        <v>10</v>
      </c>
      <c r="AW473" s="34" t="s">
        <v>213</v>
      </c>
      <c r="AX473" s="34">
        <v>1.3</v>
      </c>
      <c r="AY473" s="34">
        <v>1.1000000000000001</v>
      </c>
      <c r="AZ473" s="34">
        <v>2.8</v>
      </c>
      <c r="BA473" s="34">
        <v>13.404</v>
      </c>
      <c r="BB473" s="34">
        <v>15.92</v>
      </c>
      <c r="BC473" s="34">
        <v>1.19</v>
      </c>
      <c r="BD473" s="34">
        <v>12.763</v>
      </c>
      <c r="BE473" s="34">
        <v>2902.056</v>
      </c>
      <c r="BF473" s="34">
        <v>2.4550000000000001</v>
      </c>
      <c r="BG473" s="34">
        <v>3.6680000000000001</v>
      </c>
      <c r="BH473" s="34">
        <v>5.5E-2</v>
      </c>
      <c r="BI473" s="34">
        <v>3.7229999999999999</v>
      </c>
      <c r="BJ473" s="34">
        <v>3.0179999999999998</v>
      </c>
      <c r="BK473" s="34">
        <v>4.4999999999999998E-2</v>
      </c>
      <c r="BL473" s="34">
        <v>3.0630000000000002</v>
      </c>
      <c r="BM473" s="34">
        <v>0.58189999999999997</v>
      </c>
      <c r="BN473" s="34"/>
      <c r="BO473" s="34"/>
      <c r="BP473" s="34"/>
      <c r="BQ473" s="34">
        <v>39.777999999999999</v>
      </c>
      <c r="BR473" s="34">
        <v>0.17795900000000001</v>
      </c>
      <c r="BS473" s="34">
        <v>-5</v>
      </c>
      <c r="BT473" s="34">
        <v>6.071E-3</v>
      </c>
      <c r="BU473" s="34">
        <v>4.3488730000000002</v>
      </c>
      <c r="BV473" s="34">
        <v>0</v>
      </c>
      <c r="BW473" s="34" t="s">
        <v>155</v>
      </c>
      <c r="BX473" s="34">
        <v>0.82299999999999995</v>
      </c>
    </row>
    <row r="474" spans="1:76" x14ac:dyDescent="0.25">
      <c r="A474" s="35">
        <v>43167</v>
      </c>
      <c r="B474" s="36">
        <v>1.7892361111111112E-2</v>
      </c>
      <c r="C474" s="34">
        <v>14.064</v>
      </c>
      <c r="D474" s="34">
        <v>0.1016</v>
      </c>
      <c r="E474" s="34">
        <v>1015.657238</v>
      </c>
      <c r="F474" s="34">
        <v>158.30000000000001</v>
      </c>
      <c r="G474" s="34">
        <v>2.2999999999999998</v>
      </c>
      <c r="H474" s="34">
        <v>65.2</v>
      </c>
      <c r="I474" s="34"/>
      <c r="J474" s="34">
        <v>0.75</v>
      </c>
      <c r="K474" s="34">
        <v>0.875</v>
      </c>
      <c r="L474" s="34">
        <v>12.3066</v>
      </c>
      <c r="M474" s="34">
        <v>8.8900000000000007E-2</v>
      </c>
      <c r="N474" s="34">
        <v>138.54859999999999</v>
      </c>
      <c r="O474" s="34">
        <v>2.0125999999999999</v>
      </c>
      <c r="P474" s="34">
        <v>140.6</v>
      </c>
      <c r="Q474" s="34">
        <v>113.99720000000001</v>
      </c>
      <c r="R474" s="34">
        <v>1.6559999999999999</v>
      </c>
      <c r="S474" s="34">
        <v>115.7</v>
      </c>
      <c r="T474" s="34">
        <v>65.245099999999994</v>
      </c>
      <c r="U474" s="34"/>
      <c r="V474" s="34"/>
      <c r="W474" s="34">
        <v>0</v>
      </c>
      <c r="X474" s="34">
        <v>0.65580000000000005</v>
      </c>
      <c r="Y474" s="34">
        <v>12.1</v>
      </c>
      <c r="Z474" s="34">
        <v>849</v>
      </c>
      <c r="AA474" s="34">
        <v>851</v>
      </c>
      <c r="AB474" s="34">
        <v>869</v>
      </c>
      <c r="AC474" s="34">
        <v>86</v>
      </c>
      <c r="AD474" s="34">
        <v>29.18</v>
      </c>
      <c r="AE474" s="34">
        <v>0.67</v>
      </c>
      <c r="AF474" s="34">
        <v>978</v>
      </c>
      <c r="AG474" s="34">
        <v>3</v>
      </c>
      <c r="AH474" s="34">
        <v>53</v>
      </c>
      <c r="AI474" s="34">
        <v>41</v>
      </c>
      <c r="AJ474" s="34">
        <v>191</v>
      </c>
      <c r="AK474" s="34">
        <v>169</v>
      </c>
      <c r="AL474" s="34">
        <v>4.9000000000000004</v>
      </c>
      <c r="AM474" s="34">
        <v>175</v>
      </c>
      <c r="AN474" s="34" t="s">
        <v>155</v>
      </c>
      <c r="AO474" s="34">
        <v>2</v>
      </c>
      <c r="AP474" s="37">
        <v>0.89370370370370367</v>
      </c>
      <c r="AQ474" s="34">
        <v>47.160364999999999</v>
      </c>
      <c r="AR474" s="34">
        <v>-88.484161</v>
      </c>
      <c r="AS474" s="34">
        <v>312.8</v>
      </c>
      <c r="AT474" s="34">
        <v>29.2</v>
      </c>
      <c r="AU474" s="34">
        <v>12</v>
      </c>
      <c r="AV474" s="34">
        <v>9</v>
      </c>
      <c r="AW474" s="34" t="s">
        <v>216</v>
      </c>
      <c r="AX474" s="34">
        <v>1.6084000000000001</v>
      </c>
      <c r="AY474" s="34">
        <v>1.0228999999999999</v>
      </c>
      <c r="AZ474" s="34">
        <v>2.9542000000000002</v>
      </c>
      <c r="BA474" s="34">
        <v>13.404</v>
      </c>
      <c r="BB474" s="34">
        <v>14.35</v>
      </c>
      <c r="BC474" s="34">
        <v>1.07</v>
      </c>
      <c r="BD474" s="34">
        <v>14.28</v>
      </c>
      <c r="BE474" s="34">
        <v>2884.2939999999999</v>
      </c>
      <c r="BF474" s="34">
        <v>13.257</v>
      </c>
      <c r="BG474" s="34">
        <v>3.4</v>
      </c>
      <c r="BH474" s="34">
        <v>4.9000000000000002E-2</v>
      </c>
      <c r="BI474" s="34">
        <v>3.45</v>
      </c>
      <c r="BJ474" s="34">
        <v>2.798</v>
      </c>
      <c r="BK474" s="34">
        <v>4.1000000000000002E-2</v>
      </c>
      <c r="BL474" s="34">
        <v>2.839</v>
      </c>
      <c r="BM474" s="34">
        <v>0.52769999999999995</v>
      </c>
      <c r="BN474" s="34"/>
      <c r="BO474" s="34"/>
      <c r="BP474" s="34"/>
      <c r="BQ474" s="34">
        <v>111.755</v>
      </c>
      <c r="BR474" s="34">
        <v>0.23966899999999999</v>
      </c>
      <c r="BS474" s="34">
        <v>-5</v>
      </c>
      <c r="BT474" s="34">
        <v>6.0000000000000001E-3</v>
      </c>
      <c r="BU474" s="34">
        <v>5.8569110000000002</v>
      </c>
      <c r="BV474" s="34">
        <v>0</v>
      </c>
      <c r="BW474" s="34" t="s">
        <v>155</v>
      </c>
      <c r="BX474" s="34">
        <v>0.82299999999999995</v>
      </c>
    </row>
    <row r="475" spans="1:76" x14ac:dyDescent="0.25">
      <c r="A475" s="35">
        <v>43167</v>
      </c>
      <c r="B475" s="36">
        <v>1.7903935185185186E-2</v>
      </c>
      <c r="C475" s="34">
        <v>14.272</v>
      </c>
      <c r="D475" s="34">
        <v>0.4027</v>
      </c>
      <c r="E475" s="34">
        <v>4026.6333330000002</v>
      </c>
      <c r="F475" s="34">
        <v>198.7</v>
      </c>
      <c r="G475" s="34">
        <v>2.2999999999999998</v>
      </c>
      <c r="H475" s="34">
        <v>54.4</v>
      </c>
      <c r="I475" s="34"/>
      <c r="J475" s="34">
        <v>1.1200000000000001</v>
      </c>
      <c r="K475" s="34">
        <v>0.87070000000000003</v>
      </c>
      <c r="L475" s="34">
        <v>12.427</v>
      </c>
      <c r="M475" s="34">
        <v>0.35060000000000002</v>
      </c>
      <c r="N475" s="34">
        <v>173.01650000000001</v>
      </c>
      <c r="O475" s="34">
        <v>1.9684999999999999</v>
      </c>
      <c r="P475" s="34">
        <v>175</v>
      </c>
      <c r="Q475" s="34">
        <v>142.35720000000001</v>
      </c>
      <c r="R475" s="34">
        <v>1.6196999999999999</v>
      </c>
      <c r="S475" s="34">
        <v>144</v>
      </c>
      <c r="T475" s="34">
        <v>54.429200000000002</v>
      </c>
      <c r="U475" s="34"/>
      <c r="V475" s="34"/>
      <c r="W475" s="34">
        <v>0</v>
      </c>
      <c r="X475" s="34">
        <v>0.97350000000000003</v>
      </c>
      <c r="Y475" s="34">
        <v>12</v>
      </c>
      <c r="Z475" s="34">
        <v>849</v>
      </c>
      <c r="AA475" s="34">
        <v>850</v>
      </c>
      <c r="AB475" s="34">
        <v>868</v>
      </c>
      <c r="AC475" s="34">
        <v>86</v>
      </c>
      <c r="AD475" s="34">
        <v>29.18</v>
      </c>
      <c r="AE475" s="34">
        <v>0.67</v>
      </c>
      <c r="AF475" s="34">
        <v>978</v>
      </c>
      <c r="AG475" s="34">
        <v>3</v>
      </c>
      <c r="AH475" s="34">
        <v>53</v>
      </c>
      <c r="AI475" s="34">
        <v>41</v>
      </c>
      <c r="AJ475" s="34">
        <v>191</v>
      </c>
      <c r="AK475" s="34">
        <v>169</v>
      </c>
      <c r="AL475" s="34">
        <v>4.8</v>
      </c>
      <c r="AM475" s="34">
        <v>175</v>
      </c>
      <c r="AN475" s="34" t="s">
        <v>155</v>
      </c>
      <c r="AO475" s="34">
        <v>2</v>
      </c>
      <c r="AP475" s="37">
        <v>0.89372685185185186</v>
      </c>
      <c r="AQ475" s="34">
        <v>47.160491</v>
      </c>
      <c r="AR475" s="34">
        <v>-88.484121000000002</v>
      </c>
      <c r="AS475" s="34">
        <v>313</v>
      </c>
      <c r="AT475" s="34">
        <v>27.2</v>
      </c>
      <c r="AU475" s="34">
        <v>12</v>
      </c>
      <c r="AV475" s="34">
        <v>9</v>
      </c>
      <c r="AW475" s="34" t="s">
        <v>216</v>
      </c>
      <c r="AX475" s="34">
        <v>1.8542000000000001</v>
      </c>
      <c r="AY475" s="34">
        <v>1.1541999999999999</v>
      </c>
      <c r="AZ475" s="34">
        <v>3.1541999999999999</v>
      </c>
      <c r="BA475" s="34">
        <v>13.404</v>
      </c>
      <c r="BB475" s="34">
        <v>13.85</v>
      </c>
      <c r="BC475" s="34">
        <v>1.03</v>
      </c>
      <c r="BD475" s="34">
        <v>14.85</v>
      </c>
      <c r="BE475" s="34">
        <v>2825.413</v>
      </c>
      <c r="BF475" s="34">
        <v>50.734000000000002</v>
      </c>
      <c r="BG475" s="34">
        <v>4.1189999999999998</v>
      </c>
      <c r="BH475" s="34">
        <v>4.7E-2</v>
      </c>
      <c r="BI475" s="34">
        <v>4.1660000000000004</v>
      </c>
      <c r="BJ475" s="34">
        <v>3.3889999999999998</v>
      </c>
      <c r="BK475" s="34">
        <v>3.9E-2</v>
      </c>
      <c r="BL475" s="34">
        <v>3.4279999999999999</v>
      </c>
      <c r="BM475" s="34">
        <v>0.42699999999999999</v>
      </c>
      <c r="BN475" s="34"/>
      <c r="BO475" s="34"/>
      <c r="BP475" s="34"/>
      <c r="BQ475" s="34">
        <v>160.934</v>
      </c>
      <c r="BR475" s="34">
        <v>0.319249</v>
      </c>
      <c r="BS475" s="34">
        <v>-5</v>
      </c>
      <c r="BT475" s="34">
        <v>6.9290000000000003E-3</v>
      </c>
      <c r="BU475" s="34">
        <v>7.8016480000000001</v>
      </c>
      <c r="BV475" s="34">
        <v>0</v>
      </c>
      <c r="BW475" s="34" t="s">
        <v>155</v>
      </c>
      <c r="BX475" s="34">
        <v>0.82299999999999995</v>
      </c>
    </row>
    <row r="476" spans="1:76" x14ac:dyDescent="0.25">
      <c r="A476" s="35">
        <v>43167</v>
      </c>
      <c r="B476" s="36">
        <v>1.7915509259259259E-2</v>
      </c>
      <c r="C476" s="34">
        <v>14.218</v>
      </c>
      <c r="D476" s="34">
        <v>0.72599999999999998</v>
      </c>
      <c r="E476" s="34">
        <v>7259.9666669999997</v>
      </c>
      <c r="F476" s="34">
        <v>222.2</v>
      </c>
      <c r="G476" s="34">
        <v>2.2000000000000002</v>
      </c>
      <c r="H476" s="34">
        <v>68.400000000000006</v>
      </c>
      <c r="I476" s="34"/>
      <c r="J476" s="34">
        <v>1.2</v>
      </c>
      <c r="K476" s="34">
        <v>0.86829999999999996</v>
      </c>
      <c r="L476" s="34">
        <v>12.3447</v>
      </c>
      <c r="M476" s="34">
        <v>0.63039999999999996</v>
      </c>
      <c r="N476" s="34">
        <v>192.9529</v>
      </c>
      <c r="O476" s="34">
        <v>1.9101999999999999</v>
      </c>
      <c r="P476" s="34">
        <v>194.9</v>
      </c>
      <c r="Q476" s="34">
        <v>158.76089999999999</v>
      </c>
      <c r="R476" s="34">
        <v>1.5717000000000001</v>
      </c>
      <c r="S476" s="34">
        <v>160.30000000000001</v>
      </c>
      <c r="T476" s="34">
        <v>68.357299999999995</v>
      </c>
      <c r="U476" s="34"/>
      <c r="V476" s="34"/>
      <c r="W476" s="34">
        <v>0</v>
      </c>
      <c r="X476" s="34">
        <v>1.0419</v>
      </c>
      <c r="Y476" s="34">
        <v>12.1</v>
      </c>
      <c r="Z476" s="34">
        <v>849</v>
      </c>
      <c r="AA476" s="34">
        <v>850</v>
      </c>
      <c r="AB476" s="34">
        <v>868</v>
      </c>
      <c r="AC476" s="34">
        <v>86</v>
      </c>
      <c r="AD476" s="34">
        <v>29.18</v>
      </c>
      <c r="AE476" s="34">
        <v>0.67</v>
      </c>
      <c r="AF476" s="34">
        <v>978</v>
      </c>
      <c r="AG476" s="34">
        <v>3</v>
      </c>
      <c r="AH476" s="34">
        <v>53</v>
      </c>
      <c r="AI476" s="34">
        <v>41</v>
      </c>
      <c r="AJ476" s="34">
        <v>191</v>
      </c>
      <c r="AK476" s="34">
        <v>169</v>
      </c>
      <c r="AL476" s="34">
        <v>4.9000000000000004</v>
      </c>
      <c r="AM476" s="34">
        <v>175.2</v>
      </c>
      <c r="AN476" s="34" t="s">
        <v>155</v>
      </c>
      <c r="AO476" s="34">
        <v>2</v>
      </c>
      <c r="AP476" s="37">
        <v>0.89373842592592589</v>
      </c>
      <c r="AQ476" s="34">
        <v>47.160514999999997</v>
      </c>
      <c r="AR476" s="34">
        <v>-88.484111999999996</v>
      </c>
      <c r="AS476" s="34">
        <v>313</v>
      </c>
      <c r="AT476" s="34">
        <v>27</v>
      </c>
      <c r="AU476" s="34">
        <v>12</v>
      </c>
      <c r="AV476" s="34">
        <v>9</v>
      </c>
      <c r="AW476" s="34" t="s">
        <v>216</v>
      </c>
      <c r="AX476" s="34">
        <v>1.8229770000000001</v>
      </c>
      <c r="AY476" s="34">
        <v>1.4310689999999999</v>
      </c>
      <c r="AZ476" s="34">
        <v>3.3540459999999999</v>
      </c>
      <c r="BA476" s="34">
        <v>13.404</v>
      </c>
      <c r="BB476" s="34">
        <v>13.57</v>
      </c>
      <c r="BC476" s="34">
        <v>1.01</v>
      </c>
      <c r="BD476" s="34">
        <v>15.172000000000001</v>
      </c>
      <c r="BE476" s="34">
        <v>2763.5659999999998</v>
      </c>
      <c r="BF476" s="34">
        <v>89.816000000000003</v>
      </c>
      <c r="BG476" s="34">
        <v>4.524</v>
      </c>
      <c r="BH476" s="34">
        <v>4.4999999999999998E-2</v>
      </c>
      <c r="BI476" s="34">
        <v>4.5679999999999996</v>
      </c>
      <c r="BJ476" s="34">
        <v>3.722</v>
      </c>
      <c r="BK476" s="34">
        <v>3.6999999999999998E-2</v>
      </c>
      <c r="BL476" s="34">
        <v>3.7589999999999999</v>
      </c>
      <c r="BM476" s="34">
        <v>0.52810000000000001</v>
      </c>
      <c r="BN476" s="34"/>
      <c r="BO476" s="34"/>
      <c r="BP476" s="34"/>
      <c r="BQ476" s="34">
        <v>169.59800000000001</v>
      </c>
      <c r="BR476" s="34">
        <v>0.31756800000000002</v>
      </c>
      <c r="BS476" s="34">
        <v>-5</v>
      </c>
      <c r="BT476" s="34">
        <v>7.0000000000000001E-3</v>
      </c>
      <c r="BU476" s="34">
        <v>7.7605680000000001</v>
      </c>
      <c r="BV476" s="34">
        <v>0</v>
      </c>
      <c r="BW476" s="34" t="s">
        <v>155</v>
      </c>
      <c r="BX476" s="34">
        <v>0.82299999999999995</v>
      </c>
    </row>
    <row r="477" spans="1:76" x14ac:dyDescent="0.25">
      <c r="A477" s="35">
        <v>43167</v>
      </c>
      <c r="B477" s="36">
        <v>1.7927083333333333E-2</v>
      </c>
      <c r="C477" s="34">
        <v>14.16</v>
      </c>
      <c r="D477" s="34">
        <v>0.49209999999999998</v>
      </c>
      <c r="E477" s="34">
        <v>4920.9308279999996</v>
      </c>
      <c r="F477" s="34">
        <v>193.4</v>
      </c>
      <c r="G477" s="34">
        <v>2.2999999999999998</v>
      </c>
      <c r="H477" s="34">
        <v>89.7</v>
      </c>
      <c r="I477" s="34"/>
      <c r="J477" s="34">
        <v>1.3</v>
      </c>
      <c r="K477" s="34">
        <v>0.87080000000000002</v>
      </c>
      <c r="L477" s="34">
        <v>12.330299999999999</v>
      </c>
      <c r="M477" s="34">
        <v>0.42849999999999999</v>
      </c>
      <c r="N477" s="34">
        <v>168.39240000000001</v>
      </c>
      <c r="O477" s="34">
        <v>2.0369999999999999</v>
      </c>
      <c r="P477" s="34">
        <v>170.4</v>
      </c>
      <c r="Q477" s="34">
        <v>138.55260000000001</v>
      </c>
      <c r="R477" s="34">
        <v>1.6759999999999999</v>
      </c>
      <c r="S477" s="34">
        <v>140.19999999999999</v>
      </c>
      <c r="T477" s="34">
        <v>89.712100000000007</v>
      </c>
      <c r="U477" s="34"/>
      <c r="V477" s="34"/>
      <c r="W477" s="34">
        <v>0</v>
      </c>
      <c r="X477" s="34">
        <v>1.1319999999999999</v>
      </c>
      <c r="Y477" s="34">
        <v>12</v>
      </c>
      <c r="Z477" s="34">
        <v>849</v>
      </c>
      <c r="AA477" s="34">
        <v>850</v>
      </c>
      <c r="AB477" s="34">
        <v>868</v>
      </c>
      <c r="AC477" s="34">
        <v>86</v>
      </c>
      <c r="AD477" s="34">
        <v>29.18</v>
      </c>
      <c r="AE477" s="34">
        <v>0.67</v>
      </c>
      <c r="AF477" s="34">
        <v>978</v>
      </c>
      <c r="AG477" s="34">
        <v>3</v>
      </c>
      <c r="AH477" s="34">
        <v>53</v>
      </c>
      <c r="AI477" s="34">
        <v>41</v>
      </c>
      <c r="AJ477" s="34">
        <v>191</v>
      </c>
      <c r="AK477" s="34">
        <v>169</v>
      </c>
      <c r="AL477" s="34">
        <v>4.9000000000000004</v>
      </c>
      <c r="AM477" s="34">
        <v>175.5</v>
      </c>
      <c r="AN477" s="34" t="s">
        <v>155</v>
      </c>
      <c r="AO477" s="34">
        <v>2</v>
      </c>
      <c r="AP477" s="37">
        <v>0.89373842592592589</v>
      </c>
      <c r="AQ477" s="34">
        <v>47.160688</v>
      </c>
      <c r="AR477" s="34">
        <v>-88.484001000000006</v>
      </c>
      <c r="AS477" s="34">
        <v>313.5</v>
      </c>
      <c r="AT477" s="34">
        <v>29.1</v>
      </c>
      <c r="AU477" s="34">
        <v>12</v>
      </c>
      <c r="AV477" s="34">
        <v>9</v>
      </c>
      <c r="AW477" s="34" t="s">
        <v>209</v>
      </c>
      <c r="AX477" s="34">
        <v>1.414615</v>
      </c>
      <c r="AY477" s="34">
        <v>1.5770770000000001</v>
      </c>
      <c r="AZ477" s="34">
        <v>2.937538</v>
      </c>
      <c r="BA477" s="34">
        <v>13.404</v>
      </c>
      <c r="BB477" s="34">
        <v>13.85</v>
      </c>
      <c r="BC477" s="34">
        <v>1.03</v>
      </c>
      <c r="BD477" s="34">
        <v>14.839</v>
      </c>
      <c r="BE477" s="34">
        <v>2806.7860000000001</v>
      </c>
      <c r="BF477" s="34">
        <v>62.082999999999998</v>
      </c>
      <c r="BG477" s="34">
        <v>4.0140000000000002</v>
      </c>
      <c r="BH477" s="34">
        <v>4.9000000000000002E-2</v>
      </c>
      <c r="BI477" s="34">
        <v>4.0629999999999997</v>
      </c>
      <c r="BJ477" s="34">
        <v>3.3029999999999999</v>
      </c>
      <c r="BK477" s="34">
        <v>0.04</v>
      </c>
      <c r="BL477" s="34">
        <v>3.343</v>
      </c>
      <c r="BM477" s="34">
        <v>0.70469999999999999</v>
      </c>
      <c r="BN477" s="34"/>
      <c r="BO477" s="34"/>
      <c r="BP477" s="34"/>
      <c r="BQ477" s="34">
        <v>187.36500000000001</v>
      </c>
      <c r="BR477" s="34">
        <v>0.33372200000000002</v>
      </c>
      <c r="BS477" s="34">
        <v>-5</v>
      </c>
      <c r="BT477" s="34">
        <v>7.0000000000000001E-3</v>
      </c>
      <c r="BU477" s="34">
        <v>8.1553319999999996</v>
      </c>
      <c r="BV477" s="34">
        <v>0</v>
      </c>
      <c r="BW477" s="34" t="s">
        <v>155</v>
      </c>
      <c r="BX477" s="34">
        <v>0.82299999999999995</v>
      </c>
    </row>
    <row r="478" spans="1:76" x14ac:dyDescent="0.25">
      <c r="A478" s="35">
        <v>43167</v>
      </c>
      <c r="B478" s="36">
        <v>1.7938657407407407E-2</v>
      </c>
      <c r="C478" s="34">
        <v>14.157999999999999</v>
      </c>
      <c r="D478" s="34">
        <v>0.23080000000000001</v>
      </c>
      <c r="E478" s="34">
        <v>2308.2139849999999</v>
      </c>
      <c r="F478" s="34">
        <v>155.5</v>
      </c>
      <c r="G478" s="34">
        <v>2.4</v>
      </c>
      <c r="H478" s="34">
        <v>91.3</v>
      </c>
      <c r="I478" s="34"/>
      <c r="J478" s="34">
        <v>1.3</v>
      </c>
      <c r="K478" s="34">
        <v>0.87309999999999999</v>
      </c>
      <c r="L478" s="34">
        <v>12.361000000000001</v>
      </c>
      <c r="M478" s="34">
        <v>0.20150000000000001</v>
      </c>
      <c r="N478" s="34">
        <v>135.77070000000001</v>
      </c>
      <c r="O478" s="34">
        <v>2.0954000000000002</v>
      </c>
      <c r="P478" s="34">
        <v>137.9</v>
      </c>
      <c r="Q478" s="34">
        <v>111.7116</v>
      </c>
      <c r="R478" s="34">
        <v>1.7241</v>
      </c>
      <c r="S478" s="34">
        <v>113.4</v>
      </c>
      <c r="T478" s="34">
        <v>91.271900000000002</v>
      </c>
      <c r="U478" s="34"/>
      <c r="V478" s="34"/>
      <c r="W478" s="34">
        <v>0</v>
      </c>
      <c r="X478" s="34">
        <v>1.135</v>
      </c>
      <c r="Y478" s="34">
        <v>12</v>
      </c>
      <c r="Z478" s="34">
        <v>849</v>
      </c>
      <c r="AA478" s="34">
        <v>850</v>
      </c>
      <c r="AB478" s="34">
        <v>868</v>
      </c>
      <c r="AC478" s="34">
        <v>86</v>
      </c>
      <c r="AD478" s="34">
        <v>29.18</v>
      </c>
      <c r="AE478" s="34">
        <v>0.67</v>
      </c>
      <c r="AF478" s="34">
        <v>978</v>
      </c>
      <c r="AG478" s="34">
        <v>3</v>
      </c>
      <c r="AH478" s="34">
        <v>53</v>
      </c>
      <c r="AI478" s="34">
        <v>41</v>
      </c>
      <c r="AJ478" s="34">
        <v>191</v>
      </c>
      <c r="AK478" s="34">
        <v>169</v>
      </c>
      <c r="AL478" s="34">
        <v>4.8</v>
      </c>
      <c r="AM478" s="34">
        <v>175.9</v>
      </c>
      <c r="AN478" s="34" t="s">
        <v>155</v>
      </c>
      <c r="AO478" s="34">
        <v>2</v>
      </c>
      <c r="AP478" s="37">
        <v>0.89376157407407408</v>
      </c>
      <c r="AQ478" s="34">
        <v>47.160739999999997</v>
      </c>
      <c r="AR478" s="34">
        <v>-88.483968000000004</v>
      </c>
      <c r="AS478" s="34">
        <v>313.7</v>
      </c>
      <c r="AT478" s="34">
        <v>31</v>
      </c>
      <c r="AU478" s="34">
        <v>12</v>
      </c>
      <c r="AV478" s="34">
        <v>9</v>
      </c>
      <c r="AW478" s="34" t="s">
        <v>209</v>
      </c>
      <c r="AX478" s="34">
        <v>1.3771</v>
      </c>
      <c r="AY478" s="34">
        <v>1.8312999999999999</v>
      </c>
      <c r="AZ478" s="34">
        <v>2.9542000000000002</v>
      </c>
      <c r="BA478" s="34">
        <v>13.404</v>
      </c>
      <c r="BB478" s="34">
        <v>14.12</v>
      </c>
      <c r="BC478" s="34">
        <v>1.05</v>
      </c>
      <c r="BD478" s="34">
        <v>14.535</v>
      </c>
      <c r="BE478" s="34">
        <v>2857.819</v>
      </c>
      <c r="BF478" s="34">
        <v>29.655000000000001</v>
      </c>
      <c r="BG478" s="34">
        <v>3.2869999999999999</v>
      </c>
      <c r="BH478" s="34">
        <v>5.0999999999999997E-2</v>
      </c>
      <c r="BI478" s="34">
        <v>3.3380000000000001</v>
      </c>
      <c r="BJ478" s="34">
        <v>2.7050000000000001</v>
      </c>
      <c r="BK478" s="34">
        <v>4.2000000000000003E-2</v>
      </c>
      <c r="BL478" s="34">
        <v>2.746</v>
      </c>
      <c r="BM478" s="34">
        <v>0.72819999999999996</v>
      </c>
      <c r="BN478" s="34"/>
      <c r="BO478" s="34"/>
      <c r="BP478" s="34"/>
      <c r="BQ478" s="34">
        <v>190.80199999999999</v>
      </c>
      <c r="BR478" s="34">
        <v>0.33128400000000002</v>
      </c>
      <c r="BS478" s="34">
        <v>-5</v>
      </c>
      <c r="BT478" s="34">
        <v>7.0000000000000001E-3</v>
      </c>
      <c r="BU478" s="34">
        <v>8.0957519999999992</v>
      </c>
      <c r="BV478" s="34">
        <v>0</v>
      </c>
      <c r="BW478" s="34" t="s">
        <v>155</v>
      </c>
      <c r="BX478" s="34">
        <v>0.82299999999999995</v>
      </c>
    </row>
    <row r="479" spans="1:76" x14ac:dyDescent="0.25">
      <c r="A479" s="35">
        <v>43167</v>
      </c>
      <c r="B479" s="36">
        <v>1.795023148148148E-2</v>
      </c>
      <c r="C479" s="34">
        <v>14.145</v>
      </c>
      <c r="D479" s="34">
        <v>7.9100000000000004E-2</v>
      </c>
      <c r="E479" s="34">
        <v>790.56006500000001</v>
      </c>
      <c r="F479" s="34">
        <v>137.69999999999999</v>
      </c>
      <c r="G479" s="34">
        <v>2.4</v>
      </c>
      <c r="H479" s="34">
        <v>81.7</v>
      </c>
      <c r="I479" s="34"/>
      <c r="J479" s="34">
        <v>1.3</v>
      </c>
      <c r="K479" s="34">
        <v>0.87460000000000004</v>
      </c>
      <c r="L479" s="34">
        <v>12.3719</v>
      </c>
      <c r="M479" s="34">
        <v>6.9099999999999995E-2</v>
      </c>
      <c r="N479" s="34">
        <v>120.4483</v>
      </c>
      <c r="O479" s="34">
        <v>2.0991</v>
      </c>
      <c r="P479" s="34">
        <v>122.5</v>
      </c>
      <c r="Q479" s="34">
        <v>99.104399999999998</v>
      </c>
      <c r="R479" s="34">
        <v>1.7271000000000001</v>
      </c>
      <c r="S479" s="34">
        <v>100.8</v>
      </c>
      <c r="T479" s="34">
        <v>81.739199999999997</v>
      </c>
      <c r="U479" s="34"/>
      <c r="V479" s="34"/>
      <c r="W479" s="34">
        <v>0</v>
      </c>
      <c r="X479" s="34">
        <v>1.137</v>
      </c>
      <c r="Y479" s="34">
        <v>12.1</v>
      </c>
      <c r="Z479" s="34">
        <v>849</v>
      </c>
      <c r="AA479" s="34">
        <v>850</v>
      </c>
      <c r="AB479" s="34">
        <v>868</v>
      </c>
      <c r="AC479" s="34">
        <v>86</v>
      </c>
      <c r="AD479" s="34">
        <v>29.18</v>
      </c>
      <c r="AE479" s="34">
        <v>0.67</v>
      </c>
      <c r="AF479" s="34">
        <v>978</v>
      </c>
      <c r="AG479" s="34">
        <v>3</v>
      </c>
      <c r="AH479" s="34">
        <v>53</v>
      </c>
      <c r="AI479" s="34">
        <v>41</v>
      </c>
      <c r="AJ479" s="34">
        <v>191.9</v>
      </c>
      <c r="AK479" s="34">
        <v>169</v>
      </c>
      <c r="AL479" s="34">
        <v>5</v>
      </c>
      <c r="AM479" s="34">
        <v>175.8</v>
      </c>
      <c r="AN479" s="34" t="s">
        <v>155</v>
      </c>
      <c r="AO479" s="34">
        <v>2</v>
      </c>
      <c r="AP479" s="37">
        <v>0.89376157407407408</v>
      </c>
      <c r="AQ479" s="34">
        <v>47.160947</v>
      </c>
      <c r="AR479" s="34">
        <v>-88.483909999999995</v>
      </c>
      <c r="AS479" s="34">
        <v>314.2</v>
      </c>
      <c r="AT479" s="34">
        <v>32.4</v>
      </c>
      <c r="AU479" s="34">
        <v>12</v>
      </c>
      <c r="AV479" s="34">
        <v>9</v>
      </c>
      <c r="AW479" s="34" t="s">
        <v>209</v>
      </c>
      <c r="AX479" s="34">
        <v>1.4771000000000001</v>
      </c>
      <c r="AY479" s="34">
        <v>2.2084000000000001</v>
      </c>
      <c r="AZ479" s="34">
        <v>3.2313000000000001</v>
      </c>
      <c r="BA479" s="34">
        <v>13.404</v>
      </c>
      <c r="BB479" s="34">
        <v>14.3</v>
      </c>
      <c r="BC479" s="34">
        <v>1.07</v>
      </c>
      <c r="BD479" s="34">
        <v>14.335000000000001</v>
      </c>
      <c r="BE479" s="34">
        <v>2888.5659999999998</v>
      </c>
      <c r="BF479" s="34">
        <v>10.275</v>
      </c>
      <c r="BG479" s="34">
        <v>2.9449999999999998</v>
      </c>
      <c r="BH479" s="34">
        <v>5.0999999999999997E-2</v>
      </c>
      <c r="BI479" s="34">
        <v>2.996</v>
      </c>
      <c r="BJ479" s="34">
        <v>2.423</v>
      </c>
      <c r="BK479" s="34">
        <v>4.2000000000000003E-2</v>
      </c>
      <c r="BL479" s="34">
        <v>2.4649999999999999</v>
      </c>
      <c r="BM479" s="34">
        <v>0.65859999999999996</v>
      </c>
      <c r="BN479" s="34"/>
      <c r="BO479" s="34"/>
      <c r="BP479" s="34"/>
      <c r="BQ479" s="34">
        <v>193.02199999999999</v>
      </c>
      <c r="BR479" s="34">
        <v>0.30591699999999999</v>
      </c>
      <c r="BS479" s="34">
        <v>-5</v>
      </c>
      <c r="BT479" s="34">
        <v>7.0000000000000001E-3</v>
      </c>
      <c r="BU479" s="34">
        <v>7.4758469999999999</v>
      </c>
      <c r="BV479" s="34">
        <v>0</v>
      </c>
      <c r="BW479" s="34" t="s">
        <v>155</v>
      </c>
      <c r="BX479" s="34">
        <v>0.82299999999999995</v>
      </c>
    </row>
    <row r="480" spans="1:76" x14ac:dyDescent="0.25">
      <c r="A480" s="35">
        <v>43167</v>
      </c>
      <c r="B480" s="36">
        <v>1.7961805555555554E-2</v>
      </c>
      <c r="C480" s="34">
        <v>14.079000000000001</v>
      </c>
      <c r="D480" s="34">
        <v>2.3599999999999999E-2</v>
      </c>
      <c r="E480" s="34">
        <v>236.468155</v>
      </c>
      <c r="F480" s="34">
        <v>134.5</v>
      </c>
      <c r="G480" s="34">
        <v>2.4</v>
      </c>
      <c r="H480" s="34">
        <v>61.7</v>
      </c>
      <c r="I480" s="34"/>
      <c r="J480" s="34">
        <v>1.23</v>
      </c>
      <c r="K480" s="34">
        <v>0.87560000000000004</v>
      </c>
      <c r="L480" s="34">
        <v>12.3271</v>
      </c>
      <c r="M480" s="34">
        <v>2.07E-2</v>
      </c>
      <c r="N480" s="34">
        <v>117.80070000000001</v>
      </c>
      <c r="O480" s="34">
        <v>2.1013999999999999</v>
      </c>
      <c r="P480" s="34">
        <v>119.9</v>
      </c>
      <c r="Q480" s="34">
        <v>96.926000000000002</v>
      </c>
      <c r="R480" s="34">
        <v>1.7290000000000001</v>
      </c>
      <c r="S480" s="34">
        <v>98.7</v>
      </c>
      <c r="T480" s="34">
        <v>61.6691</v>
      </c>
      <c r="U480" s="34"/>
      <c r="V480" s="34"/>
      <c r="W480" s="34">
        <v>0</v>
      </c>
      <c r="X480" s="34">
        <v>1.0787</v>
      </c>
      <c r="Y480" s="34">
        <v>12</v>
      </c>
      <c r="Z480" s="34">
        <v>849</v>
      </c>
      <c r="AA480" s="34">
        <v>850</v>
      </c>
      <c r="AB480" s="34">
        <v>869</v>
      </c>
      <c r="AC480" s="34">
        <v>86</v>
      </c>
      <c r="AD480" s="34">
        <v>29.18</v>
      </c>
      <c r="AE480" s="34">
        <v>0.67</v>
      </c>
      <c r="AF480" s="34">
        <v>978</v>
      </c>
      <c r="AG480" s="34">
        <v>3</v>
      </c>
      <c r="AH480" s="34">
        <v>53</v>
      </c>
      <c r="AI480" s="34">
        <v>41</v>
      </c>
      <c r="AJ480" s="34">
        <v>191.1</v>
      </c>
      <c r="AK480" s="34">
        <v>169</v>
      </c>
      <c r="AL480" s="34">
        <v>4.8</v>
      </c>
      <c r="AM480" s="34">
        <v>175.4</v>
      </c>
      <c r="AN480" s="34" t="s">
        <v>155</v>
      </c>
      <c r="AO480" s="34">
        <v>2</v>
      </c>
      <c r="AP480" s="37">
        <v>0.89378472222222216</v>
      </c>
      <c r="AQ480" s="34">
        <v>47.161112000000003</v>
      </c>
      <c r="AR480" s="34">
        <v>-88.483895000000004</v>
      </c>
      <c r="AS480" s="34">
        <v>314.5</v>
      </c>
      <c r="AT480" s="34">
        <v>32.799999999999997</v>
      </c>
      <c r="AU480" s="34">
        <v>12</v>
      </c>
      <c r="AV480" s="34">
        <v>9</v>
      </c>
      <c r="AW480" s="34" t="s">
        <v>209</v>
      </c>
      <c r="AX480" s="34">
        <v>1.3458000000000001</v>
      </c>
      <c r="AY480" s="34">
        <v>2.2999999999999998</v>
      </c>
      <c r="AZ480" s="34">
        <v>2.9144999999999999</v>
      </c>
      <c r="BA480" s="34">
        <v>13.404</v>
      </c>
      <c r="BB480" s="34">
        <v>14.42</v>
      </c>
      <c r="BC480" s="34">
        <v>1.08</v>
      </c>
      <c r="BD480" s="34">
        <v>14.209</v>
      </c>
      <c r="BE480" s="34">
        <v>2900.37</v>
      </c>
      <c r="BF480" s="34">
        <v>3.101</v>
      </c>
      <c r="BG480" s="34">
        <v>2.903</v>
      </c>
      <c r="BH480" s="34">
        <v>5.1999999999999998E-2</v>
      </c>
      <c r="BI480" s="34">
        <v>2.9540000000000002</v>
      </c>
      <c r="BJ480" s="34">
        <v>2.3879999999999999</v>
      </c>
      <c r="BK480" s="34">
        <v>4.2999999999999997E-2</v>
      </c>
      <c r="BL480" s="34">
        <v>2.431</v>
      </c>
      <c r="BM480" s="34">
        <v>0.50070000000000003</v>
      </c>
      <c r="BN480" s="34"/>
      <c r="BO480" s="34"/>
      <c r="BP480" s="34"/>
      <c r="BQ480" s="34">
        <v>184.536</v>
      </c>
      <c r="BR480" s="34">
        <v>0.30492900000000001</v>
      </c>
      <c r="BS480" s="34">
        <v>-5</v>
      </c>
      <c r="BT480" s="34">
        <v>6.071E-3</v>
      </c>
      <c r="BU480" s="34">
        <v>7.451702</v>
      </c>
      <c r="BV480" s="34">
        <v>0</v>
      </c>
      <c r="BW480" s="34" t="s">
        <v>155</v>
      </c>
      <c r="BX480" s="34">
        <v>0.82299999999999995</v>
      </c>
    </row>
    <row r="481" spans="1:76" x14ac:dyDescent="0.25">
      <c r="A481" s="35">
        <v>43167</v>
      </c>
      <c r="B481" s="36">
        <v>1.7973379629629631E-2</v>
      </c>
      <c r="C481" s="34">
        <v>14.07</v>
      </c>
      <c r="D481" s="34">
        <v>8.9999999999999993E-3</v>
      </c>
      <c r="E481" s="34">
        <v>90</v>
      </c>
      <c r="F481" s="34">
        <v>149.69999999999999</v>
      </c>
      <c r="G481" s="34">
        <v>2.4</v>
      </c>
      <c r="H481" s="34">
        <v>56.9</v>
      </c>
      <c r="I481" s="34"/>
      <c r="J481" s="34">
        <v>1.08</v>
      </c>
      <c r="K481" s="34">
        <v>0.87580000000000002</v>
      </c>
      <c r="L481" s="34">
        <v>12.322800000000001</v>
      </c>
      <c r="M481" s="34">
        <v>7.9000000000000008E-3</v>
      </c>
      <c r="N481" s="34">
        <v>131.14580000000001</v>
      </c>
      <c r="O481" s="34">
        <v>2.1019999999999999</v>
      </c>
      <c r="P481" s="34">
        <v>133.19999999999999</v>
      </c>
      <c r="Q481" s="34">
        <v>107.9062</v>
      </c>
      <c r="R481" s="34">
        <v>1.7295</v>
      </c>
      <c r="S481" s="34">
        <v>109.6</v>
      </c>
      <c r="T481" s="34">
        <v>56.939799999999998</v>
      </c>
      <c r="U481" s="34"/>
      <c r="V481" s="34"/>
      <c r="W481" s="34">
        <v>0</v>
      </c>
      <c r="X481" s="34">
        <v>0.94710000000000005</v>
      </c>
      <c r="Y481" s="34">
        <v>12.1</v>
      </c>
      <c r="Z481" s="34">
        <v>848</v>
      </c>
      <c r="AA481" s="34">
        <v>850</v>
      </c>
      <c r="AB481" s="34">
        <v>869</v>
      </c>
      <c r="AC481" s="34">
        <v>86</v>
      </c>
      <c r="AD481" s="34">
        <v>29.18</v>
      </c>
      <c r="AE481" s="34">
        <v>0.67</v>
      </c>
      <c r="AF481" s="34">
        <v>978</v>
      </c>
      <c r="AG481" s="34">
        <v>3</v>
      </c>
      <c r="AH481" s="34">
        <v>53</v>
      </c>
      <c r="AI481" s="34">
        <v>41</v>
      </c>
      <c r="AJ481" s="34">
        <v>191.9</v>
      </c>
      <c r="AK481" s="34">
        <v>169</v>
      </c>
      <c r="AL481" s="34">
        <v>4.9000000000000004</v>
      </c>
      <c r="AM481" s="34">
        <v>175</v>
      </c>
      <c r="AN481" s="34" t="s">
        <v>155</v>
      </c>
      <c r="AO481" s="34">
        <v>2</v>
      </c>
      <c r="AP481" s="37">
        <v>0.89379629629629631</v>
      </c>
      <c r="AQ481" s="34">
        <v>47.161143000000003</v>
      </c>
      <c r="AR481" s="34">
        <v>-88.483895000000004</v>
      </c>
      <c r="AS481" s="34">
        <v>314.5</v>
      </c>
      <c r="AT481" s="34">
        <v>32.700000000000003</v>
      </c>
      <c r="AU481" s="34">
        <v>12</v>
      </c>
      <c r="AV481" s="34">
        <v>9</v>
      </c>
      <c r="AW481" s="34" t="s">
        <v>209</v>
      </c>
      <c r="AX481" s="34">
        <v>1.4541999999999999</v>
      </c>
      <c r="AY481" s="34">
        <v>2.3771</v>
      </c>
      <c r="AZ481" s="34">
        <v>2.9542000000000002</v>
      </c>
      <c r="BA481" s="34">
        <v>13.404</v>
      </c>
      <c r="BB481" s="34">
        <v>14.45</v>
      </c>
      <c r="BC481" s="34">
        <v>1.08</v>
      </c>
      <c r="BD481" s="34">
        <v>14.178000000000001</v>
      </c>
      <c r="BE481" s="34">
        <v>2903.5079999999998</v>
      </c>
      <c r="BF481" s="34">
        <v>1.1819999999999999</v>
      </c>
      <c r="BG481" s="34">
        <v>3.2360000000000002</v>
      </c>
      <c r="BH481" s="34">
        <v>5.1999999999999998E-2</v>
      </c>
      <c r="BI481" s="34">
        <v>3.2879999999999998</v>
      </c>
      <c r="BJ481" s="34">
        <v>2.6629999999999998</v>
      </c>
      <c r="BK481" s="34">
        <v>4.2999999999999997E-2</v>
      </c>
      <c r="BL481" s="34">
        <v>2.7050000000000001</v>
      </c>
      <c r="BM481" s="34">
        <v>0.46300000000000002</v>
      </c>
      <c r="BN481" s="34"/>
      <c r="BO481" s="34"/>
      <c r="BP481" s="34"/>
      <c r="BQ481" s="34">
        <v>162.256</v>
      </c>
      <c r="BR481" s="34">
        <v>0.28734900000000002</v>
      </c>
      <c r="BS481" s="34">
        <v>-5</v>
      </c>
      <c r="BT481" s="34">
        <v>6.0000000000000001E-3</v>
      </c>
      <c r="BU481" s="34">
        <v>7.0220909999999996</v>
      </c>
      <c r="BV481" s="34">
        <v>0</v>
      </c>
      <c r="BW481" s="34" t="s">
        <v>155</v>
      </c>
      <c r="BX481" s="34">
        <v>0.82299999999999995</v>
      </c>
    </row>
    <row r="482" spans="1:76" x14ac:dyDescent="0.25">
      <c r="A482" s="35">
        <v>43167</v>
      </c>
      <c r="B482" s="36">
        <v>1.7984953703703704E-2</v>
      </c>
      <c r="C482" s="34">
        <v>14.082000000000001</v>
      </c>
      <c r="D482" s="34">
        <v>8.9999999999999993E-3</v>
      </c>
      <c r="E482" s="34">
        <v>90</v>
      </c>
      <c r="F482" s="34">
        <v>176.9</v>
      </c>
      <c r="G482" s="34">
        <v>2.4</v>
      </c>
      <c r="H482" s="34">
        <v>56.5</v>
      </c>
      <c r="I482" s="34"/>
      <c r="J482" s="34">
        <v>0.83</v>
      </c>
      <c r="K482" s="34">
        <v>0.87570000000000003</v>
      </c>
      <c r="L482" s="34">
        <v>12.332000000000001</v>
      </c>
      <c r="M482" s="34">
        <v>7.9000000000000008E-3</v>
      </c>
      <c r="N482" s="34">
        <v>154.94499999999999</v>
      </c>
      <c r="O482" s="34">
        <v>2.1017999999999999</v>
      </c>
      <c r="P482" s="34">
        <v>157</v>
      </c>
      <c r="Q482" s="34">
        <v>127.4881</v>
      </c>
      <c r="R482" s="34">
        <v>1.7293000000000001</v>
      </c>
      <c r="S482" s="34">
        <v>129.19999999999999</v>
      </c>
      <c r="T482" s="34">
        <v>56.453299999999999</v>
      </c>
      <c r="U482" s="34"/>
      <c r="V482" s="34"/>
      <c r="W482" s="34">
        <v>0</v>
      </c>
      <c r="X482" s="34">
        <v>0.72929999999999995</v>
      </c>
      <c r="Y482" s="34">
        <v>12.1</v>
      </c>
      <c r="Z482" s="34">
        <v>848</v>
      </c>
      <c r="AA482" s="34">
        <v>850</v>
      </c>
      <c r="AB482" s="34">
        <v>868</v>
      </c>
      <c r="AC482" s="34">
        <v>86</v>
      </c>
      <c r="AD482" s="34">
        <v>29.18</v>
      </c>
      <c r="AE482" s="34">
        <v>0.67</v>
      </c>
      <c r="AF482" s="34">
        <v>978</v>
      </c>
      <c r="AG482" s="34">
        <v>3</v>
      </c>
      <c r="AH482" s="34">
        <v>53</v>
      </c>
      <c r="AI482" s="34">
        <v>41</v>
      </c>
      <c r="AJ482" s="34">
        <v>192</v>
      </c>
      <c r="AK482" s="34">
        <v>169</v>
      </c>
      <c r="AL482" s="34">
        <v>4.9000000000000004</v>
      </c>
      <c r="AM482" s="34">
        <v>175.3</v>
      </c>
      <c r="AN482" s="34" t="s">
        <v>155</v>
      </c>
      <c r="AO482" s="34">
        <v>2</v>
      </c>
      <c r="AP482" s="37">
        <v>0.89379629629629631</v>
      </c>
      <c r="AQ482" s="34">
        <v>47.161245000000001</v>
      </c>
      <c r="AR482" s="34">
        <v>-88.483901000000003</v>
      </c>
      <c r="AS482" s="34">
        <v>314.7</v>
      </c>
      <c r="AT482" s="34">
        <v>32.299999999999997</v>
      </c>
      <c r="AU482" s="34">
        <v>12</v>
      </c>
      <c r="AV482" s="34">
        <v>9</v>
      </c>
      <c r="AW482" s="34" t="s">
        <v>209</v>
      </c>
      <c r="AX482" s="34">
        <v>1.5</v>
      </c>
      <c r="AY482" s="34">
        <v>2.4771000000000001</v>
      </c>
      <c r="AZ482" s="34">
        <v>3.0771000000000002</v>
      </c>
      <c r="BA482" s="34">
        <v>13.404</v>
      </c>
      <c r="BB482" s="34">
        <v>14.43</v>
      </c>
      <c r="BC482" s="34">
        <v>1.08</v>
      </c>
      <c r="BD482" s="34">
        <v>14.19</v>
      </c>
      <c r="BE482" s="34">
        <v>2903.5149999999999</v>
      </c>
      <c r="BF482" s="34">
        <v>1.181</v>
      </c>
      <c r="BG482" s="34">
        <v>3.82</v>
      </c>
      <c r="BH482" s="34">
        <v>5.1999999999999998E-2</v>
      </c>
      <c r="BI482" s="34">
        <v>3.8719999999999999</v>
      </c>
      <c r="BJ482" s="34">
        <v>3.1429999999999998</v>
      </c>
      <c r="BK482" s="34">
        <v>4.2999999999999997E-2</v>
      </c>
      <c r="BL482" s="34">
        <v>3.1859999999999999</v>
      </c>
      <c r="BM482" s="34">
        <v>0.4587</v>
      </c>
      <c r="BN482" s="34"/>
      <c r="BO482" s="34"/>
      <c r="BP482" s="34"/>
      <c r="BQ482" s="34">
        <v>124.86</v>
      </c>
      <c r="BR482" s="34">
        <v>0.23588400000000001</v>
      </c>
      <c r="BS482" s="34">
        <v>-5</v>
      </c>
      <c r="BT482" s="34">
        <v>6.0000000000000001E-3</v>
      </c>
      <c r="BU482" s="34">
        <v>5.764418</v>
      </c>
      <c r="BV482" s="34">
        <v>0</v>
      </c>
      <c r="BW482" s="34" t="s">
        <v>155</v>
      </c>
      <c r="BX482" s="34">
        <v>0.82299999999999995</v>
      </c>
    </row>
    <row r="483" spans="1:76" x14ac:dyDescent="0.25">
      <c r="A483" s="35">
        <v>43167</v>
      </c>
      <c r="B483" s="36">
        <v>1.7996527777777778E-2</v>
      </c>
      <c r="C483" s="34">
        <v>14.09</v>
      </c>
      <c r="D483" s="34">
        <v>7.4999999999999997E-3</v>
      </c>
      <c r="E483" s="34">
        <v>75.192143000000002</v>
      </c>
      <c r="F483" s="34">
        <v>209.6</v>
      </c>
      <c r="G483" s="34">
        <v>2.4</v>
      </c>
      <c r="H483" s="34">
        <v>55.2</v>
      </c>
      <c r="I483" s="34"/>
      <c r="J483" s="34">
        <v>0.7</v>
      </c>
      <c r="K483" s="34">
        <v>0.87570000000000003</v>
      </c>
      <c r="L483" s="34">
        <v>12.3384</v>
      </c>
      <c r="M483" s="34">
        <v>6.6E-3</v>
      </c>
      <c r="N483" s="34">
        <v>183.5421</v>
      </c>
      <c r="O483" s="34">
        <v>2.1015999999999999</v>
      </c>
      <c r="P483" s="34">
        <v>185.6</v>
      </c>
      <c r="Q483" s="34">
        <v>151.01769999999999</v>
      </c>
      <c r="R483" s="34">
        <v>1.7292000000000001</v>
      </c>
      <c r="S483" s="34">
        <v>152.69999999999999</v>
      </c>
      <c r="T483" s="34">
        <v>55.165399999999998</v>
      </c>
      <c r="U483" s="34"/>
      <c r="V483" s="34"/>
      <c r="W483" s="34">
        <v>0</v>
      </c>
      <c r="X483" s="34">
        <v>0.61299999999999999</v>
      </c>
      <c r="Y483" s="34">
        <v>12</v>
      </c>
      <c r="Z483" s="34">
        <v>849</v>
      </c>
      <c r="AA483" s="34">
        <v>851</v>
      </c>
      <c r="AB483" s="34">
        <v>868</v>
      </c>
      <c r="AC483" s="34">
        <v>86</v>
      </c>
      <c r="AD483" s="34">
        <v>29.18</v>
      </c>
      <c r="AE483" s="34">
        <v>0.67</v>
      </c>
      <c r="AF483" s="34">
        <v>978</v>
      </c>
      <c r="AG483" s="34">
        <v>3</v>
      </c>
      <c r="AH483" s="34">
        <v>53</v>
      </c>
      <c r="AI483" s="34">
        <v>41</v>
      </c>
      <c r="AJ483" s="34">
        <v>192</v>
      </c>
      <c r="AK483" s="34">
        <v>169</v>
      </c>
      <c r="AL483" s="34">
        <v>4.9000000000000004</v>
      </c>
      <c r="AM483" s="34">
        <v>175.7</v>
      </c>
      <c r="AN483" s="34" t="s">
        <v>155</v>
      </c>
      <c r="AO483" s="34">
        <v>2</v>
      </c>
      <c r="AP483" s="37">
        <v>0.89380787037037035</v>
      </c>
      <c r="AQ483" s="34">
        <v>47.161470000000001</v>
      </c>
      <c r="AR483" s="34">
        <v>-88.483932999999993</v>
      </c>
      <c r="AS483" s="34">
        <v>315.2</v>
      </c>
      <c r="AT483" s="34">
        <v>31.7</v>
      </c>
      <c r="AU483" s="34">
        <v>12</v>
      </c>
      <c r="AV483" s="34">
        <v>9</v>
      </c>
      <c r="AW483" s="34" t="s">
        <v>209</v>
      </c>
      <c r="AX483" s="34">
        <v>1.5</v>
      </c>
      <c r="AY483" s="34">
        <v>2.5</v>
      </c>
      <c r="AZ483" s="34">
        <v>3.1</v>
      </c>
      <c r="BA483" s="34">
        <v>13.404</v>
      </c>
      <c r="BB483" s="34">
        <v>14.43</v>
      </c>
      <c r="BC483" s="34">
        <v>1.08</v>
      </c>
      <c r="BD483" s="34">
        <v>14.196</v>
      </c>
      <c r="BE483" s="34">
        <v>2903.848</v>
      </c>
      <c r="BF483" s="34">
        <v>0.98599999999999999</v>
      </c>
      <c r="BG483" s="34">
        <v>4.524</v>
      </c>
      <c r="BH483" s="34">
        <v>5.1999999999999998E-2</v>
      </c>
      <c r="BI483" s="34">
        <v>4.5750000000000002</v>
      </c>
      <c r="BJ483" s="34">
        <v>3.722</v>
      </c>
      <c r="BK483" s="34">
        <v>4.2999999999999997E-2</v>
      </c>
      <c r="BL483" s="34">
        <v>3.7650000000000001</v>
      </c>
      <c r="BM483" s="34">
        <v>0.44800000000000001</v>
      </c>
      <c r="BN483" s="34"/>
      <c r="BO483" s="34"/>
      <c r="BP483" s="34"/>
      <c r="BQ483" s="34">
        <v>104.896</v>
      </c>
      <c r="BR483" s="34">
        <v>0.24221799999999999</v>
      </c>
      <c r="BS483" s="34">
        <v>-5</v>
      </c>
      <c r="BT483" s="34">
        <v>6.0000000000000001E-3</v>
      </c>
      <c r="BU483" s="34">
        <v>5.9192070000000001</v>
      </c>
      <c r="BV483" s="34">
        <v>0</v>
      </c>
      <c r="BW483" s="34" t="s">
        <v>155</v>
      </c>
      <c r="BX483" s="34">
        <v>0.82299999999999995</v>
      </c>
    </row>
    <row r="484" spans="1:76" x14ac:dyDescent="0.25">
      <c r="A484" s="35">
        <v>43167</v>
      </c>
      <c r="B484" s="36">
        <v>1.8008101851851852E-2</v>
      </c>
      <c r="C484" s="34">
        <v>14.097</v>
      </c>
      <c r="D484" s="34">
        <v>6.4000000000000003E-3</v>
      </c>
      <c r="E484" s="34">
        <v>64.2</v>
      </c>
      <c r="F484" s="34">
        <v>244.8</v>
      </c>
      <c r="G484" s="34">
        <v>2.4</v>
      </c>
      <c r="H484" s="34">
        <v>59.6</v>
      </c>
      <c r="I484" s="34"/>
      <c r="J484" s="34">
        <v>0.63</v>
      </c>
      <c r="K484" s="34">
        <v>0.87570000000000003</v>
      </c>
      <c r="L484" s="34">
        <v>12.344099999999999</v>
      </c>
      <c r="M484" s="34">
        <v>5.5999999999999999E-3</v>
      </c>
      <c r="N484" s="34">
        <v>214.33410000000001</v>
      </c>
      <c r="O484" s="34">
        <v>2.1015999999999999</v>
      </c>
      <c r="P484" s="34">
        <v>216.4</v>
      </c>
      <c r="Q484" s="34">
        <v>176.35319999999999</v>
      </c>
      <c r="R484" s="34">
        <v>1.7292000000000001</v>
      </c>
      <c r="S484" s="34">
        <v>178.1</v>
      </c>
      <c r="T484" s="34">
        <v>59.571199999999997</v>
      </c>
      <c r="U484" s="34"/>
      <c r="V484" s="34"/>
      <c r="W484" s="34">
        <v>0</v>
      </c>
      <c r="X484" s="34">
        <v>0.5534</v>
      </c>
      <c r="Y484" s="34">
        <v>12.1</v>
      </c>
      <c r="Z484" s="34">
        <v>848</v>
      </c>
      <c r="AA484" s="34">
        <v>850</v>
      </c>
      <c r="AB484" s="34">
        <v>868</v>
      </c>
      <c r="AC484" s="34">
        <v>86</v>
      </c>
      <c r="AD484" s="34">
        <v>29.18</v>
      </c>
      <c r="AE484" s="34">
        <v>0.67</v>
      </c>
      <c r="AF484" s="34">
        <v>978</v>
      </c>
      <c r="AG484" s="34">
        <v>3</v>
      </c>
      <c r="AH484" s="34">
        <v>53</v>
      </c>
      <c r="AI484" s="34">
        <v>41</v>
      </c>
      <c r="AJ484" s="34">
        <v>192</v>
      </c>
      <c r="AK484" s="34">
        <v>169</v>
      </c>
      <c r="AL484" s="34">
        <v>5</v>
      </c>
      <c r="AM484" s="34">
        <v>175.9</v>
      </c>
      <c r="AN484" s="34" t="s">
        <v>155</v>
      </c>
      <c r="AO484" s="34">
        <v>2</v>
      </c>
      <c r="AP484" s="37">
        <v>0.89383101851851843</v>
      </c>
      <c r="AQ484" s="34">
        <v>47.161527999999997</v>
      </c>
      <c r="AR484" s="34">
        <v>-88.483941999999999</v>
      </c>
      <c r="AS484" s="34">
        <v>315.39999999999998</v>
      </c>
      <c r="AT484" s="34">
        <v>31.5</v>
      </c>
      <c r="AU484" s="34">
        <v>12</v>
      </c>
      <c r="AV484" s="34">
        <v>9</v>
      </c>
      <c r="AW484" s="34" t="s">
        <v>209</v>
      </c>
      <c r="AX484" s="34">
        <v>1.5</v>
      </c>
      <c r="AY484" s="34">
        <v>2.5771000000000002</v>
      </c>
      <c r="AZ484" s="34">
        <v>3.1</v>
      </c>
      <c r="BA484" s="34">
        <v>13.404</v>
      </c>
      <c r="BB484" s="34">
        <v>14.42</v>
      </c>
      <c r="BC484" s="34">
        <v>1.08</v>
      </c>
      <c r="BD484" s="34">
        <v>14.198</v>
      </c>
      <c r="BE484" s="34">
        <v>2903.9679999999998</v>
      </c>
      <c r="BF484" s="34">
        <v>0.84199999999999997</v>
      </c>
      <c r="BG484" s="34">
        <v>5.28</v>
      </c>
      <c r="BH484" s="34">
        <v>5.1999999999999998E-2</v>
      </c>
      <c r="BI484" s="34">
        <v>5.3319999999999999</v>
      </c>
      <c r="BJ484" s="34">
        <v>4.3449999999999998</v>
      </c>
      <c r="BK484" s="34">
        <v>4.2999999999999997E-2</v>
      </c>
      <c r="BL484" s="34">
        <v>4.3869999999999996</v>
      </c>
      <c r="BM484" s="34">
        <v>0.48359999999999997</v>
      </c>
      <c r="BN484" s="34"/>
      <c r="BO484" s="34"/>
      <c r="BP484" s="34"/>
      <c r="BQ484" s="34">
        <v>94.662000000000006</v>
      </c>
      <c r="BR484" s="34">
        <v>0.24392900000000001</v>
      </c>
      <c r="BS484" s="34">
        <v>-5</v>
      </c>
      <c r="BT484" s="34">
        <v>6.0000000000000001E-3</v>
      </c>
      <c r="BU484" s="34">
        <v>5.9610149999999997</v>
      </c>
      <c r="BV484" s="34">
        <v>0</v>
      </c>
      <c r="BW484" s="34" t="s">
        <v>155</v>
      </c>
      <c r="BX484" s="34">
        <v>0.82299999999999995</v>
      </c>
    </row>
    <row r="485" spans="1:76" x14ac:dyDescent="0.25">
      <c r="A485" s="35">
        <v>43167</v>
      </c>
      <c r="B485" s="36">
        <v>1.8019675925925929E-2</v>
      </c>
      <c r="C485" s="34">
        <v>14.119</v>
      </c>
      <c r="D485" s="34">
        <v>6.0000000000000001E-3</v>
      </c>
      <c r="E485" s="34">
        <v>60</v>
      </c>
      <c r="F485" s="34">
        <v>276.39999999999998</v>
      </c>
      <c r="G485" s="34">
        <v>2.2999999999999998</v>
      </c>
      <c r="H485" s="34">
        <v>54.4</v>
      </c>
      <c r="I485" s="34"/>
      <c r="J485" s="34">
        <v>0.57999999999999996</v>
      </c>
      <c r="K485" s="34">
        <v>0.87549999999999994</v>
      </c>
      <c r="L485" s="34">
        <v>12.3611</v>
      </c>
      <c r="M485" s="34">
        <v>5.3E-3</v>
      </c>
      <c r="N485" s="34">
        <v>241.95740000000001</v>
      </c>
      <c r="O485" s="34">
        <v>2.0135999999999998</v>
      </c>
      <c r="P485" s="34">
        <v>244</v>
      </c>
      <c r="Q485" s="34">
        <v>199.08160000000001</v>
      </c>
      <c r="R485" s="34">
        <v>1.6568000000000001</v>
      </c>
      <c r="S485" s="34">
        <v>200.7</v>
      </c>
      <c r="T485" s="34">
        <v>54.430799999999998</v>
      </c>
      <c r="U485" s="34"/>
      <c r="V485" s="34"/>
      <c r="W485" s="34">
        <v>0</v>
      </c>
      <c r="X485" s="34">
        <v>0.50929999999999997</v>
      </c>
      <c r="Y485" s="34">
        <v>12</v>
      </c>
      <c r="Z485" s="34">
        <v>848</v>
      </c>
      <c r="AA485" s="34">
        <v>851</v>
      </c>
      <c r="AB485" s="34">
        <v>869</v>
      </c>
      <c r="AC485" s="34">
        <v>86</v>
      </c>
      <c r="AD485" s="34">
        <v>29.18</v>
      </c>
      <c r="AE485" s="34">
        <v>0.67</v>
      </c>
      <c r="AF485" s="34">
        <v>978</v>
      </c>
      <c r="AG485" s="34">
        <v>3</v>
      </c>
      <c r="AH485" s="34">
        <v>53</v>
      </c>
      <c r="AI485" s="34">
        <v>41</v>
      </c>
      <c r="AJ485" s="34">
        <v>192</v>
      </c>
      <c r="AK485" s="34">
        <v>169</v>
      </c>
      <c r="AL485" s="34">
        <v>4.9000000000000004</v>
      </c>
      <c r="AM485" s="34">
        <v>175.6</v>
      </c>
      <c r="AN485" s="34" t="s">
        <v>155</v>
      </c>
      <c r="AO485" s="34">
        <v>2</v>
      </c>
      <c r="AP485" s="37">
        <v>0.89383101851851843</v>
      </c>
      <c r="AQ485" s="34">
        <v>47.161622000000001</v>
      </c>
      <c r="AR485" s="34">
        <v>-88.483965999999995</v>
      </c>
      <c r="AS485" s="34">
        <v>315.60000000000002</v>
      </c>
      <c r="AT485" s="34">
        <v>31.3</v>
      </c>
      <c r="AU485" s="34">
        <v>12</v>
      </c>
      <c r="AV485" s="34">
        <v>9</v>
      </c>
      <c r="AW485" s="34" t="s">
        <v>209</v>
      </c>
      <c r="AX485" s="34">
        <v>1.3458000000000001</v>
      </c>
      <c r="AY485" s="34">
        <v>2.5228999999999999</v>
      </c>
      <c r="AZ485" s="34">
        <v>2.8687</v>
      </c>
      <c r="BA485" s="34">
        <v>13.404</v>
      </c>
      <c r="BB485" s="34">
        <v>14.4</v>
      </c>
      <c r="BC485" s="34">
        <v>1.07</v>
      </c>
      <c r="BD485" s="34">
        <v>14.224</v>
      </c>
      <c r="BE485" s="34">
        <v>2904.1669999999999</v>
      </c>
      <c r="BF485" s="34">
        <v>0.78500000000000003</v>
      </c>
      <c r="BG485" s="34">
        <v>5.9530000000000003</v>
      </c>
      <c r="BH485" s="34">
        <v>0.05</v>
      </c>
      <c r="BI485" s="34">
        <v>6.0030000000000001</v>
      </c>
      <c r="BJ485" s="34">
        <v>4.8979999999999997</v>
      </c>
      <c r="BK485" s="34">
        <v>4.1000000000000002E-2</v>
      </c>
      <c r="BL485" s="34">
        <v>4.9390000000000001</v>
      </c>
      <c r="BM485" s="34">
        <v>0.44130000000000003</v>
      </c>
      <c r="BN485" s="34"/>
      <c r="BO485" s="34"/>
      <c r="BP485" s="34"/>
      <c r="BQ485" s="34">
        <v>87.007000000000005</v>
      </c>
      <c r="BR485" s="34">
        <v>0.26072200000000001</v>
      </c>
      <c r="BS485" s="34">
        <v>-5</v>
      </c>
      <c r="BT485" s="34">
        <v>6.9290000000000003E-3</v>
      </c>
      <c r="BU485" s="34">
        <v>6.3713939999999996</v>
      </c>
      <c r="BV485" s="34">
        <v>0</v>
      </c>
      <c r="BW485" s="34" t="s">
        <v>155</v>
      </c>
      <c r="BX485" s="34">
        <v>0.82299999999999995</v>
      </c>
    </row>
    <row r="486" spans="1:76" x14ac:dyDescent="0.25">
      <c r="A486" s="35">
        <v>43167</v>
      </c>
      <c r="B486" s="36">
        <v>1.8031250000000002E-2</v>
      </c>
      <c r="C486" s="34">
        <v>14.111000000000001</v>
      </c>
      <c r="D486" s="34">
        <v>6.0000000000000001E-3</v>
      </c>
      <c r="E486" s="34">
        <v>60</v>
      </c>
      <c r="F486" s="34">
        <v>394.7</v>
      </c>
      <c r="G486" s="34">
        <v>1.7</v>
      </c>
      <c r="H486" s="34">
        <v>62.2</v>
      </c>
      <c r="I486" s="34"/>
      <c r="J486" s="34">
        <v>0.5</v>
      </c>
      <c r="K486" s="34">
        <v>0.87549999999999994</v>
      </c>
      <c r="L486" s="34">
        <v>12.3545</v>
      </c>
      <c r="M486" s="34">
        <v>5.3E-3</v>
      </c>
      <c r="N486" s="34">
        <v>345.58920000000001</v>
      </c>
      <c r="O486" s="34">
        <v>1.5314000000000001</v>
      </c>
      <c r="P486" s="34">
        <v>347.1</v>
      </c>
      <c r="Q486" s="34">
        <v>284.3494</v>
      </c>
      <c r="R486" s="34">
        <v>1.2601</v>
      </c>
      <c r="S486" s="34">
        <v>285.60000000000002</v>
      </c>
      <c r="T486" s="34">
        <v>62.180799999999998</v>
      </c>
      <c r="U486" s="34"/>
      <c r="V486" s="34"/>
      <c r="W486" s="34">
        <v>0</v>
      </c>
      <c r="X486" s="34">
        <v>0.43780000000000002</v>
      </c>
      <c r="Y486" s="34">
        <v>12</v>
      </c>
      <c r="Z486" s="34">
        <v>850</v>
      </c>
      <c r="AA486" s="34">
        <v>852</v>
      </c>
      <c r="AB486" s="34">
        <v>869</v>
      </c>
      <c r="AC486" s="34">
        <v>86</v>
      </c>
      <c r="AD486" s="34">
        <v>29.18</v>
      </c>
      <c r="AE486" s="34">
        <v>0.67</v>
      </c>
      <c r="AF486" s="34">
        <v>978</v>
      </c>
      <c r="AG486" s="34">
        <v>3</v>
      </c>
      <c r="AH486" s="34">
        <v>53</v>
      </c>
      <c r="AI486" s="34">
        <v>41</v>
      </c>
      <c r="AJ486" s="34">
        <v>192</v>
      </c>
      <c r="AK486" s="34">
        <v>169</v>
      </c>
      <c r="AL486" s="34">
        <v>4.9000000000000004</v>
      </c>
      <c r="AM486" s="34">
        <v>175.2</v>
      </c>
      <c r="AN486" s="34" t="s">
        <v>155</v>
      </c>
      <c r="AO486" s="34">
        <v>2</v>
      </c>
      <c r="AP486" s="37">
        <v>0.89384259259259258</v>
      </c>
      <c r="AQ486" s="34">
        <v>47.161746000000001</v>
      </c>
      <c r="AR486" s="34">
        <v>-88.483992000000001</v>
      </c>
      <c r="AS486" s="34">
        <v>315.89999999999998</v>
      </c>
      <c r="AT486" s="34">
        <v>31.1</v>
      </c>
      <c r="AU486" s="34">
        <v>12</v>
      </c>
      <c r="AV486" s="34">
        <v>9</v>
      </c>
      <c r="AW486" s="34" t="s">
        <v>209</v>
      </c>
      <c r="AX486" s="34">
        <v>1.3</v>
      </c>
      <c r="AY486" s="34">
        <v>2.5</v>
      </c>
      <c r="AZ486" s="34">
        <v>2.8</v>
      </c>
      <c r="BA486" s="34">
        <v>13.404</v>
      </c>
      <c r="BB486" s="34">
        <v>14.41</v>
      </c>
      <c r="BC486" s="34">
        <v>1.07</v>
      </c>
      <c r="BD486" s="34">
        <v>14.217000000000001</v>
      </c>
      <c r="BE486" s="34">
        <v>2903.9879999999998</v>
      </c>
      <c r="BF486" s="34">
        <v>0.78600000000000003</v>
      </c>
      <c r="BG486" s="34">
        <v>8.5069999999999997</v>
      </c>
      <c r="BH486" s="34">
        <v>3.7999999999999999E-2</v>
      </c>
      <c r="BI486" s="34">
        <v>8.5449999999999999</v>
      </c>
      <c r="BJ486" s="34">
        <v>6.9989999999999997</v>
      </c>
      <c r="BK486" s="34">
        <v>3.1E-2</v>
      </c>
      <c r="BL486" s="34">
        <v>7.03</v>
      </c>
      <c r="BM486" s="34">
        <v>0.50439999999999996</v>
      </c>
      <c r="BN486" s="34"/>
      <c r="BO486" s="34"/>
      <c r="BP486" s="34"/>
      <c r="BQ486" s="34">
        <v>74.817999999999998</v>
      </c>
      <c r="BR486" s="34">
        <v>0.36419000000000001</v>
      </c>
      <c r="BS486" s="34">
        <v>-5</v>
      </c>
      <c r="BT486" s="34">
        <v>7.0000000000000001E-3</v>
      </c>
      <c r="BU486" s="34">
        <v>8.8998930000000005</v>
      </c>
      <c r="BV486" s="34">
        <v>0</v>
      </c>
      <c r="BW486" s="34" t="s">
        <v>155</v>
      </c>
      <c r="BX486" s="34">
        <v>0.82299999999999995</v>
      </c>
    </row>
    <row r="487" spans="1:76" x14ac:dyDescent="0.25">
      <c r="A487" s="35">
        <v>43167</v>
      </c>
      <c r="B487" s="36">
        <v>1.8042824074074072E-2</v>
      </c>
      <c r="C487" s="34">
        <v>13.904999999999999</v>
      </c>
      <c r="D487" s="34">
        <v>6.0000000000000001E-3</v>
      </c>
      <c r="E487" s="34">
        <v>60</v>
      </c>
      <c r="F487" s="34">
        <v>548.6</v>
      </c>
      <c r="G487" s="34">
        <v>1</v>
      </c>
      <c r="H487" s="34">
        <v>65.2</v>
      </c>
      <c r="I487" s="34"/>
      <c r="J487" s="34">
        <v>0.5</v>
      </c>
      <c r="K487" s="34">
        <v>0.87709999999999999</v>
      </c>
      <c r="L487" s="34">
        <v>12.196999999999999</v>
      </c>
      <c r="M487" s="34">
        <v>5.3E-3</v>
      </c>
      <c r="N487" s="34">
        <v>481.22809999999998</v>
      </c>
      <c r="O487" s="34">
        <v>0.84009999999999996</v>
      </c>
      <c r="P487" s="34">
        <v>482.1</v>
      </c>
      <c r="Q487" s="34">
        <v>395.95249999999999</v>
      </c>
      <c r="R487" s="34">
        <v>0.69120000000000004</v>
      </c>
      <c r="S487" s="34">
        <v>396.6</v>
      </c>
      <c r="T487" s="34">
        <v>65.246700000000004</v>
      </c>
      <c r="U487" s="34"/>
      <c r="V487" s="34"/>
      <c r="W487" s="34">
        <v>0</v>
      </c>
      <c r="X487" s="34">
        <v>0.43859999999999999</v>
      </c>
      <c r="Y487" s="34">
        <v>12.1</v>
      </c>
      <c r="Z487" s="34">
        <v>849</v>
      </c>
      <c r="AA487" s="34">
        <v>851</v>
      </c>
      <c r="AB487" s="34">
        <v>869</v>
      </c>
      <c r="AC487" s="34">
        <v>86</v>
      </c>
      <c r="AD487" s="34">
        <v>29.18</v>
      </c>
      <c r="AE487" s="34">
        <v>0.67</v>
      </c>
      <c r="AF487" s="34">
        <v>978</v>
      </c>
      <c r="AG487" s="34">
        <v>3</v>
      </c>
      <c r="AH487" s="34">
        <v>53</v>
      </c>
      <c r="AI487" s="34">
        <v>41</v>
      </c>
      <c r="AJ487" s="34">
        <v>192</v>
      </c>
      <c r="AK487" s="34">
        <v>169</v>
      </c>
      <c r="AL487" s="34">
        <v>4.9000000000000004</v>
      </c>
      <c r="AM487" s="34">
        <v>175.2</v>
      </c>
      <c r="AN487" s="34" t="s">
        <v>155</v>
      </c>
      <c r="AO487" s="34">
        <v>2</v>
      </c>
      <c r="AP487" s="37">
        <v>0.89385416666666673</v>
      </c>
      <c r="AQ487" s="34">
        <v>47.161864999999999</v>
      </c>
      <c r="AR487" s="34">
        <v>-88.484054999999998</v>
      </c>
      <c r="AS487" s="34">
        <v>315.7</v>
      </c>
      <c r="AT487" s="34">
        <v>31.1</v>
      </c>
      <c r="AU487" s="34">
        <v>12</v>
      </c>
      <c r="AV487" s="34">
        <v>9</v>
      </c>
      <c r="AW487" s="34" t="s">
        <v>209</v>
      </c>
      <c r="AX487" s="34">
        <v>1.3</v>
      </c>
      <c r="AY487" s="34">
        <v>2.4228999999999998</v>
      </c>
      <c r="AZ487" s="34">
        <v>2.7229000000000001</v>
      </c>
      <c r="BA487" s="34">
        <v>13.404</v>
      </c>
      <c r="BB487" s="34">
        <v>14.61</v>
      </c>
      <c r="BC487" s="34">
        <v>1.0900000000000001</v>
      </c>
      <c r="BD487" s="34">
        <v>14.007</v>
      </c>
      <c r="BE487" s="34">
        <v>2903.998</v>
      </c>
      <c r="BF487" s="34">
        <v>0.79800000000000004</v>
      </c>
      <c r="BG487" s="34">
        <v>11.999000000000001</v>
      </c>
      <c r="BH487" s="34">
        <v>2.1000000000000001E-2</v>
      </c>
      <c r="BI487" s="34">
        <v>12.02</v>
      </c>
      <c r="BJ487" s="34">
        <v>9.8719999999999999</v>
      </c>
      <c r="BK487" s="34">
        <v>1.7000000000000001E-2</v>
      </c>
      <c r="BL487" s="34">
        <v>9.89</v>
      </c>
      <c r="BM487" s="34">
        <v>0.53610000000000002</v>
      </c>
      <c r="BN487" s="34"/>
      <c r="BO487" s="34"/>
      <c r="BP487" s="34"/>
      <c r="BQ487" s="34">
        <v>75.924000000000007</v>
      </c>
      <c r="BR487" s="34">
        <v>0.489983</v>
      </c>
      <c r="BS487" s="34">
        <v>-5</v>
      </c>
      <c r="BT487" s="34">
        <v>7.0000000000000001E-3</v>
      </c>
      <c r="BU487" s="34">
        <v>11.97396</v>
      </c>
      <c r="BV487" s="34">
        <v>0</v>
      </c>
      <c r="BW487" s="34" t="s">
        <v>155</v>
      </c>
      <c r="BX487" s="34">
        <v>0.82299999999999995</v>
      </c>
    </row>
    <row r="488" spans="1:76" x14ac:dyDescent="0.25">
      <c r="A488" s="35">
        <v>43167</v>
      </c>
      <c r="B488" s="36">
        <v>1.8054398148148149E-2</v>
      </c>
      <c r="C488" s="34">
        <v>13.462</v>
      </c>
      <c r="D488" s="34">
        <v>6.0000000000000001E-3</v>
      </c>
      <c r="E488" s="34">
        <v>60</v>
      </c>
      <c r="F488" s="34">
        <v>757.1</v>
      </c>
      <c r="G488" s="34">
        <v>0.6</v>
      </c>
      <c r="H488" s="34">
        <v>54.5</v>
      </c>
      <c r="I488" s="34"/>
      <c r="J488" s="34">
        <v>0.5</v>
      </c>
      <c r="K488" s="34">
        <v>0.88060000000000005</v>
      </c>
      <c r="L488" s="34">
        <v>11.8551</v>
      </c>
      <c r="M488" s="34">
        <v>5.3E-3</v>
      </c>
      <c r="N488" s="34">
        <v>666.68269999999995</v>
      </c>
      <c r="O488" s="34">
        <v>0.49359999999999998</v>
      </c>
      <c r="P488" s="34">
        <v>667.2</v>
      </c>
      <c r="Q488" s="34">
        <v>548.54380000000003</v>
      </c>
      <c r="R488" s="34">
        <v>0.40610000000000002</v>
      </c>
      <c r="S488" s="34">
        <v>548.9</v>
      </c>
      <c r="T488" s="34">
        <v>54.524900000000002</v>
      </c>
      <c r="U488" s="34"/>
      <c r="V488" s="34"/>
      <c r="W488" s="34">
        <v>0</v>
      </c>
      <c r="X488" s="34">
        <v>0.44030000000000002</v>
      </c>
      <c r="Y488" s="34">
        <v>12</v>
      </c>
      <c r="Z488" s="34">
        <v>850</v>
      </c>
      <c r="AA488" s="34">
        <v>852</v>
      </c>
      <c r="AB488" s="34">
        <v>869</v>
      </c>
      <c r="AC488" s="34">
        <v>86</v>
      </c>
      <c r="AD488" s="34">
        <v>29.18</v>
      </c>
      <c r="AE488" s="34">
        <v>0.67</v>
      </c>
      <c r="AF488" s="34">
        <v>978</v>
      </c>
      <c r="AG488" s="34">
        <v>3</v>
      </c>
      <c r="AH488" s="34">
        <v>53</v>
      </c>
      <c r="AI488" s="34">
        <v>41</v>
      </c>
      <c r="AJ488" s="34">
        <v>192</v>
      </c>
      <c r="AK488" s="34">
        <v>169</v>
      </c>
      <c r="AL488" s="34">
        <v>4.8</v>
      </c>
      <c r="AM488" s="34">
        <v>175.5</v>
      </c>
      <c r="AN488" s="34" t="s">
        <v>155</v>
      </c>
      <c r="AO488" s="34">
        <v>2</v>
      </c>
      <c r="AP488" s="37">
        <v>0.89386574074074077</v>
      </c>
      <c r="AQ488" s="34">
        <v>47.162092999999999</v>
      </c>
      <c r="AR488" s="34">
        <v>-88.484144000000001</v>
      </c>
      <c r="AS488" s="34">
        <v>316.39999999999998</v>
      </c>
      <c r="AT488" s="34">
        <v>31.9</v>
      </c>
      <c r="AU488" s="34">
        <v>12</v>
      </c>
      <c r="AV488" s="34">
        <v>11</v>
      </c>
      <c r="AW488" s="34" t="s">
        <v>212</v>
      </c>
      <c r="AX488" s="34">
        <v>1.3</v>
      </c>
      <c r="AY488" s="34">
        <v>2.4</v>
      </c>
      <c r="AZ488" s="34">
        <v>2.7</v>
      </c>
      <c r="BA488" s="34">
        <v>13.404</v>
      </c>
      <c r="BB488" s="34">
        <v>15.06</v>
      </c>
      <c r="BC488" s="34">
        <v>1.1200000000000001</v>
      </c>
      <c r="BD488" s="34">
        <v>13.555999999999999</v>
      </c>
      <c r="BE488" s="34">
        <v>2904.4490000000001</v>
      </c>
      <c r="BF488" s="34">
        <v>0.82399999999999995</v>
      </c>
      <c r="BG488" s="34">
        <v>17.105</v>
      </c>
      <c r="BH488" s="34">
        <v>1.2999999999999999E-2</v>
      </c>
      <c r="BI488" s="34">
        <v>17.117000000000001</v>
      </c>
      <c r="BJ488" s="34">
        <v>14.074</v>
      </c>
      <c r="BK488" s="34">
        <v>0.01</v>
      </c>
      <c r="BL488" s="34">
        <v>14.084</v>
      </c>
      <c r="BM488" s="34">
        <v>0.46100000000000002</v>
      </c>
      <c r="BN488" s="34"/>
      <c r="BO488" s="34"/>
      <c r="BP488" s="34"/>
      <c r="BQ488" s="34">
        <v>78.436999999999998</v>
      </c>
      <c r="BR488" s="34">
        <v>0.51758000000000004</v>
      </c>
      <c r="BS488" s="34">
        <v>-5</v>
      </c>
      <c r="BT488" s="34">
        <v>7.0000000000000001E-3</v>
      </c>
      <c r="BU488" s="34">
        <v>12.648362000000001</v>
      </c>
      <c r="BV488" s="34">
        <v>0</v>
      </c>
      <c r="BW488" s="34" t="s">
        <v>155</v>
      </c>
      <c r="BX488" s="34">
        <v>0.82299999999999995</v>
      </c>
    </row>
    <row r="489" spans="1:76" x14ac:dyDescent="0.25">
      <c r="A489" s="35">
        <v>43167</v>
      </c>
      <c r="B489" s="36">
        <v>1.8065972222222223E-2</v>
      </c>
      <c r="C489" s="34">
        <v>13.192</v>
      </c>
      <c r="D489" s="34">
        <v>6.0000000000000001E-3</v>
      </c>
      <c r="E489" s="34">
        <v>60</v>
      </c>
      <c r="F489" s="34">
        <v>880.7</v>
      </c>
      <c r="G489" s="34">
        <v>0.7</v>
      </c>
      <c r="H489" s="34">
        <v>48.4</v>
      </c>
      <c r="I489" s="34"/>
      <c r="J489" s="34">
        <v>0.5</v>
      </c>
      <c r="K489" s="34">
        <v>0.88280000000000003</v>
      </c>
      <c r="L489" s="34">
        <v>11.645799999999999</v>
      </c>
      <c r="M489" s="34">
        <v>5.3E-3</v>
      </c>
      <c r="N489" s="34">
        <v>777.50070000000005</v>
      </c>
      <c r="O489" s="34">
        <v>0.61980000000000002</v>
      </c>
      <c r="P489" s="34">
        <v>778.1</v>
      </c>
      <c r="Q489" s="34">
        <v>639.72439999999995</v>
      </c>
      <c r="R489" s="34">
        <v>0.50990000000000002</v>
      </c>
      <c r="S489" s="34">
        <v>640.20000000000005</v>
      </c>
      <c r="T489" s="34">
        <v>48.363999999999997</v>
      </c>
      <c r="U489" s="34"/>
      <c r="V489" s="34"/>
      <c r="W489" s="34">
        <v>0</v>
      </c>
      <c r="X489" s="34">
        <v>0.44140000000000001</v>
      </c>
      <c r="Y489" s="34">
        <v>12.1</v>
      </c>
      <c r="Z489" s="34">
        <v>849</v>
      </c>
      <c r="AA489" s="34">
        <v>852</v>
      </c>
      <c r="AB489" s="34">
        <v>869</v>
      </c>
      <c r="AC489" s="34">
        <v>86</v>
      </c>
      <c r="AD489" s="34">
        <v>29.18</v>
      </c>
      <c r="AE489" s="34">
        <v>0.67</v>
      </c>
      <c r="AF489" s="34">
        <v>978</v>
      </c>
      <c r="AG489" s="34">
        <v>3</v>
      </c>
      <c r="AH489" s="34">
        <v>53</v>
      </c>
      <c r="AI489" s="34">
        <v>41</v>
      </c>
      <c r="AJ489" s="34">
        <v>192</v>
      </c>
      <c r="AK489" s="34">
        <v>169</v>
      </c>
      <c r="AL489" s="34">
        <v>4.9000000000000004</v>
      </c>
      <c r="AM489" s="34">
        <v>175.9</v>
      </c>
      <c r="AN489" s="34" t="s">
        <v>155</v>
      </c>
      <c r="AO489" s="34">
        <v>2</v>
      </c>
      <c r="AP489" s="37">
        <v>0.89388888888888884</v>
      </c>
      <c r="AQ489" s="34">
        <v>47.162153000000004</v>
      </c>
      <c r="AR489" s="34">
        <v>-88.484165000000004</v>
      </c>
      <c r="AS489" s="34">
        <v>316.60000000000002</v>
      </c>
      <c r="AT489" s="34">
        <v>35.299999999999997</v>
      </c>
      <c r="AU489" s="34">
        <v>12</v>
      </c>
      <c r="AV489" s="34">
        <v>11</v>
      </c>
      <c r="AW489" s="34" t="s">
        <v>212</v>
      </c>
      <c r="AX489" s="34">
        <v>1.3771</v>
      </c>
      <c r="AY489" s="34">
        <v>2.4771000000000001</v>
      </c>
      <c r="AZ489" s="34">
        <v>2.8542000000000001</v>
      </c>
      <c r="BA489" s="34">
        <v>13.404</v>
      </c>
      <c r="BB489" s="34">
        <v>15.35</v>
      </c>
      <c r="BC489" s="34">
        <v>1.1499999999999999</v>
      </c>
      <c r="BD489" s="34">
        <v>13.273</v>
      </c>
      <c r="BE489" s="34">
        <v>2904.7280000000001</v>
      </c>
      <c r="BF489" s="34">
        <v>0.84099999999999997</v>
      </c>
      <c r="BG489" s="34">
        <v>20.308</v>
      </c>
      <c r="BH489" s="34">
        <v>1.6E-2</v>
      </c>
      <c r="BI489" s="34">
        <v>20.324999999999999</v>
      </c>
      <c r="BJ489" s="34">
        <v>16.71</v>
      </c>
      <c r="BK489" s="34">
        <v>1.2999999999999999E-2</v>
      </c>
      <c r="BL489" s="34">
        <v>16.722999999999999</v>
      </c>
      <c r="BM489" s="34">
        <v>0.4163</v>
      </c>
      <c r="BN489" s="34"/>
      <c r="BO489" s="34"/>
      <c r="BP489" s="34"/>
      <c r="BQ489" s="34">
        <v>80.052999999999997</v>
      </c>
      <c r="BR489" s="34">
        <v>0.51900000000000002</v>
      </c>
      <c r="BS489" s="34">
        <v>-5</v>
      </c>
      <c r="BT489" s="34">
        <v>7.0000000000000001E-3</v>
      </c>
      <c r="BU489" s="34">
        <v>12.683063000000001</v>
      </c>
      <c r="BV489" s="34">
        <v>0</v>
      </c>
      <c r="BW489" s="34" t="s">
        <v>155</v>
      </c>
      <c r="BX489" s="34">
        <v>0.82299999999999995</v>
      </c>
    </row>
    <row r="490" spans="1:76" x14ac:dyDescent="0.25">
      <c r="A490" s="35">
        <v>43167</v>
      </c>
      <c r="B490" s="36">
        <v>1.8077546296296296E-2</v>
      </c>
      <c r="C490" s="34">
        <v>13.212999999999999</v>
      </c>
      <c r="D490" s="34">
        <v>6.0000000000000001E-3</v>
      </c>
      <c r="E490" s="34">
        <v>60</v>
      </c>
      <c r="F490" s="34">
        <v>947.5</v>
      </c>
      <c r="G490" s="34">
        <v>1</v>
      </c>
      <c r="H490" s="34">
        <v>38.6</v>
      </c>
      <c r="I490" s="34"/>
      <c r="J490" s="34">
        <v>0.57999999999999996</v>
      </c>
      <c r="K490" s="34">
        <v>0.88270000000000004</v>
      </c>
      <c r="L490" s="34">
        <v>11.662800000000001</v>
      </c>
      <c r="M490" s="34">
        <v>5.3E-3</v>
      </c>
      <c r="N490" s="34">
        <v>836.28790000000004</v>
      </c>
      <c r="O490" s="34">
        <v>0.87509999999999999</v>
      </c>
      <c r="P490" s="34">
        <v>837.2</v>
      </c>
      <c r="Q490" s="34">
        <v>688.0942</v>
      </c>
      <c r="R490" s="34">
        <v>0.72</v>
      </c>
      <c r="S490" s="34">
        <v>688.8</v>
      </c>
      <c r="T490" s="34">
        <v>38.6143</v>
      </c>
      <c r="U490" s="34"/>
      <c r="V490" s="34"/>
      <c r="W490" s="34">
        <v>0</v>
      </c>
      <c r="X490" s="34">
        <v>0.51129999999999998</v>
      </c>
      <c r="Y490" s="34">
        <v>12.1</v>
      </c>
      <c r="Z490" s="34">
        <v>849</v>
      </c>
      <c r="AA490" s="34">
        <v>852</v>
      </c>
      <c r="AB490" s="34">
        <v>869</v>
      </c>
      <c r="AC490" s="34">
        <v>86</v>
      </c>
      <c r="AD490" s="34">
        <v>29.18</v>
      </c>
      <c r="AE490" s="34">
        <v>0.67</v>
      </c>
      <c r="AF490" s="34">
        <v>978</v>
      </c>
      <c r="AG490" s="34">
        <v>3</v>
      </c>
      <c r="AH490" s="34">
        <v>53</v>
      </c>
      <c r="AI490" s="34">
        <v>41</v>
      </c>
      <c r="AJ490" s="34">
        <v>192</v>
      </c>
      <c r="AK490" s="34">
        <v>169</v>
      </c>
      <c r="AL490" s="34">
        <v>4.9000000000000004</v>
      </c>
      <c r="AM490" s="34">
        <v>175.8</v>
      </c>
      <c r="AN490" s="34" t="s">
        <v>155</v>
      </c>
      <c r="AO490" s="34">
        <v>2</v>
      </c>
      <c r="AP490" s="37">
        <v>0.89388888888888884</v>
      </c>
      <c r="AQ490" s="34">
        <v>47.162280000000003</v>
      </c>
      <c r="AR490" s="34">
        <v>-88.484148000000005</v>
      </c>
      <c r="AS490" s="34">
        <v>317.3</v>
      </c>
      <c r="AT490" s="34">
        <v>37.299999999999997</v>
      </c>
      <c r="AU490" s="34">
        <v>12</v>
      </c>
      <c r="AV490" s="34">
        <v>11</v>
      </c>
      <c r="AW490" s="34" t="s">
        <v>212</v>
      </c>
      <c r="AX490" s="34">
        <v>1.2458</v>
      </c>
      <c r="AY490" s="34">
        <v>2.1916000000000002</v>
      </c>
      <c r="AZ490" s="34">
        <v>2.5145</v>
      </c>
      <c r="BA490" s="34">
        <v>13.404</v>
      </c>
      <c r="BB490" s="34">
        <v>15.33</v>
      </c>
      <c r="BC490" s="34">
        <v>1.1399999999999999</v>
      </c>
      <c r="BD490" s="34">
        <v>13.294</v>
      </c>
      <c r="BE490" s="34">
        <v>2904.96</v>
      </c>
      <c r="BF490" s="34">
        <v>0.84</v>
      </c>
      <c r="BG490" s="34">
        <v>21.814</v>
      </c>
      <c r="BH490" s="34">
        <v>2.3E-2</v>
      </c>
      <c r="BI490" s="34">
        <v>21.837</v>
      </c>
      <c r="BJ490" s="34">
        <v>17.948</v>
      </c>
      <c r="BK490" s="34">
        <v>1.9E-2</v>
      </c>
      <c r="BL490" s="34">
        <v>17.966999999999999</v>
      </c>
      <c r="BM490" s="34">
        <v>0.33189999999999997</v>
      </c>
      <c r="BN490" s="34"/>
      <c r="BO490" s="34"/>
      <c r="BP490" s="34"/>
      <c r="BQ490" s="34">
        <v>92.594999999999999</v>
      </c>
      <c r="BR490" s="34">
        <v>0.50599400000000005</v>
      </c>
      <c r="BS490" s="34">
        <v>-5</v>
      </c>
      <c r="BT490" s="34">
        <v>7.0000000000000001E-3</v>
      </c>
      <c r="BU490" s="34">
        <v>12.365228999999999</v>
      </c>
      <c r="BV490" s="34">
        <v>0</v>
      </c>
      <c r="BW490" s="34" t="s">
        <v>155</v>
      </c>
      <c r="BX490" s="34">
        <v>0.82299999999999995</v>
      </c>
    </row>
    <row r="491" spans="1:76" x14ac:dyDescent="0.25">
      <c r="A491" s="35">
        <v>43167</v>
      </c>
      <c r="B491" s="36">
        <v>1.808912037037037E-2</v>
      </c>
      <c r="C491" s="34">
        <v>13.335000000000001</v>
      </c>
      <c r="D491" s="34">
        <v>6.4000000000000003E-3</v>
      </c>
      <c r="E491" s="34">
        <v>64.101530999999994</v>
      </c>
      <c r="F491" s="34">
        <v>1013.8</v>
      </c>
      <c r="G491" s="34">
        <v>1.3</v>
      </c>
      <c r="H491" s="34">
        <v>33.200000000000003</v>
      </c>
      <c r="I491" s="34"/>
      <c r="J491" s="34">
        <v>0.62</v>
      </c>
      <c r="K491" s="34">
        <v>0.88170000000000004</v>
      </c>
      <c r="L491" s="34">
        <v>11.757199999999999</v>
      </c>
      <c r="M491" s="34">
        <v>5.7000000000000002E-3</v>
      </c>
      <c r="N491" s="34">
        <v>893.85509999999999</v>
      </c>
      <c r="O491" s="34">
        <v>1.1809000000000001</v>
      </c>
      <c r="P491" s="34">
        <v>895</v>
      </c>
      <c r="Q491" s="34">
        <v>735.46029999999996</v>
      </c>
      <c r="R491" s="34">
        <v>0.97160000000000002</v>
      </c>
      <c r="S491" s="34">
        <v>736.4</v>
      </c>
      <c r="T491" s="34">
        <v>33.2301</v>
      </c>
      <c r="U491" s="34"/>
      <c r="V491" s="34"/>
      <c r="W491" s="34">
        <v>0</v>
      </c>
      <c r="X491" s="34">
        <v>0.54930000000000001</v>
      </c>
      <c r="Y491" s="34">
        <v>12</v>
      </c>
      <c r="Z491" s="34">
        <v>850</v>
      </c>
      <c r="AA491" s="34">
        <v>852</v>
      </c>
      <c r="AB491" s="34">
        <v>869</v>
      </c>
      <c r="AC491" s="34">
        <v>86</v>
      </c>
      <c r="AD491" s="34">
        <v>29.18</v>
      </c>
      <c r="AE491" s="34">
        <v>0.67</v>
      </c>
      <c r="AF491" s="34">
        <v>978</v>
      </c>
      <c r="AG491" s="34">
        <v>3</v>
      </c>
      <c r="AH491" s="34">
        <v>52.070999999999998</v>
      </c>
      <c r="AI491" s="34">
        <v>41</v>
      </c>
      <c r="AJ491" s="34">
        <v>192</v>
      </c>
      <c r="AK491" s="34">
        <v>169</v>
      </c>
      <c r="AL491" s="34">
        <v>4.9000000000000004</v>
      </c>
      <c r="AM491" s="34">
        <v>175.4</v>
      </c>
      <c r="AN491" s="34" t="s">
        <v>155</v>
      </c>
      <c r="AO491" s="34">
        <v>2</v>
      </c>
      <c r="AP491" s="37">
        <v>0.89390046296296299</v>
      </c>
      <c r="AQ491" s="34">
        <v>47.162438999999999</v>
      </c>
      <c r="AR491" s="34">
        <v>-88.484123999999994</v>
      </c>
      <c r="AS491" s="34">
        <v>317.89999999999998</v>
      </c>
      <c r="AT491" s="34">
        <v>38.4</v>
      </c>
      <c r="AU491" s="34">
        <v>12</v>
      </c>
      <c r="AV491" s="34">
        <v>11</v>
      </c>
      <c r="AW491" s="34" t="s">
        <v>212</v>
      </c>
      <c r="AX491" s="34">
        <v>1.2</v>
      </c>
      <c r="AY491" s="34">
        <v>2.1</v>
      </c>
      <c r="AZ491" s="34">
        <v>2.4</v>
      </c>
      <c r="BA491" s="34">
        <v>13.404</v>
      </c>
      <c r="BB491" s="34">
        <v>15.2</v>
      </c>
      <c r="BC491" s="34">
        <v>1.1299999999999999</v>
      </c>
      <c r="BD491" s="34">
        <v>13.417999999999999</v>
      </c>
      <c r="BE491" s="34">
        <v>2904.944</v>
      </c>
      <c r="BF491" s="34">
        <v>0.88900000000000001</v>
      </c>
      <c r="BG491" s="34">
        <v>23.128</v>
      </c>
      <c r="BH491" s="34">
        <v>3.1E-2</v>
      </c>
      <c r="BI491" s="34">
        <v>23.158999999999999</v>
      </c>
      <c r="BJ491" s="34">
        <v>19.03</v>
      </c>
      <c r="BK491" s="34">
        <v>2.5000000000000001E-2</v>
      </c>
      <c r="BL491" s="34">
        <v>19.055</v>
      </c>
      <c r="BM491" s="34">
        <v>0.2833</v>
      </c>
      <c r="BN491" s="34"/>
      <c r="BO491" s="34"/>
      <c r="BP491" s="34"/>
      <c r="BQ491" s="34">
        <v>98.691000000000003</v>
      </c>
      <c r="BR491" s="34">
        <v>0.52729599999999999</v>
      </c>
      <c r="BS491" s="34">
        <v>-5</v>
      </c>
      <c r="BT491" s="34">
        <v>8.8579999999999996E-3</v>
      </c>
      <c r="BU491" s="34">
        <v>12.885797</v>
      </c>
      <c r="BV491" s="34">
        <v>0</v>
      </c>
      <c r="BW491" s="34" t="s">
        <v>155</v>
      </c>
      <c r="BX491" s="34">
        <v>0.82299999999999995</v>
      </c>
    </row>
    <row r="492" spans="1:76" x14ac:dyDescent="0.25">
      <c r="A492" s="35">
        <v>43167</v>
      </c>
      <c r="B492" s="36">
        <v>1.8100694444444444E-2</v>
      </c>
      <c r="C492" s="34">
        <v>13.613</v>
      </c>
      <c r="D492" s="34">
        <v>7.0000000000000001E-3</v>
      </c>
      <c r="E492" s="34">
        <v>70</v>
      </c>
      <c r="F492" s="34">
        <v>1056.0999999999999</v>
      </c>
      <c r="G492" s="34">
        <v>1.5</v>
      </c>
      <c r="H492" s="34">
        <v>37.1</v>
      </c>
      <c r="I492" s="34"/>
      <c r="J492" s="34">
        <v>0.8</v>
      </c>
      <c r="K492" s="34">
        <v>0.87949999999999995</v>
      </c>
      <c r="L492" s="34">
        <v>11.972200000000001</v>
      </c>
      <c r="M492" s="34">
        <v>6.1999999999999998E-3</v>
      </c>
      <c r="N492" s="34">
        <v>928.79020000000003</v>
      </c>
      <c r="O492" s="34">
        <v>1.3539000000000001</v>
      </c>
      <c r="P492" s="34">
        <v>930.1</v>
      </c>
      <c r="Q492" s="34">
        <v>764.2047</v>
      </c>
      <c r="R492" s="34">
        <v>1.1140000000000001</v>
      </c>
      <c r="S492" s="34">
        <v>765.3</v>
      </c>
      <c r="T492" s="34">
        <v>37.1</v>
      </c>
      <c r="U492" s="34"/>
      <c r="V492" s="34"/>
      <c r="W492" s="34">
        <v>0</v>
      </c>
      <c r="X492" s="34">
        <v>0.7036</v>
      </c>
      <c r="Y492" s="34">
        <v>12.1</v>
      </c>
      <c r="Z492" s="34">
        <v>849</v>
      </c>
      <c r="AA492" s="34">
        <v>850</v>
      </c>
      <c r="AB492" s="34">
        <v>868</v>
      </c>
      <c r="AC492" s="34">
        <v>86</v>
      </c>
      <c r="AD492" s="34">
        <v>29.18</v>
      </c>
      <c r="AE492" s="34">
        <v>0.67</v>
      </c>
      <c r="AF492" s="34">
        <v>978</v>
      </c>
      <c r="AG492" s="34">
        <v>3</v>
      </c>
      <c r="AH492" s="34">
        <v>52</v>
      </c>
      <c r="AI492" s="34">
        <v>41</v>
      </c>
      <c r="AJ492" s="34">
        <v>192</v>
      </c>
      <c r="AK492" s="34">
        <v>169</v>
      </c>
      <c r="AL492" s="34">
        <v>4.9000000000000004</v>
      </c>
      <c r="AM492" s="34">
        <v>175</v>
      </c>
      <c r="AN492" s="34" t="s">
        <v>155</v>
      </c>
      <c r="AO492" s="34">
        <v>2</v>
      </c>
      <c r="AP492" s="37">
        <v>0.89391203703703714</v>
      </c>
      <c r="AQ492" s="34">
        <v>47.162723</v>
      </c>
      <c r="AR492" s="34">
        <v>-88.484099000000001</v>
      </c>
      <c r="AS492" s="34">
        <v>318.89999999999998</v>
      </c>
      <c r="AT492" s="34">
        <v>39.200000000000003</v>
      </c>
      <c r="AU492" s="34">
        <v>12</v>
      </c>
      <c r="AV492" s="34">
        <v>11</v>
      </c>
      <c r="AW492" s="34" t="s">
        <v>212</v>
      </c>
      <c r="AX492" s="34">
        <v>1.277023</v>
      </c>
      <c r="AY492" s="34">
        <v>1.2527470000000001</v>
      </c>
      <c r="AZ492" s="34">
        <v>2.477023</v>
      </c>
      <c r="BA492" s="34">
        <v>13.404</v>
      </c>
      <c r="BB492" s="34">
        <v>14.9</v>
      </c>
      <c r="BC492" s="34">
        <v>1.1100000000000001</v>
      </c>
      <c r="BD492" s="34">
        <v>13.705</v>
      </c>
      <c r="BE492" s="34">
        <v>2904.5909999999999</v>
      </c>
      <c r="BF492" s="34">
        <v>0.95099999999999996</v>
      </c>
      <c r="BG492" s="34">
        <v>23.597000000000001</v>
      </c>
      <c r="BH492" s="34">
        <v>3.4000000000000002E-2</v>
      </c>
      <c r="BI492" s="34">
        <v>23.632000000000001</v>
      </c>
      <c r="BJ492" s="34">
        <v>19.416</v>
      </c>
      <c r="BK492" s="34">
        <v>2.8000000000000001E-2</v>
      </c>
      <c r="BL492" s="34">
        <v>19.443999999999999</v>
      </c>
      <c r="BM492" s="34">
        <v>0.31059999999999999</v>
      </c>
      <c r="BN492" s="34"/>
      <c r="BO492" s="34"/>
      <c r="BP492" s="34"/>
      <c r="BQ492" s="34">
        <v>124.114</v>
      </c>
      <c r="BR492" s="34">
        <v>0.54386400000000001</v>
      </c>
      <c r="BS492" s="34">
        <v>-5</v>
      </c>
      <c r="BT492" s="34">
        <v>7.1419999999999999E-3</v>
      </c>
      <c r="BU492" s="34">
        <v>13.290677000000001</v>
      </c>
      <c r="BV492" s="34">
        <v>0</v>
      </c>
      <c r="BW492" s="34" t="s">
        <v>155</v>
      </c>
      <c r="BX492" s="34">
        <v>0.82299999999999995</v>
      </c>
    </row>
    <row r="493" spans="1:76" x14ac:dyDescent="0.25">
      <c r="A493" s="35">
        <v>43167</v>
      </c>
      <c r="B493" s="36">
        <v>1.8112268518518517E-2</v>
      </c>
      <c r="C493" s="34">
        <v>13.65</v>
      </c>
      <c r="D493" s="34">
        <v>7.0000000000000001E-3</v>
      </c>
      <c r="E493" s="34">
        <v>70</v>
      </c>
      <c r="F493" s="34">
        <v>1073.9000000000001</v>
      </c>
      <c r="G493" s="34">
        <v>1.7</v>
      </c>
      <c r="H493" s="34">
        <v>34.1</v>
      </c>
      <c r="I493" s="34"/>
      <c r="J493" s="34">
        <v>0.9</v>
      </c>
      <c r="K493" s="34">
        <v>0.87909999999999999</v>
      </c>
      <c r="L493" s="34">
        <v>12.000299999999999</v>
      </c>
      <c r="M493" s="34">
        <v>6.1999999999999998E-3</v>
      </c>
      <c r="N493" s="34">
        <v>944.15530000000001</v>
      </c>
      <c r="O493" s="34">
        <v>1.5290999999999999</v>
      </c>
      <c r="P493" s="34">
        <v>945.7</v>
      </c>
      <c r="Q493" s="34">
        <v>776.84699999999998</v>
      </c>
      <c r="R493" s="34">
        <v>1.2581</v>
      </c>
      <c r="S493" s="34">
        <v>778.1</v>
      </c>
      <c r="T493" s="34">
        <v>34.1</v>
      </c>
      <c r="U493" s="34"/>
      <c r="V493" s="34"/>
      <c r="W493" s="34">
        <v>0</v>
      </c>
      <c r="X493" s="34">
        <v>0.79120000000000001</v>
      </c>
      <c r="Y493" s="34">
        <v>12</v>
      </c>
      <c r="Z493" s="34">
        <v>849</v>
      </c>
      <c r="AA493" s="34">
        <v>851</v>
      </c>
      <c r="AB493" s="34">
        <v>869</v>
      </c>
      <c r="AC493" s="34">
        <v>86</v>
      </c>
      <c r="AD493" s="34">
        <v>29.18</v>
      </c>
      <c r="AE493" s="34">
        <v>0.67</v>
      </c>
      <c r="AF493" s="34">
        <v>978</v>
      </c>
      <c r="AG493" s="34">
        <v>3</v>
      </c>
      <c r="AH493" s="34">
        <v>52</v>
      </c>
      <c r="AI493" s="34">
        <v>41</v>
      </c>
      <c r="AJ493" s="34">
        <v>191.1</v>
      </c>
      <c r="AK493" s="34">
        <v>169</v>
      </c>
      <c r="AL493" s="34">
        <v>4.8</v>
      </c>
      <c r="AM493" s="34">
        <v>175</v>
      </c>
      <c r="AN493" s="34" t="s">
        <v>155</v>
      </c>
      <c r="AO493" s="34">
        <v>2</v>
      </c>
      <c r="AP493" s="37">
        <v>0.89393518518518522</v>
      </c>
      <c r="AQ493" s="34">
        <v>47.162796999999998</v>
      </c>
      <c r="AR493" s="34">
        <v>-88.484093000000001</v>
      </c>
      <c r="AS493" s="34">
        <v>319.2</v>
      </c>
      <c r="AT493" s="34">
        <v>39.9</v>
      </c>
      <c r="AU493" s="34">
        <v>12</v>
      </c>
      <c r="AV493" s="34">
        <v>11</v>
      </c>
      <c r="AW493" s="34" t="s">
        <v>212</v>
      </c>
      <c r="AX493" s="34">
        <v>1.3770770000000001</v>
      </c>
      <c r="AY493" s="34">
        <v>1.1541539999999999</v>
      </c>
      <c r="AZ493" s="34">
        <v>2.5770770000000001</v>
      </c>
      <c r="BA493" s="34">
        <v>13.404</v>
      </c>
      <c r="BB493" s="34">
        <v>14.87</v>
      </c>
      <c r="BC493" s="34">
        <v>1.1100000000000001</v>
      </c>
      <c r="BD493" s="34">
        <v>13.747</v>
      </c>
      <c r="BE493" s="34">
        <v>2904.6469999999999</v>
      </c>
      <c r="BF493" s="34">
        <v>0.94799999999999995</v>
      </c>
      <c r="BG493" s="34">
        <v>23.931999999999999</v>
      </c>
      <c r="BH493" s="34">
        <v>3.9E-2</v>
      </c>
      <c r="BI493" s="34">
        <v>23.971</v>
      </c>
      <c r="BJ493" s="34">
        <v>19.690999999999999</v>
      </c>
      <c r="BK493" s="34">
        <v>3.2000000000000001E-2</v>
      </c>
      <c r="BL493" s="34">
        <v>19.722999999999999</v>
      </c>
      <c r="BM493" s="34">
        <v>0.2848</v>
      </c>
      <c r="BN493" s="34"/>
      <c r="BO493" s="34"/>
      <c r="BP493" s="34"/>
      <c r="BQ493" s="34">
        <v>139.25200000000001</v>
      </c>
      <c r="BR493" s="34">
        <v>0.51991699999999996</v>
      </c>
      <c r="BS493" s="34">
        <v>-5</v>
      </c>
      <c r="BT493" s="34">
        <v>8.8579999999999996E-3</v>
      </c>
      <c r="BU493" s="34">
        <v>12.705472</v>
      </c>
      <c r="BV493" s="34">
        <v>0</v>
      </c>
      <c r="BW493" s="34" t="s">
        <v>155</v>
      </c>
      <c r="BX493" s="34">
        <v>0.82299999999999995</v>
      </c>
    </row>
    <row r="494" spans="1:76" x14ac:dyDescent="0.25">
      <c r="A494" s="35">
        <v>43167</v>
      </c>
      <c r="B494" s="36">
        <v>1.8123842592592591E-2</v>
      </c>
      <c r="C494" s="34">
        <v>13.638</v>
      </c>
      <c r="D494" s="34">
        <v>7.0000000000000001E-3</v>
      </c>
      <c r="E494" s="34">
        <v>70</v>
      </c>
      <c r="F494" s="34">
        <v>1075.9000000000001</v>
      </c>
      <c r="G494" s="34">
        <v>1.9</v>
      </c>
      <c r="H494" s="34">
        <v>37.6</v>
      </c>
      <c r="I494" s="34"/>
      <c r="J494" s="34">
        <v>1</v>
      </c>
      <c r="K494" s="34">
        <v>0.87919999999999998</v>
      </c>
      <c r="L494" s="34">
        <v>11.991199999999999</v>
      </c>
      <c r="M494" s="34">
        <v>6.1999999999999998E-3</v>
      </c>
      <c r="N494" s="34">
        <v>945.94860000000006</v>
      </c>
      <c r="O494" s="34">
        <v>1.7053</v>
      </c>
      <c r="P494" s="34">
        <v>947.7</v>
      </c>
      <c r="Q494" s="34">
        <v>778.32259999999997</v>
      </c>
      <c r="R494" s="34">
        <v>1.4031</v>
      </c>
      <c r="S494" s="34">
        <v>779.7</v>
      </c>
      <c r="T494" s="34">
        <v>37.6145</v>
      </c>
      <c r="U494" s="34"/>
      <c r="V494" s="34"/>
      <c r="W494" s="34">
        <v>0</v>
      </c>
      <c r="X494" s="34">
        <v>0.87919999999999998</v>
      </c>
      <c r="Y494" s="34">
        <v>12</v>
      </c>
      <c r="Z494" s="34">
        <v>850</v>
      </c>
      <c r="AA494" s="34">
        <v>851</v>
      </c>
      <c r="AB494" s="34">
        <v>869</v>
      </c>
      <c r="AC494" s="34">
        <v>86</v>
      </c>
      <c r="AD494" s="34">
        <v>29.18</v>
      </c>
      <c r="AE494" s="34">
        <v>0.67</v>
      </c>
      <c r="AF494" s="34">
        <v>978</v>
      </c>
      <c r="AG494" s="34">
        <v>3</v>
      </c>
      <c r="AH494" s="34">
        <v>52</v>
      </c>
      <c r="AI494" s="34">
        <v>41</v>
      </c>
      <c r="AJ494" s="34">
        <v>191</v>
      </c>
      <c r="AK494" s="34">
        <v>169</v>
      </c>
      <c r="AL494" s="34">
        <v>4.8</v>
      </c>
      <c r="AM494" s="34">
        <v>175</v>
      </c>
      <c r="AN494" s="34" t="s">
        <v>155</v>
      </c>
      <c r="AO494" s="34">
        <v>2</v>
      </c>
      <c r="AP494" s="37">
        <v>0.89393518518518522</v>
      </c>
      <c r="AQ494" s="34">
        <v>47.162922999999999</v>
      </c>
      <c r="AR494" s="34">
        <v>-88.484116</v>
      </c>
      <c r="AS494" s="34">
        <v>319.39999999999998</v>
      </c>
      <c r="AT494" s="34">
        <v>40</v>
      </c>
      <c r="AU494" s="34">
        <v>12</v>
      </c>
      <c r="AV494" s="34">
        <v>11</v>
      </c>
      <c r="AW494" s="34" t="s">
        <v>212</v>
      </c>
      <c r="AX494" s="34">
        <v>1.4771000000000001</v>
      </c>
      <c r="AY494" s="34">
        <v>1.2770999999999999</v>
      </c>
      <c r="AZ494" s="34">
        <v>2.6</v>
      </c>
      <c r="BA494" s="34">
        <v>13.404</v>
      </c>
      <c r="BB494" s="34">
        <v>14.88</v>
      </c>
      <c r="BC494" s="34">
        <v>1.1100000000000001</v>
      </c>
      <c r="BD494" s="34">
        <v>13.736000000000001</v>
      </c>
      <c r="BE494" s="34">
        <v>2904.567</v>
      </c>
      <c r="BF494" s="34">
        <v>0.94899999999999995</v>
      </c>
      <c r="BG494" s="34">
        <v>23.995000000000001</v>
      </c>
      <c r="BH494" s="34">
        <v>4.2999999999999997E-2</v>
      </c>
      <c r="BI494" s="34">
        <v>24.038</v>
      </c>
      <c r="BJ494" s="34">
        <v>19.742999999999999</v>
      </c>
      <c r="BK494" s="34">
        <v>3.5999999999999997E-2</v>
      </c>
      <c r="BL494" s="34">
        <v>19.779</v>
      </c>
      <c r="BM494" s="34">
        <v>0.31440000000000001</v>
      </c>
      <c r="BN494" s="34"/>
      <c r="BO494" s="34"/>
      <c r="BP494" s="34"/>
      <c r="BQ494" s="34">
        <v>154.85300000000001</v>
      </c>
      <c r="BR494" s="34">
        <v>0.54215400000000002</v>
      </c>
      <c r="BS494" s="34">
        <v>-5</v>
      </c>
      <c r="BT494" s="34">
        <v>8.071E-3</v>
      </c>
      <c r="BU494" s="34">
        <v>13.248888000000001</v>
      </c>
      <c r="BV494" s="34">
        <v>0</v>
      </c>
      <c r="BW494" s="34" t="s">
        <v>155</v>
      </c>
      <c r="BX494" s="34">
        <v>0.82299999999999995</v>
      </c>
    </row>
    <row r="495" spans="1:76" x14ac:dyDescent="0.25">
      <c r="A495" s="35">
        <v>43167</v>
      </c>
      <c r="B495" s="36">
        <v>1.8135416666666664E-2</v>
      </c>
      <c r="C495" s="34">
        <v>13.736000000000001</v>
      </c>
      <c r="D495" s="34">
        <v>7.7000000000000002E-3</v>
      </c>
      <c r="E495" s="34">
        <v>77.462436999999994</v>
      </c>
      <c r="F495" s="34">
        <v>1059</v>
      </c>
      <c r="G495" s="34">
        <v>2</v>
      </c>
      <c r="H495" s="34">
        <v>35.6</v>
      </c>
      <c r="I495" s="34"/>
      <c r="J495" s="34">
        <v>1.1000000000000001</v>
      </c>
      <c r="K495" s="34">
        <v>0.87849999999999995</v>
      </c>
      <c r="L495" s="34">
        <v>12.0671</v>
      </c>
      <c r="M495" s="34">
        <v>6.7999999999999996E-3</v>
      </c>
      <c r="N495" s="34">
        <v>930.33420000000001</v>
      </c>
      <c r="O495" s="34">
        <v>1.7569999999999999</v>
      </c>
      <c r="P495" s="34">
        <v>932.1</v>
      </c>
      <c r="Q495" s="34">
        <v>764.53700000000003</v>
      </c>
      <c r="R495" s="34">
        <v>1.4439</v>
      </c>
      <c r="S495" s="34">
        <v>766</v>
      </c>
      <c r="T495" s="34">
        <v>35.584000000000003</v>
      </c>
      <c r="U495" s="34"/>
      <c r="V495" s="34"/>
      <c r="W495" s="34">
        <v>0</v>
      </c>
      <c r="X495" s="34">
        <v>0.96640000000000004</v>
      </c>
      <c r="Y495" s="34">
        <v>12</v>
      </c>
      <c r="Z495" s="34">
        <v>849</v>
      </c>
      <c r="AA495" s="34">
        <v>851</v>
      </c>
      <c r="AB495" s="34">
        <v>869</v>
      </c>
      <c r="AC495" s="34">
        <v>85.1</v>
      </c>
      <c r="AD495" s="34">
        <v>28.86</v>
      </c>
      <c r="AE495" s="34">
        <v>0.66</v>
      </c>
      <c r="AF495" s="34">
        <v>978</v>
      </c>
      <c r="AG495" s="34">
        <v>3</v>
      </c>
      <c r="AH495" s="34">
        <v>52</v>
      </c>
      <c r="AI495" s="34">
        <v>41</v>
      </c>
      <c r="AJ495" s="34">
        <v>191</v>
      </c>
      <c r="AK495" s="34">
        <v>169</v>
      </c>
      <c r="AL495" s="34">
        <v>4.8</v>
      </c>
      <c r="AM495" s="34">
        <v>174.9</v>
      </c>
      <c r="AN495" s="34" t="s">
        <v>155</v>
      </c>
      <c r="AO495" s="34">
        <v>2</v>
      </c>
      <c r="AP495" s="37">
        <v>0.89394675925925926</v>
      </c>
      <c r="AQ495" s="34">
        <v>47.163086</v>
      </c>
      <c r="AR495" s="34">
        <v>-88.484185999999994</v>
      </c>
      <c r="AS495" s="34">
        <v>319.7</v>
      </c>
      <c r="AT495" s="34">
        <v>40.799999999999997</v>
      </c>
      <c r="AU495" s="34">
        <v>12</v>
      </c>
      <c r="AV495" s="34">
        <v>11</v>
      </c>
      <c r="AW495" s="34" t="s">
        <v>212</v>
      </c>
      <c r="AX495" s="34">
        <v>1.5</v>
      </c>
      <c r="AY495" s="34">
        <v>1.3</v>
      </c>
      <c r="AZ495" s="34">
        <v>2.6</v>
      </c>
      <c r="BA495" s="34">
        <v>13.404</v>
      </c>
      <c r="BB495" s="34">
        <v>14.78</v>
      </c>
      <c r="BC495" s="34">
        <v>1.1000000000000001</v>
      </c>
      <c r="BD495" s="34">
        <v>13.829000000000001</v>
      </c>
      <c r="BE495" s="34">
        <v>2904.4140000000002</v>
      </c>
      <c r="BF495" s="34">
        <v>1.042</v>
      </c>
      <c r="BG495" s="34">
        <v>23.449000000000002</v>
      </c>
      <c r="BH495" s="34">
        <v>4.3999999999999997E-2</v>
      </c>
      <c r="BI495" s="34">
        <v>23.494</v>
      </c>
      <c r="BJ495" s="34">
        <v>19.27</v>
      </c>
      <c r="BK495" s="34">
        <v>3.5999999999999997E-2</v>
      </c>
      <c r="BL495" s="34">
        <v>19.306999999999999</v>
      </c>
      <c r="BM495" s="34">
        <v>0.29559999999999997</v>
      </c>
      <c r="BN495" s="34"/>
      <c r="BO495" s="34"/>
      <c r="BP495" s="34"/>
      <c r="BQ495" s="34">
        <v>169.12100000000001</v>
      </c>
      <c r="BR495" s="34">
        <v>0.51148499999999997</v>
      </c>
      <c r="BS495" s="34">
        <v>-5</v>
      </c>
      <c r="BT495" s="34">
        <v>7.071E-3</v>
      </c>
      <c r="BU495" s="34">
        <v>12.499415000000001</v>
      </c>
      <c r="BV495" s="34">
        <v>0</v>
      </c>
      <c r="BW495" s="34" t="s">
        <v>155</v>
      </c>
      <c r="BX495" s="34">
        <v>0.82199999999999995</v>
      </c>
    </row>
    <row r="496" spans="1:76" x14ac:dyDescent="0.25">
      <c r="A496" s="35">
        <v>43167</v>
      </c>
      <c r="B496" s="36">
        <v>1.8146990740740741E-2</v>
      </c>
      <c r="C496" s="34">
        <v>13.997</v>
      </c>
      <c r="D496" s="34">
        <v>1.38E-2</v>
      </c>
      <c r="E496" s="34">
        <v>137.807309</v>
      </c>
      <c r="F496" s="34">
        <v>1057.5999999999999</v>
      </c>
      <c r="G496" s="34">
        <v>2</v>
      </c>
      <c r="H496" s="34">
        <v>33.799999999999997</v>
      </c>
      <c r="I496" s="34"/>
      <c r="J496" s="34">
        <v>1.1000000000000001</v>
      </c>
      <c r="K496" s="34">
        <v>0.87639999999999996</v>
      </c>
      <c r="L496" s="34">
        <v>12.2666</v>
      </c>
      <c r="M496" s="34">
        <v>1.21E-2</v>
      </c>
      <c r="N496" s="34">
        <v>926.82429999999999</v>
      </c>
      <c r="O496" s="34">
        <v>1.7871999999999999</v>
      </c>
      <c r="P496" s="34">
        <v>928.6</v>
      </c>
      <c r="Q496" s="34">
        <v>761.58130000000006</v>
      </c>
      <c r="R496" s="34">
        <v>1.4685999999999999</v>
      </c>
      <c r="S496" s="34">
        <v>763</v>
      </c>
      <c r="T496" s="34">
        <v>33.833500000000001</v>
      </c>
      <c r="U496" s="34"/>
      <c r="V496" s="34"/>
      <c r="W496" s="34">
        <v>0</v>
      </c>
      <c r="X496" s="34">
        <v>0.96399999999999997</v>
      </c>
      <c r="Y496" s="34">
        <v>12</v>
      </c>
      <c r="Z496" s="34">
        <v>850</v>
      </c>
      <c r="AA496" s="34">
        <v>851</v>
      </c>
      <c r="AB496" s="34">
        <v>869</v>
      </c>
      <c r="AC496" s="34">
        <v>85</v>
      </c>
      <c r="AD496" s="34">
        <v>28.84</v>
      </c>
      <c r="AE496" s="34">
        <v>0.66</v>
      </c>
      <c r="AF496" s="34">
        <v>978</v>
      </c>
      <c r="AG496" s="34">
        <v>3</v>
      </c>
      <c r="AH496" s="34">
        <v>52</v>
      </c>
      <c r="AI496" s="34">
        <v>41</v>
      </c>
      <c r="AJ496" s="34">
        <v>191</v>
      </c>
      <c r="AK496" s="34">
        <v>169</v>
      </c>
      <c r="AL496" s="34">
        <v>4.7</v>
      </c>
      <c r="AM496" s="34">
        <v>174.6</v>
      </c>
      <c r="AN496" s="34" t="s">
        <v>155</v>
      </c>
      <c r="AO496" s="34">
        <v>2</v>
      </c>
      <c r="AP496" s="37">
        <v>0.8939583333333333</v>
      </c>
      <c r="AQ496" s="34">
        <v>47.163248000000003</v>
      </c>
      <c r="AR496" s="34">
        <v>-88.48424</v>
      </c>
      <c r="AS496" s="34">
        <v>320.10000000000002</v>
      </c>
      <c r="AT496" s="34">
        <v>41</v>
      </c>
      <c r="AU496" s="34">
        <v>12</v>
      </c>
      <c r="AV496" s="34">
        <v>10</v>
      </c>
      <c r="AW496" s="34" t="s">
        <v>212</v>
      </c>
      <c r="AX496" s="34">
        <v>1.5</v>
      </c>
      <c r="AY496" s="34">
        <v>1.3771</v>
      </c>
      <c r="AZ496" s="34">
        <v>2.6770999999999998</v>
      </c>
      <c r="BA496" s="34">
        <v>13.404</v>
      </c>
      <c r="BB496" s="34">
        <v>14.51</v>
      </c>
      <c r="BC496" s="34">
        <v>1.08</v>
      </c>
      <c r="BD496" s="34">
        <v>14.106999999999999</v>
      </c>
      <c r="BE496" s="34">
        <v>2903.09</v>
      </c>
      <c r="BF496" s="34">
        <v>1.819</v>
      </c>
      <c r="BG496" s="34">
        <v>22.97</v>
      </c>
      <c r="BH496" s="34">
        <v>4.3999999999999997E-2</v>
      </c>
      <c r="BI496" s="34">
        <v>23.015000000000001</v>
      </c>
      <c r="BJ496" s="34">
        <v>18.875</v>
      </c>
      <c r="BK496" s="34">
        <v>3.5999999999999997E-2</v>
      </c>
      <c r="BL496" s="34">
        <v>18.911000000000001</v>
      </c>
      <c r="BM496" s="34">
        <v>0.27629999999999999</v>
      </c>
      <c r="BN496" s="34"/>
      <c r="BO496" s="34"/>
      <c r="BP496" s="34"/>
      <c r="BQ496" s="34">
        <v>165.887</v>
      </c>
      <c r="BR496" s="34">
        <v>0.54337299999999999</v>
      </c>
      <c r="BS496" s="34">
        <v>-5</v>
      </c>
      <c r="BT496" s="34">
        <v>7.9290000000000003E-3</v>
      </c>
      <c r="BU496" s="34">
        <v>13.278677999999999</v>
      </c>
      <c r="BV496" s="34">
        <v>0</v>
      </c>
      <c r="BW496" s="34" t="s">
        <v>155</v>
      </c>
      <c r="BX496" s="34">
        <v>0.82199999999999995</v>
      </c>
    </row>
    <row r="497" spans="1:76" x14ac:dyDescent="0.25">
      <c r="A497" s="35">
        <v>43167</v>
      </c>
      <c r="B497" s="36">
        <v>1.8158564814814815E-2</v>
      </c>
      <c r="C497" s="34">
        <v>14.371</v>
      </c>
      <c r="D497" s="34">
        <v>1.72E-2</v>
      </c>
      <c r="E497" s="34">
        <v>171.96078399999999</v>
      </c>
      <c r="F497" s="34">
        <v>1083.7</v>
      </c>
      <c r="G497" s="34">
        <v>2.1</v>
      </c>
      <c r="H497" s="34">
        <v>55.3</v>
      </c>
      <c r="I497" s="34"/>
      <c r="J497" s="34">
        <v>1.2</v>
      </c>
      <c r="K497" s="34">
        <v>0.87339999999999995</v>
      </c>
      <c r="L497" s="34">
        <v>12.551500000000001</v>
      </c>
      <c r="M497" s="34">
        <v>1.4999999999999999E-2</v>
      </c>
      <c r="N497" s="34">
        <v>946.50829999999996</v>
      </c>
      <c r="O497" s="34">
        <v>1.8342000000000001</v>
      </c>
      <c r="P497" s="34">
        <v>948.3</v>
      </c>
      <c r="Q497" s="34">
        <v>777.7559</v>
      </c>
      <c r="R497" s="34">
        <v>1.5072000000000001</v>
      </c>
      <c r="S497" s="34">
        <v>779.3</v>
      </c>
      <c r="T497" s="34">
        <v>55.251899999999999</v>
      </c>
      <c r="U497" s="34"/>
      <c r="V497" s="34"/>
      <c r="W497" s="34">
        <v>0</v>
      </c>
      <c r="X497" s="34">
        <v>1.0481</v>
      </c>
      <c r="Y497" s="34">
        <v>12.1</v>
      </c>
      <c r="Z497" s="34">
        <v>850</v>
      </c>
      <c r="AA497" s="34">
        <v>851</v>
      </c>
      <c r="AB497" s="34">
        <v>869</v>
      </c>
      <c r="AC497" s="34">
        <v>85</v>
      </c>
      <c r="AD497" s="34">
        <v>28.84</v>
      </c>
      <c r="AE497" s="34">
        <v>0.66</v>
      </c>
      <c r="AF497" s="34">
        <v>978</v>
      </c>
      <c r="AG497" s="34">
        <v>3</v>
      </c>
      <c r="AH497" s="34">
        <v>52</v>
      </c>
      <c r="AI497" s="34">
        <v>41</v>
      </c>
      <c r="AJ497" s="34">
        <v>191</v>
      </c>
      <c r="AK497" s="34">
        <v>169</v>
      </c>
      <c r="AL497" s="34">
        <v>4.8</v>
      </c>
      <c r="AM497" s="34">
        <v>174.2</v>
      </c>
      <c r="AN497" s="34" t="s">
        <v>155</v>
      </c>
      <c r="AO497" s="34">
        <v>2</v>
      </c>
      <c r="AP497" s="37">
        <v>0.89396990740740734</v>
      </c>
      <c r="AQ497" s="34">
        <v>47.163403000000002</v>
      </c>
      <c r="AR497" s="34">
        <v>-88.484352000000001</v>
      </c>
      <c r="AS497" s="34">
        <v>320.89999999999998</v>
      </c>
      <c r="AT497" s="34">
        <v>41.9</v>
      </c>
      <c r="AU497" s="34">
        <v>12</v>
      </c>
      <c r="AV497" s="34">
        <v>10</v>
      </c>
      <c r="AW497" s="34" t="s">
        <v>208</v>
      </c>
      <c r="AX497" s="34">
        <v>1.5</v>
      </c>
      <c r="AY497" s="34">
        <v>1.6313</v>
      </c>
      <c r="AZ497" s="34">
        <v>2.7770999999999999</v>
      </c>
      <c r="BA497" s="34">
        <v>13.404</v>
      </c>
      <c r="BB497" s="34">
        <v>14.15</v>
      </c>
      <c r="BC497" s="34">
        <v>1.06</v>
      </c>
      <c r="BD497" s="34">
        <v>14.493</v>
      </c>
      <c r="BE497" s="34">
        <v>2901.7809999999999</v>
      </c>
      <c r="BF497" s="34">
        <v>2.21</v>
      </c>
      <c r="BG497" s="34">
        <v>22.916</v>
      </c>
      <c r="BH497" s="34">
        <v>4.3999999999999997E-2</v>
      </c>
      <c r="BI497" s="34">
        <v>22.96</v>
      </c>
      <c r="BJ497" s="34">
        <v>18.829999999999998</v>
      </c>
      <c r="BK497" s="34">
        <v>3.5999999999999997E-2</v>
      </c>
      <c r="BL497" s="34">
        <v>18.866</v>
      </c>
      <c r="BM497" s="34">
        <v>0.44080000000000003</v>
      </c>
      <c r="BN497" s="34"/>
      <c r="BO497" s="34"/>
      <c r="BP497" s="34"/>
      <c r="BQ497" s="34">
        <v>176.18600000000001</v>
      </c>
      <c r="BR497" s="34">
        <v>0.56086400000000003</v>
      </c>
      <c r="BS497" s="34">
        <v>-5</v>
      </c>
      <c r="BT497" s="34">
        <v>8.0000000000000002E-3</v>
      </c>
      <c r="BU497" s="34">
        <v>13.706113999999999</v>
      </c>
      <c r="BV497" s="34">
        <v>0</v>
      </c>
      <c r="BW497" s="34" t="s">
        <v>155</v>
      </c>
      <c r="BX497" s="34">
        <v>0.82199999999999995</v>
      </c>
    </row>
    <row r="498" spans="1:76" x14ac:dyDescent="0.25">
      <c r="A498" s="35">
        <v>43167</v>
      </c>
      <c r="B498" s="36">
        <v>1.8170138888888888E-2</v>
      </c>
      <c r="C498" s="34">
        <v>14.379</v>
      </c>
      <c r="D498" s="34">
        <v>5.8500000000000003E-2</v>
      </c>
      <c r="E498" s="34">
        <v>584.79668100000004</v>
      </c>
      <c r="F498" s="34">
        <v>1094.7</v>
      </c>
      <c r="G498" s="34">
        <v>2.2000000000000002</v>
      </c>
      <c r="H498" s="34">
        <v>54.4</v>
      </c>
      <c r="I498" s="34"/>
      <c r="J498" s="34">
        <v>1.2</v>
      </c>
      <c r="K498" s="34">
        <v>0.873</v>
      </c>
      <c r="L498" s="34">
        <v>12.5526</v>
      </c>
      <c r="M498" s="34">
        <v>5.11E-2</v>
      </c>
      <c r="N498" s="34">
        <v>955.68110000000001</v>
      </c>
      <c r="O498" s="34">
        <v>1.9206000000000001</v>
      </c>
      <c r="P498" s="34">
        <v>957.6</v>
      </c>
      <c r="Q498" s="34">
        <v>785.29330000000004</v>
      </c>
      <c r="R498" s="34">
        <v>1.5782</v>
      </c>
      <c r="S498" s="34">
        <v>786.9</v>
      </c>
      <c r="T498" s="34">
        <v>54.3733</v>
      </c>
      <c r="U498" s="34"/>
      <c r="V498" s="34"/>
      <c r="W498" s="34">
        <v>0</v>
      </c>
      <c r="X498" s="34">
        <v>1.0476000000000001</v>
      </c>
      <c r="Y498" s="34">
        <v>12</v>
      </c>
      <c r="Z498" s="34">
        <v>850</v>
      </c>
      <c r="AA498" s="34">
        <v>851</v>
      </c>
      <c r="AB498" s="34">
        <v>869</v>
      </c>
      <c r="AC498" s="34">
        <v>85</v>
      </c>
      <c r="AD498" s="34">
        <v>28.84</v>
      </c>
      <c r="AE498" s="34">
        <v>0.66</v>
      </c>
      <c r="AF498" s="34">
        <v>978</v>
      </c>
      <c r="AG498" s="34">
        <v>3</v>
      </c>
      <c r="AH498" s="34">
        <v>52</v>
      </c>
      <c r="AI498" s="34">
        <v>41</v>
      </c>
      <c r="AJ498" s="34">
        <v>191</v>
      </c>
      <c r="AK498" s="34">
        <v>169</v>
      </c>
      <c r="AL498" s="34">
        <v>4.8</v>
      </c>
      <c r="AM498" s="34">
        <v>174.3</v>
      </c>
      <c r="AN498" s="34" t="s">
        <v>155</v>
      </c>
      <c r="AO498" s="34">
        <v>2</v>
      </c>
      <c r="AP498" s="37">
        <v>0.89398148148148149</v>
      </c>
      <c r="AQ498" s="34">
        <v>47.163544000000002</v>
      </c>
      <c r="AR498" s="34">
        <v>-88.484532000000002</v>
      </c>
      <c r="AS498" s="34">
        <v>320.8</v>
      </c>
      <c r="AT498" s="34">
        <v>43.4</v>
      </c>
      <c r="AU498" s="34">
        <v>12</v>
      </c>
      <c r="AV498" s="34">
        <v>10</v>
      </c>
      <c r="AW498" s="34" t="s">
        <v>208</v>
      </c>
      <c r="AX498" s="34">
        <v>1.6541999999999999</v>
      </c>
      <c r="AY498" s="34">
        <v>1.8542000000000001</v>
      </c>
      <c r="AZ498" s="34">
        <v>2.9542000000000002</v>
      </c>
      <c r="BA498" s="34">
        <v>13.404</v>
      </c>
      <c r="BB498" s="34">
        <v>14.1</v>
      </c>
      <c r="BC498" s="34">
        <v>1.05</v>
      </c>
      <c r="BD498" s="34">
        <v>14.548999999999999</v>
      </c>
      <c r="BE498" s="34">
        <v>2893.4810000000002</v>
      </c>
      <c r="BF498" s="34">
        <v>7.49</v>
      </c>
      <c r="BG498" s="34">
        <v>23.068999999999999</v>
      </c>
      <c r="BH498" s="34">
        <v>4.5999999999999999E-2</v>
      </c>
      <c r="BI498" s="34">
        <v>23.116</v>
      </c>
      <c r="BJ498" s="34">
        <v>18.956</v>
      </c>
      <c r="BK498" s="34">
        <v>3.7999999999999999E-2</v>
      </c>
      <c r="BL498" s="34">
        <v>18.994</v>
      </c>
      <c r="BM498" s="34">
        <v>0.4325</v>
      </c>
      <c r="BN498" s="34"/>
      <c r="BO498" s="34"/>
      <c r="BP498" s="34"/>
      <c r="BQ498" s="34">
        <v>175.58</v>
      </c>
      <c r="BR498" s="34">
        <v>0.60747600000000002</v>
      </c>
      <c r="BS498" s="34">
        <v>-5</v>
      </c>
      <c r="BT498" s="34">
        <v>8.9280000000000002E-3</v>
      </c>
      <c r="BU498" s="34">
        <v>14.845183</v>
      </c>
      <c r="BV498" s="34">
        <v>0</v>
      </c>
      <c r="BW498" s="34" t="s">
        <v>155</v>
      </c>
      <c r="BX498" s="34">
        <v>0.82199999999999995</v>
      </c>
    </row>
    <row r="499" spans="1:76" x14ac:dyDescent="0.25">
      <c r="A499" s="35">
        <v>43167</v>
      </c>
      <c r="B499" s="36">
        <v>1.8181712962962965E-2</v>
      </c>
      <c r="C499" s="34">
        <v>14.253</v>
      </c>
      <c r="D499" s="34">
        <v>0.37469999999999998</v>
      </c>
      <c r="E499" s="34">
        <v>3747.4567470000002</v>
      </c>
      <c r="F499" s="34">
        <v>1016.9</v>
      </c>
      <c r="G499" s="34">
        <v>2.2999999999999998</v>
      </c>
      <c r="H499" s="34">
        <v>54.9</v>
      </c>
      <c r="I499" s="34"/>
      <c r="J499" s="34">
        <v>1.18</v>
      </c>
      <c r="K499" s="34">
        <v>0.87119999999999997</v>
      </c>
      <c r="L499" s="34">
        <v>12.417</v>
      </c>
      <c r="M499" s="34">
        <v>0.32650000000000001</v>
      </c>
      <c r="N499" s="34">
        <v>885.87599999999998</v>
      </c>
      <c r="O499" s="34">
        <v>2.0379</v>
      </c>
      <c r="P499" s="34">
        <v>887.9</v>
      </c>
      <c r="Q499" s="34">
        <v>727.93370000000004</v>
      </c>
      <c r="R499" s="34">
        <v>1.6746000000000001</v>
      </c>
      <c r="S499" s="34">
        <v>729.6</v>
      </c>
      <c r="T499" s="34">
        <v>54.92</v>
      </c>
      <c r="U499" s="34"/>
      <c r="V499" s="34"/>
      <c r="W499" s="34">
        <v>0</v>
      </c>
      <c r="X499" s="34">
        <v>1.0301</v>
      </c>
      <c r="Y499" s="34">
        <v>12</v>
      </c>
      <c r="Z499" s="34">
        <v>850</v>
      </c>
      <c r="AA499" s="34">
        <v>851</v>
      </c>
      <c r="AB499" s="34">
        <v>869</v>
      </c>
      <c r="AC499" s="34">
        <v>85</v>
      </c>
      <c r="AD499" s="34">
        <v>28.84</v>
      </c>
      <c r="AE499" s="34">
        <v>0.66</v>
      </c>
      <c r="AF499" s="34">
        <v>978</v>
      </c>
      <c r="AG499" s="34">
        <v>3</v>
      </c>
      <c r="AH499" s="34">
        <v>52</v>
      </c>
      <c r="AI499" s="34">
        <v>41</v>
      </c>
      <c r="AJ499" s="34">
        <v>191</v>
      </c>
      <c r="AK499" s="34">
        <v>169</v>
      </c>
      <c r="AL499" s="34">
        <v>4.8</v>
      </c>
      <c r="AM499" s="34">
        <v>175.1</v>
      </c>
      <c r="AN499" s="34" t="s">
        <v>155</v>
      </c>
      <c r="AO499" s="34">
        <v>2</v>
      </c>
      <c r="AP499" s="37">
        <v>0.89399305555555564</v>
      </c>
      <c r="AQ499" s="34">
        <v>47.163795</v>
      </c>
      <c r="AR499" s="34">
        <v>-88.484843999999995</v>
      </c>
      <c r="AS499" s="34">
        <v>320.39999999999998</v>
      </c>
      <c r="AT499" s="34">
        <v>44.6</v>
      </c>
      <c r="AU499" s="34">
        <v>12</v>
      </c>
      <c r="AV499" s="34">
        <v>11</v>
      </c>
      <c r="AW499" s="34" t="s">
        <v>212</v>
      </c>
      <c r="AX499" s="34">
        <v>1.7</v>
      </c>
      <c r="AY499" s="34">
        <v>1.9</v>
      </c>
      <c r="AZ499" s="34">
        <v>2.8458000000000001</v>
      </c>
      <c r="BA499" s="34">
        <v>13.404</v>
      </c>
      <c r="BB499" s="34">
        <v>13.89</v>
      </c>
      <c r="BC499" s="34">
        <v>1.04</v>
      </c>
      <c r="BD499" s="34">
        <v>14.79</v>
      </c>
      <c r="BE499" s="34">
        <v>2830.7130000000002</v>
      </c>
      <c r="BF499" s="34">
        <v>47.369</v>
      </c>
      <c r="BG499" s="34">
        <v>21.149000000000001</v>
      </c>
      <c r="BH499" s="34">
        <v>4.9000000000000002E-2</v>
      </c>
      <c r="BI499" s="34">
        <v>21.198</v>
      </c>
      <c r="BJ499" s="34">
        <v>17.378</v>
      </c>
      <c r="BK499" s="34">
        <v>0.04</v>
      </c>
      <c r="BL499" s="34">
        <v>17.417999999999999</v>
      </c>
      <c r="BM499" s="34">
        <v>0.432</v>
      </c>
      <c r="BN499" s="34"/>
      <c r="BO499" s="34"/>
      <c r="BP499" s="34"/>
      <c r="BQ499" s="34">
        <v>170.756</v>
      </c>
      <c r="BR499" s="34">
        <v>0.629579</v>
      </c>
      <c r="BS499" s="34">
        <v>-5</v>
      </c>
      <c r="BT499" s="34">
        <v>8.9999999999999993E-3</v>
      </c>
      <c r="BU499" s="34">
        <v>15.385327</v>
      </c>
      <c r="BV499" s="34">
        <v>0</v>
      </c>
      <c r="BW499" s="34" t="s">
        <v>155</v>
      </c>
      <c r="BX499" s="34">
        <v>0.82199999999999995</v>
      </c>
    </row>
    <row r="500" spans="1:76" x14ac:dyDescent="0.25">
      <c r="A500" s="35">
        <v>43167</v>
      </c>
      <c r="B500" s="36">
        <v>1.8193287037037039E-2</v>
      </c>
      <c r="C500" s="34">
        <v>13.074999999999999</v>
      </c>
      <c r="D500" s="34">
        <v>3.0373999999999999</v>
      </c>
      <c r="E500" s="34">
        <v>30373.75433</v>
      </c>
      <c r="F500" s="34">
        <v>975.5</v>
      </c>
      <c r="G500" s="34">
        <v>2.5</v>
      </c>
      <c r="H500" s="34">
        <v>119.7</v>
      </c>
      <c r="I500" s="34"/>
      <c r="J500" s="34">
        <v>1</v>
      </c>
      <c r="K500" s="34">
        <v>0.85629999999999995</v>
      </c>
      <c r="L500" s="34">
        <v>11.1958</v>
      </c>
      <c r="M500" s="34">
        <v>2.6008</v>
      </c>
      <c r="N500" s="34">
        <v>835.26509999999996</v>
      </c>
      <c r="O500" s="34">
        <v>2.1225000000000001</v>
      </c>
      <c r="P500" s="34">
        <v>837.4</v>
      </c>
      <c r="Q500" s="34">
        <v>686.34609999999998</v>
      </c>
      <c r="R500" s="34">
        <v>1.7441</v>
      </c>
      <c r="S500" s="34">
        <v>688.1</v>
      </c>
      <c r="T500" s="34">
        <v>119.66070000000001</v>
      </c>
      <c r="U500" s="34"/>
      <c r="V500" s="34"/>
      <c r="W500" s="34">
        <v>0</v>
      </c>
      <c r="X500" s="34">
        <v>0.85629999999999995</v>
      </c>
      <c r="Y500" s="34">
        <v>12.1</v>
      </c>
      <c r="Z500" s="34">
        <v>850</v>
      </c>
      <c r="AA500" s="34">
        <v>850</v>
      </c>
      <c r="AB500" s="34">
        <v>869</v>
      </c>
      <c r="AC500" s="34">
        <v>85</v>
      </c>
      <c r="AD500" s="34">
        <v>28.84</v>
      </c>
      <c r="AE500" s="34">
        <v>0.66</v>
      </c>
      <c r="AF500" s="34">
        <v>978</v>
      </c>
      <c r="AG500" s="34">
        <v>3</v>
      </c>
      <c r="AH500" s="34">
        <v>52</v>
      </c>
      <c r="AI500" s="34">
        <v>41</v>
      </c>
      <c r="AJ500" s="34">
        <v>191</v>
      </c>
      <c r="AK500" s="34">
        <v>169</v>
      </c>
      <c r="AL500" s="34">
        <v>4.9000000000000004</v>
      </c>
      <c r="AM500" s="34">
        <v>175.8</v>
      </c>
      <c r="AN500" s="34" t="s">
        <v>155</v>
      </c>
      <c r="AO500" s="34">
        <v>2</v>
      </c>
      <c r="AP500" s="37">
        <v>0.89401620370370372</v>
      </c>
      <c r="AQ500" s="34">
        <v>47.163961999999998</v>
      </c>
      <c r="AR500" s="34">
        <v>-88.485079999999996</v>
      </c>
      <c r="AS500" s="34">
        <v>320.5</v>
      </c>
      <c r="AT500" s="34">
        <v>45.6</v>
      </c>
      <c r="AU500" s="34">
        <v>12</v>
      </c>
      <c r="AV500" s="34">
        <v>11</v>
      </c>
      <c r="AW500" s="34" t="s">
        <v>212</v>
      </c>
      <c r="AX500" s="34">
        <v>1.7</v>
      </c>
      <c r="AY500" s="34">
        <v>1.9</v>
      </c>
      <c r="AZ500" s="34">
        <v>2.8</v>
      </c>
      <c r="BA500" s="34">
        <v>13.404</v>
      </c>
      <c r="BB500" s="34">
        <v>12.37</v>
      </c>
      <c r="BC500" s="34">
        <v>0.92</v>
      </c>
      <c r="BD500" s="34">
        <v>16.785</v>
      </c>
      <c r="BE500" s="34">
        <v>2355.8150000000001</v>
      </c>
      <c r="BF500" s="34">
        <v>348.31700000000001</v>
      </c>
      <c r="BG500" s="34">
        <v>18.405000000000001</v>
      </c>
      <c r="BH500" s="34">
        <v>4.7E-2</v>
      </c>
      <c r="BI500" s="34">
        <v>18.452000000000002</v>
      </c>
      <c r="BJ500" s="34">
        <v>15.124000000000001</v>
      </c>
      <c r="BK500" s="34">
        <v>3.7999999999999999E-2</v>
      </c>
      <c r="BL500" s="34">
        <v>15.162000000000001</v>
      </c>
      <c r="BM500" s="34">
        <v>0.86890000000000001</v>
      </c>
      <c r="BN500" s="34"/>
      <c r="BO500" s="34"/>
      <c r="BP500" s="34"/>
      <c r="BQ500" s="34">
        <v>131.00800000000001</v>
      </c>
      <c r="BR500" s="34">
        <v>0.71646799999999999</v>
      </c>
      <c r="BS500" s="34">
        <v>-5</v>
      </c>
      <c r="BT500" s="34">
        <v>7.1419999999999999E-3</v>
      </c>
      <c r="BU500" s="34">
        <v>17.508686000000001</v>
      </c>
      <c r="BV500" s="34">
        <v>0</v>
      </c>
      <c r="BW500" s="34" t="s">
        <v>155</v>
      </c>
      <c r="BX500" s="34">
        <v>0.82199999999999995</v>
      </c>
    </row>
    <row r="501" spans="1:76" x14ac:dyDescent="0.25">
      <c r="A501" s="35">
        <v>43167</v>
      </c>
      <c r="B501" s="36">
        <v>1.8204861111111113E-2</v>
      </c>
      <c r="C501" s="34">
        <v>12.337</v>
      </c>
      <c r="D501" s="34">
        <v>4.0354999999999999</v>
      </c>
      <c r="E501" s="34">
        <v>40354.657310000002</v>
      </c>
      <c r="F501" s="34">
        <v>865.3</v>
      </c>
      <c r="G501" s="34">
        <v>3.1</v>
      </c>
      <c r="H501" s="34">
        <v>290.8</v>
      </c>
      <c r="I501" s="34"/>
      <c r="J501" s="34">
        <v>0.88</v>
      </c>
      <c r="K501" s="34">
        <v>0.85260000000000002</v>
      </c>
      <c r="L501" s="34">
        <v>10.5182</v>
      </c>
      <c r="M501" s="34">
        <v>3.4407000000000001</v>
      </c>
      <c r="N501" s="34">
        <v>737.73869999999999</v>
      </c>
      <c r="O501" s="34">
        <v>2.6766000000000001</v>
      </c>
      <c r="P501" s="34">
        <v>740.4</v>
      </c>
      <c r="Q501" s="34">
        <v>606.27239999999995</v>
      </c>
      <c r="R501" s="34">
        <v>2.1996000000000002</v>
      </c>
      <c r="S501" s="34">
        <v>608.5</v>
      </c>
      <c r="T501" s="34">
        <v>290.76229999999998</v>
      </c>
      <c r="U501" s="34"/>
      <c r="V501" s="34"/>
      <c r="W501" s="34">
        <v>0</v>
      </c>
      <c r="X501" s="34">
        <v>0.75180000000000002</v>
      </c>
      <c r="Y501" s="34">
        <v>12</v>
      </c>
      <c r="Z501" s="34">
        <v>850</v>
      </c>
      <c r="AA501" s="34">
        <v>851</v>
      </c>
      <c r="AB501" s="34">
        <v>869</v>
      </c>
      <c r="AC501" s="34">
        <v>85</v>
      </c>
      <c r="AD501" s="34">
        <v>28.86</v>
      </c>
      <c r="AE501" s="34">
        <v>0.66</v>
      </c>
      <c r="AF501" s="34">
        <v>977</v>
      </c>
      <c r="AG501" s="34">
        <v>3</v>
      </c>
      <c r="AH501" s="34">
        <v>52</v>
      </c>
      <c r="AI501" s="34">
        <v>41</v>
      </c>
      <c r="AJ501" s="34">
        <v>191</v>
      </c>
      <c r="AK501" s="34">
        <v>169</v>
      </c>
      <c r="AL501" s="34">
        <v>4.8</v>
      </c>
      <c r="AM501" s="34">
        <v>175.7</v>
      </c>
      <c r="AN501" s="34" t="s">
        <v>155</v>
      </c>
      <c r="AO501" s="34">
        <v>2</v>
      </c>
      <c r="AP501" s="37">
        <v>0.89402777777777775</v>
      </c>
      <c r="AQ501" s="34">
        <v>47.163992</v>
      </c>
      <c r="AR501" s="34">
        <v>-88.485127000000006</v>
      </c>
      <c r="AS501" s="34">
        <v>320.5</v>
      </c>
      <c r="AT501" s="34">
        <v>45.9</v>
      </c>
      <c r="AU501" s="34">
        <v>12</v>
      </c>
      <c r="AV501" s="34">
        <v>11</v>
      </c>
      <c r="AW501" s="34" t="s">
        <v>212</v>
      </c>
      <c r="AX501" s="34">
        <v>2.0855000000000001</v>
      </c>
      <c r="AY501" s="34">
        <v>2.0541999999999998</v>
      </c>
      <c r="AZ501" s="34">
        <v>3.1855000000000002</v>
      </c>
      <c r="BA501" s="34">
        <v>13.404</v>
      </c>
      <c r="BB501" s="34">
        <v>12.05</v>
      </c>
      <c r="BC501" s="34">
        <v>0.9</v>
      </c>
      <c r="BD501" s="34">
        <v>17.288</v>
      </c>
      <c r="BE501" s="34">
        <v>2184.7539999999999</v>
      </c>
      <c r="BF501" s="34">
        <v>454.86099999999999</v>
      </c>
      <c r="BG501" s="34">
        <v>16.047000000000001</v>
      </c>
      <c r="BH501" s="34">
        <v>5.8000000000000003E-2</v>
      </c>
      <c r="BI501" s="34">
        <v>16.105</v>
      </c>
      <c r="BJ501" s="34">
        <v>13.188000000000001</v>
      </c>
      <c r="BK501" s="34">
        <v>4.8000000000000001E-2</v>
      </c>
      <c r="BL501" s="34">
        <v>13.234999999999999</v>
      </c>
      <c r="BM501" s="34">
        <v>2.0840999999999998</v>
      </c>
      <c r="BN501" s="34"/>
      <c r="BO501" s="34"/>
      <c r="BP501" s="34"/>
      <c r="BQ501" s="34">
        <v>113.53700000000001</v>
      </c>
      <c r="BR501" s="34">
        <v>0.67097600000000002</v>
      </c>
      <c r="BS501" s="34">
        <v>-5</v>
      </c>
      <c r="BT501" s="34">
        <v>7.9290000000000003E-3</v>
      </c>
      <c r="BU501" s="34">
        <v>16.396975999999999</v>
      </c>
      <c r="BV501" s="34">
        <v>0</v>
      </c>
      <c r="BW501" s="34" t="s">
        <v>155</v>
      </c>
      <c r="BX501" s="34">
        <v>0.82199999999999995</v>
      </c>
    </row>
    <row r="502" spans="1:76" x14ac:dyDescent="0.25">
      <c r="A502" s="35">
        <v>43167</v>
      </c>
      <c r="B502" s="36">
        <v>1.8216435185185186E-2</v>
      </c>
      <c r="C502" s="34">
        <v>12.298</v>
      </c>
      <c r="D502" s="34">
        <v>3.5350999999999999</v>
      </c>
      <c r="E502" s="34">
        <v>35350.870289999999</v>
      </c>
      <c r="F502" s="34">
        <v>718.7</v>
      </c>
      <c r="G502" s="34">
        <v>3.4</v>
      </c>
      <c r="H502" s="34">
        <v>365</v>
      </c>
      <c r="I502" s="34"/>
      <c r="J502" s="34">
        <v>0.73</v>
      </c>
      <c r="K502" s="34">
        <v>0.85750000000000004</v>
      </c>
      <c r="L502" s="34">
        <v>10.5456</v>
      </c>
      <c r="M502" s="34">
        <v>3.0314000000000001</v>
      </c>
      <c r="N502" s="34">
        <v>616.29499999999996</v>
      </c>
      <c r="O502" s="34">
        <v>2.9491999999999998</v>
      </c>
      <c r="P502" s="34">
        <v>619.20000000000005</v>
      </c>
      <c r="Q502" s="34">
        <v>506.47430000000003</v>
      </c>
      <c r="R502" s="34">
        <v>2.4237000000000002</v>
      </c>
      <c r="S502" s="34">
        <v>508.9</v>
      </c>
      <c r="T502" s="34">
        <v>365.02980000000002</v>
      </c>
      <c r="U502" s="34"/>
      <c r="V502" s="34"/>
      <c r="W502" s="34">
        <v>0</v>
      </c>
      <c r="X502" s="34">
        <v>0.62649999999999995</v>
      </c>
      <c r="Y502" s="34">
        <v>12.1</v>
      </c>
      <c r="Z502" s="34">
        <v>848</v>
      </c>
      <c r="AA502" s="34">
        <v>851</v>
      </c>
      <c r="AB502" s="34">
        <v>870</v>
      </c>
      <c r="AC502" s="34">
        <v>85</v>
      </c>
      <c r="AD502" s="34">
        <v>28.87</v>
      </c>
      <c r="AE502" s="34">
        <v>0.66</v>
      </c>
      <c r="AF502" s="34">
        <v>977</v>
      </c>
      <c r="AG502" s="34">
        <v>3</v>
      </c>
      <c r="AH502" s="34">
        <v>52</v>
      </c>
      <c r="AI502" s="34">
        <v>41</v>
      </c>
      <c r="AJ502" s="34">
        <v>191</v>
      </c>
      <c r="AK502" s="34">
        <v>169</v>
      </c>
      <c r="AL502" s="34">
        <v>4.9000000000000004</v>
      </c>
      <c r="AM502" s="34">
        <v>175.4</v>
      </c>
      <c r="AN502" s="34" t="s">
        <v>155</v>
      </c>
      <c r="AO502" s="34">
        <v>2</v>
      </c>
      <c r="AP502" s="37">
        <v>0.89402777777777775</v>
      </c>
      <c r="AQ502" s="34">
        <v>47.164074999999997</v>
      </c>
      <c r="AR502" s="34">
        <v>-88.485309000000001</v>
      </c>
      <c r="AS502" s="34">
        <v>320.7</v>
      </c>
      <c r="AT502" s="34">
        <v>46.4</v>
      </c>
      <c r="AU502" s="34">
        <v>12</v>
      </c>
      <c r="AV502" s="34">
        <v>11</v>
      </c>
      <c r="AW502" s="34" t="s">
        <v>212</v>
      </c>
      <c r="AX502" s="34">
        <v>2.2000000000000002</v>
      </c>
      <c r="AY502" s="34">
        <v>2.1</v>
      </c>
      <c r="AZ502" s="34">
        <v>3.3</v>
      </c>
      <c r="BA502" s="34">
        <v>13.404</v>
      </c>
      <c r="BB502" s="34">
        <v>12.48</v>
      </c>
      <c r="BC502" s="34">
        <v>0.93</v>
      </c>
      <c r="BD502" s="34">
        <v>16.617000000000001</v>
      </c>
      <c r="BE502" s="34">
        <v>2250.884</v>
      </c>
      <c r="BF502" s="34">
        <v>411.80900000000003</v>
      </c>
      <c r="BG502" s="34">
        <v>13.775</v>
      </c>
      <c r="BH502" s="34">
        <v>6.6000000000000003E-2</v>
      </c>
      <c r="BI502" s="34">
        <v>13.840999999999999</v>
      </c>
      <c r="BJ502" s="34">
        <v>11.321</v>
      </c>
      <c r="BK502" s="34">
        <v>5.3999999999999999E-2</v>
      </c>
      <c r="BL502" s="34">
        <v>11.375</v>
      </c>
      <c r="BM502" s="34">
        <v>2.6886000000000001</v>
      </c>
      <c r="BN502" s="34"/>
      <c r="BO502" s="34"/>
      <c r="BP502" s="34"/>
      <c r="BQ502" s="34">
        <v>97.238</v>
      </c>
      <c r="BR502" s="34">
        <v>0.56388099999999997</v>
      </c>
      <c r="BS502" s="34">
        <v>-5</v>
      </c>
      <c r="BT502" s="34">
        <v>8.0000000000000002E-3</v>
      </c>
      <c r="BU502" s="34">
        <v>13.779842</v>
      </c>
      <c r="BV502" s="34">
        <v>0</v>
      </c>
      <c r="BW502" s="34" t="s">
        <v>155</v>
      </c>
      <c r="BX502" s="34">
        <v>0.82199999999999995</v>
      </c>
    </row>
    <row r="503" spans="1:76" x14ac:dyDescent="0.25">
      <c r="A503" s="35">
        <v>43167</v>
      </c>
      <c r="B503" s="36">
        <v>1.822800925925926E-2</v>
      </c>
      <c r="C503" s="34">
        <v>11.353</v>
      </c>
      <c r="D503" s="34">
        <v>2.2336</v>
      </c>
      <c r="E503" s="34">
        <v>22335.90452</v>
      </c>
      <c r="F503" s="34">
        <v>628</v>
      </c>
      <c r="G503" s="34">
        <v>3.5</v>
      </c>
      <c r="H503" s="34">
        <v>338.9</v>
      </c>
      <c r="I503" s="34"/>
      <c r="J503" s="34">
        <v>0.6</v>
      </c>
      <c r="K503" s="34">
        <v>0.87709999999999999</v>
      </c>
      <c r="L503" s="34">
        <v>9.9574999999999996</v>
      </c>
      <c r="M503" s="34">
        <v>1.9590000000000001</v>
      </c>
      <c r="N503" s="34">
        <v>550.80909999999994</v>
      </c>
      <c r="O503" s="34">
        <v>3.0697000000000001</v>
      </c>
      <c r="P503" s="34">
        <v>553.9</v>
      </c>
      <c r="Q503" s="34">
        <v>452.6576</v>
      </c>
      <c r="R503" s="34">
        <v>2.5226999999999999</v>
      </c>
      <c r="S503" s="34">
        <v>455.2</v>
      </c>
      <c r="T503" s="34">
        <v>338.87950000000001</v>
      </c>
      <c r="U503" s="34"/>
      <c r="V503" s="34"/>
      <c r="W503" s="34">
        <v>0</v>
      </c>
      <c r="X503" s="34">
        <v>0.5262</v>
      </c>
      <c r="Y503" s="34">
        <v>12</v>
      </c>
      <c r="Z503" s="34">
        <v>849</v>
      </c>
      <c r="AA503" s="34">
        <v>850</v>
      </c>
      <c r="AB503" s="34">
        <v>869</v>
      </c>
      <c r="AC503" s="34">
        <v>85</v>
      </c>
      <c r="AD503" s="34">
        <v>28.87</v>
      </c>
      <c r="AE503" s="34">
        <v>0.66</v>
      </c>
      <c r="AF503" s="34">
        <v>977</v>
      </c>
      <c r="AG503" s="34">
        <v>3</v>
      </c>
      <c r="AH503" s="34">
        <v>52</v>
      </c>
      <c r="AI503" s="34">
        <v>41</v>
      </c>
      <c r="AJ503" s="34">
        <v>191</v>
      </c>
      <c r="AK503" s="34">
        <v>169</v>
      </c>
      <c r="AL503" s="34">
        <v>4.9000000000000004</v>
      </c>
      <c r="AM503" s="34">
        <v>175</v>
      </c>
      <c r="AN503" s="34" t="s">
        <v>155</v>
      </c>
      <c r="AO503" s="34">
        <v>2</v>
      </c>
      <c r="AP503" s="37">
        <v>0.8940393518518519</v>
      </c>
      <c r="AQ503" s="34">
        <v>47.164250000000003</v>
      </c>
      <c r="AR503" s="34">
        <v>-88.485737</v>
      </c>
      <c r="AS503" s="34">
        <v>320.89999999999998</v>
      </c>
      <c r="AT503" s="34">
        <v>47.1</v>
      </c>
      <c r="AU503" s="34">
        <v>12</v>
      </c>
      <c r="AV503" s="34">
        <v>11</v>
      </c>
      <c r="AW503" s="34" t="s">
        <v>212</v>
      </c>
      <c r="AX503" s="34">
        <v>2.2000000000000002</v>
      </c>
      <c r="AY503" s="34">
        <v>2.1</v>
      </c>
      <c r="AZ503" s="34">
        <v>3.3</v>
      </c>
      <c r="BA503" s="34">
        <v>13.404</v>
      </c>
      <c r="BB503" s="34">
        <v>14.59</v>
      </c>
      <c r="BC503" s="34">
        <v>1.0900000000000001</v>
      </c>
      <c r="BD503" s="34">
        <v>14.016</v>
      </c>
      <c r="BE503" s="34">
        <v>2422.1439999999998</v>
      </c>
      <c r="BF503" s="34">
        <v>303.29599999999999</v>
      </c>
      <c r="BG503" s="34">
        <v>14.031000000000001</v>
      </c>
      <c r="BH503" s="34">
        <v>7.8E-2</v>
      </c>
      <c r="BI503" s="34">
        <v>14.109</v>
      </c>
      <c r="BJ503" s="34">
        <v>11.531000000000001</v>
      </c>
      <c r="BK503" s="34">
        <v>6.4000000000000001E-2</v>
      </c>
      <c r="BL503" s="34">
        <v>11.595000000000001</v>
      </c>
      <c r="BM503" s="34">
        <v>2.8445999999999998</v>
      </c>
      <c r="BN503" s="34"/>
      <c r="BO503" s="34"/>
      <c r="BP503" s="34"/>
      <c r="BQ503" s="34">
        <v>93.075000000000003</v>
      </c>
      <c r="BR503" s="34">
        <v>0.39342500000000002</v>
      </c>
      <c r="BS503" s="34">
        <v>-5</v>
      </c>
      <c r="BT503" s="34">
        <v>8.0000000000000002E-3</v>
      </c>
      <c r="BU503" s="34">
        <v>9.6143239999999999</v>
      </c>
      <c r="BV503" s="34">
        <v>0</v>
      </c>
      <c r="BW503" s="34" t="s">
        <v>155</v>
      </c>
      <c r="BX503" s="34">
        <v>0.82199999999999995</v>
      </c>
    </row>
    <row r="504" spans="1:76" x14ac:dyDescent="0.25">
      <c r="A504" s="35">
        <v>43167</v>
      </c>
      <c r="B504" s="36">
        <v>1.8239583333333333E-2</v>
      </c>
      <c r="C504" s="34">
        <v>6.9480000000000004</v>
      </c>
      <c r="D504" s="34">
        <v>0.96599999999999997</v>
      </c>
      <c r="E504" s="34">
        <v>9660.4490779999996</v>
      </c>
      <c r="F504" s="34">
        <v>560.20000000000005</v>
      </c>
      <c r="G504" s="34">
        <v>3.5</v>
      </c>
      <c r="H504" s="34">
        <v>253.7</v>
      </c>
      <c r="I504" s="34"/>
      <c r="J504" s="34">
        <v>0.5</v>
      </c>
      <c r="K504" s="34">
        <v>0.92620000000000002</v>
      </c>
      <c r="L504" s="34">
        <v>6.4355000000000002</v>
      </c>
      <c r="M504" s="34">
        <v>0.89470000000000005</v>
      </c>
      <c r="N504" s="34">
        <v>518.85249999999996</v>
      </c>
      <c r="O504" s="34">
        <v>3.2416</v>
      </c>
      <c r="P504" s="34">
        <v>522.1</v>
      </c>
      <c r="Q504" s="34">
        <v>426.39550000000003</v>
      </c>
      <c r="R504" s="34">
        <v>2.6640000000000001</v>
      </c>
      <c r="S504" s="34">
        <v>429.1</v>
      </c>
      <c r="T504" s="34">
        <v>253.66759999999999</v>
      </c>
      <c r="U504" s="34"/>
      <c r="V504" s="34"/>
      <c r="W504" s="34">
        <v>0</v>
      </c>
      <c r="X504" s="34">
        <v>0.46310000000000001</v>
      </c>
      <c r="Y504" s="34">
        <v>11.9</v>
      </c>
      <c r="Z504" s="34">
        <v>848</v>
      </c>
      <c r="AA504" s="34">
        <v>851</v>
      </c>
      <c r="AB504" s="34">
        <v>869</v>
      </c>
      <c r="AC504" s="34">
        <v>85</v>
      </c>
      <c r="AD504" s="34">
        <v>28.87</v>
      </c>
      <c r="AE504" s="34">
        <v>0.66</v>
      </c>
      <c r="AF504" s="34">
        <v>977</v>
      </c>
      <c r="AG504" s="34">
        <v>3</v>
      </c>
      <c r="AH504" s="34">
        <v>52</v>
      </c>
      <c r="AI504" s="34">
        <v>41</v>
      </c>
      <c r="AJ504" s="34">
        <v>191</v>
      </c>
      <c r="AK504" s="34">
        <v>169</v>
      </c>
      <c r="AL504" s="34">
        <v>4.7</v>
      </c>
      <c r="AM504" s="34">
        <v>175.3</v>
      </c>
      <c r="AN504" s="34" t="s">
        <v>155</v>
      </c>
      <c r="AO504" s="34">
        <v>2</v>
      </c>
      <c r="AP504" s="37">
        <v>0.89406249999999998</v>
      </c>
      <c r="AQ504" s="34">
        <v>47.164295000000003</v>
      </c>
      <c r="AR504" s="34">
        <v>-88.485848000000004</v>
      </c>
      <c r="AS504" s="34">
        <v>320.89999999999998</v>
      </c>
      <c r="AT504" s="34">
        <v>46.7</v>
      </c>
      <c r="AU504" s="34">
        <v>12</v>
      </c>
      <c r="AV504" s="34">
        <v>10</v>
      </c>
      <c r="AW504" s="34" t="s">
        <v>214</v>
      </c>
      <c r="AX504" s="34">
        <v>2.2000000000000002</v>
      </c>
      <c r="AY504" s="34">
        <v>2.1770999999999998</v>
      </c>
      <c r="AZ504" s="34">
        <v>3.3771</v>
      </c>
      <c r="BA504" s="34">
        <v>13.404</v>
      </c>
      <c r="BB504" s="34">
        <v>24.69</v>
      </c>
      <c r="BC504" s="34">
        <v>1.84</v>
      </c>
      <c r="BD504" s="34">
        <v>7.9710000000000001</v>
      </c>
      <c r="BE504" s="34">
        <v>2548.6280000000002</v>
      </c>
      <c r="BF504" s="34">
        <v>225.524</v>
      </c>
      <c r="BG504" s="34">
        <v>21.518000000000001</v>
      </c>
      <c r="BH504" s="34">
        <v>0.13400000000000001</v>
      </c>
      <c r="BI504" s="34">
        <v>21.652999999999999</v>
      </c>
      <c r="BJ504" s="34">
        <v>17.684000000000001</v>
      </c>
      <c r="BK504" s="34">
        <v>0.11</v>
      </c>
      <c r="BL504" s="34">
        <v>17.794</v>
      </c>
      <c r="BM504" s="34">
        <v>3.4666999999999999</v>
      </c>
      <c r="BN504" s="34"/>
      <c r="BO504" s="34"/>
      <c r="BP504" s="34"/>
      <c r="BQ504" s="34">
        <v>133.34800000000001</v>
      </c>
      <c r="BR504" s="34">
        <v>0.15246599999999999</v>
      </c>
      <c r="BS504" s="34">
        <v>-5</v>
      </c>
      <c r="BT504" s="34">
        <v>8.9289999999999994E-3</v>
      </c>
      <c r="BU504" s="34">
        <v>3.7258879999999999</v>
      </c>
      <c r="BV504" s="34">
        <v>0</v>
      </c>
      <c r="BW504" s="34" t="s">
        <v>155</v>
      </c>
      <c r="BX504" s="34">
        <v>0.82199999999999995</v>
      </c>
    </row>
    <row r="505" spans="1:76" x14ac:dyDescent="0.25">
      <c r="A505" s="35">
        <v>43167</v>
      </c>
      <c r="B505" s="36">
        <v>1.8251157407407407E-2</v>
      </c>
      <c r="C505" s="34">
        <v>9.3840000000000003</v>
      </c>
      <c r="D505" s="34">
        <v>0.30309999999999998</v>
      </c>
      <c r="E505" s="34">
        <v>3031.3188650000002</v>
      </c>
      <c r="F505" s="34">
        <v>476.7</v>
      </c>
      <c r="G505" s="34">
        <v>3.5</v>
      </c>
      <c r="H505" s="34">
        <v>161.69999999999999</v>
      </c>
      <c r="I505" s="34"/>
      <c r="J505" s="34">
        <v>0.4</v>
      </c>
      <c r="K505" s="34">
        <v>0.91139999999999999</v>
      </c>
      <c r="L505" s="34">
        <v>8.5524000000000004</v>
      </c>
      <c r="M505" s="34">
        <v>0.27629999999999999</v>
      </c>
      <c r="N505" s="34">
        <v>434.4418</v>
      </c>
      <c r="O505" s="34">
        <v>3.19</v>
      </c>
      <c r="P505" s="34">
        <v>437.6</v>
      </c>
      <c r="Q505" s="34">
        <v>356.98840000000001</v>
      </c>
      <c r="R505" s="34">
        <v>2.6213000000000002</v>
      </c>
      <c r="S505" s="34">
        <v>359.6</v>
      </c>
      <c r="T505" s="34">
        <v>161.6687</v>
      </c>
      <c r="U505" s="34"/>
      <c r="V505" s="34"/>
      <c r="W505" s="34">
        <v>0</v>
      </c>
      <c r="X505" s="34">
        <v>0.36459999999999998</v>
      </c>
      <c r="Y505" s="34">
        <v>12</v>
      </c>
      <c r="Z505" s="34">
        <v>848</v>
      </c>
      <c r="AA505" s="34">
        <v>850</v>
      </c>
      <c r="AB505" s="34">
        <v>869</v>
      </c>
      <c r="AC505" s="34">
        <v>85</v>
      </c>
      <c r="AD505" s="34">
        <v>28.84</v>
      </c>
      <c r="AE505" s="34">
        <v>0.66</v>
      </c>
      <c r="AF505" s="34">
        <v>978</v>
      </c>
      <c r="AG505" s="34">
        <v>3</v>
      </c>
      <c r="AH505" s="34">
        <v>52</v>
      </c>
      <c r="AI505" s="34">
        <v>41</v>
      </c>
      <c r="AJ505" s="34">
        <v>191</v>
      </c>
      <c r="AK505" s="34">
        <v>169</v>
      </c>
      <c r="AL505" s="34">
        <v>4.8</v>
      </c>
      <c r="AM505" s="34">
        <v>175.7</v>
      </c>
      <c r="AN505" s="34" t="s">
        <v>155</v>
      </c>
      <c r="AO505" s="34">
        <v>2</v>
      </c>
      <c r="AP505" s="37">
        <v>0.89406249999999998</v>
      </c>
      <c r="AQ505" s="34">
        <v>47.164354000000003</v>
      </c>
      <c r="AR505" s="34">
        <v>-88.486041999999998</v>
      </c>
      <c r="AS505" s="34">
        <v>320.89999999999998</v>
      </c>
      <c r="AT505" s="34">
        <v>45.1</v>
      </c>
      <c r="AU505" s="34">
        <v>12</v>
      </c>
      <c r="AV505" s="34">
        <v>10</v>
      </c>
      <c r="AW505" s="34" t="s">
        <v>214</v>
      </c>
      <c r="AX505" s="34">
        <v>1.2747999999999999</v>
      </c>
      <c r="AY505" s="34">
        <v>1.5061</v>
      </c>
      <c r="AZ505" s="34">
        <v>2.0122</v>
      </c>
      <c r="BA505" s="34">
        <v>13.404</v>
      </c>
      <c r="BB505" s="34">
        <v>20.5</v>
      </c>
      <c r="BC505" s="34">
        <v>1.53</v>
      </c>
      <c r="BD505" s="34">
        <v>9.718</v>
      </c>
      <c r="BE505" s="34">
        <v>2814.172</v>
      </c>
      <c r="BF505" s="34">
        <v>57.862000000000002</v>
      </c>
      <c r="BG505" s="34">
        <v>14.97</v>
      </c>
      <c r="BH505" s="34">
        <v>0.11</v>
      </c>
      <c r="BI505" s="34">
        <v>15.08</v>
      </c>
      <c r="BJ505" s="34">
        <v>12.301</v>
      </c>
      <c r="BK505" s="34">
        <v>0.09</v>
      </c>
      <c r="BL505" s="34">
        <v>12.391999999999999</v>
      </c>
      <c r="BM505" s="34">
        <v>1.8357000000000001</v>
      </c>
      <c r="BN505" s="34"/>
      <c r="BO505" s="34"/>
      <c r="BP505" s="34"/>
      <c r="BQ505" s="34">
        <v>87.224999999999994</v>
      </c>
      <c r="BR505" s="34">
        <v>9.0408000000000002E-2</v>
      </c>
      <c r="BS505" s="34">
        <v>-5</v>
      </c>
      <c r="BT505" s="34">
        <v>8.9999999999999993E-3</v>
      </c>
      <c r="BU505" s="34">
        <v>2.2093449999999999</v>
      </c>
      <c r="BV505" s="34">
        <v>0</v>
      </c>
      <c r="BW505" s="34" t="s">
        <v>155</v>
      </c>
      <c r="BX505" s="34">
        <v>0.82199999999999995</v>
      </c>
    </row>
    <row r="506" spans="1:76" x14ac:dyDescent="0.25">
      <c r="A506" s="35">
        <v>43167</v>
      </c>
      <c r="B506" s="36">
        <v>1.826273148148148E-2</v>
      </c>
      <c r="C506" s="34">
        <v>11.967000000000001</v>
      </c>
      <c r="D506" s="34">
        <v>0.122</v>
      </c>
      <c r="E506" s="34">
        <v>1219.9666110000001</v>
      </c>
      <c r="F506" s="34">
        <v>452.6</v>
      </c>
      <c r="G506" s="34">
        <v>3.4</v>
      </c>
      <c r="H506" s="34">
        <v>110</v>
      </c>
      <c r="I506" s="34"/>
      <c r="J506" s="34">
        <v>0.6</v>
      </c>
      <c r="K506" s="34">
        <v>0.89159999999999995</v>
      </c>
      <c r="L506" s="34">
        <v>10.6698</v>
      </c>
      <c r="M506" s="34">
        <v>0.10879999999999999</v>
      </c>
      <c r="N506" s="34">
        <v>403.52339999999998</v>
      </c>
      <c r="O506" s="34">
        <v>2.9964</v>
      </c>
      <c r="P506" s="34">
        <v>406.5</v>
      </c>
      <c r="Q506" s="34">
        <v>331.6148</v>
      </c>
      <c r="R506" s="34">
        <v>2.4624000000000001</v>
      </c>
      <c r="S506" s="34">
        <v>334.1</v>
      </c>
      <c r="T506" s="34">
        <v>110.0124</v>
      </c>
      <c r="U506" s="34"/>
      <c r="V506" s="34"/>
      <c r="W506" s="34">
        <v>0</v>
      </c>
      <c r="X506" s="34">
        <v>0.53300000000000003</v>
      </c>
      <c r="Y506" s="34">
        <v>11.9</v>
      </c>
      <c r="Z506" s="34">
        <v>849</v>
      </c>
      <c r="AA506" s="34">
        <v>850</v>
      </c>
      <c r="AB506" s="34">
        <v>868</v>
      </c>
      <c r="AC506" s="34">
        <v>85</v>
      </c>
      <c r="AD506" s="34">
        <v>28.86</v>
      </c>
      <c r="AE506" s="34">
        <v>0.66</v>
      </c>
      <c r="AF506" s="34">
        <v>977</v>
      </c>
      <c r="AG506" s="34">
        <v>3</v>
      </c>
      <c r="AH506" s="34">
        <v>52</v>
      </c>
      <c r="AI506" s="34">
        <v>41</v>
      </c>
      <c r="AJ506" s="34">
        <v>191</v>
      </c>
      <c r="AK506" s="34">
        <v>169</v>
      </c>
      <c r="AL506" s="34">
        <v>4.7</v>
      </c>
      <c r="AM506" s="34">
        <v>175.9</v>
      </c>
      <c r="AN506" s="34" t="s">
        <v>155</v>
      </c>
      <c r="AO506" s="34">
        <v>2</v>
      </c>
      <c r="AP506" s="37">
        <v>0.89407407407407413</v>
      </c>
      <c r="AQ506" s="34">
        <v>47.164408999999999</v>
      </c>
      <c r="AR506" s="34">
        <v>-88.486288999999999</v>
      </c>
      <c r="AS506" s="34">
        <v>320.7</v>
      </c>
      <c r="AT506" s="34">
        <v>40.5</v>
      </c>
      <c r="AU506" s="34">
        <v>12</v>
      </c>
      <c r="AV506" s="34">
        <v>10</v>
      </c>
      <c r="AW506" s="34" t="s">
        <v>214</v>
      </c>
      <c r="AX506" s="34">
        <v>1</v>
      </c>
      <c r="AY506" s="34">
        <v>1.3771</v>
      </c>
      <c r="AZ506" s="34">
        <v>1.6771</v>
      </c>
      <c r="BA506" s="34">
        <v>13.404</v>
      </c>
      <c r="BB506" s="34">
        <v>16.649999999999999</v>
      </c>
      <c r="BC506" s="34">
        <v>1.24</v>
      </c>
      <c r="BD506" s="34">
        <v>12.16</v>
      </c>
      <c r="BE506" s="34">
        <v>2875.7669999999998</v>
      </c>
      <c r="BF506" s="34">
        <v>18.658999999999999</v>
      </c>
      <c r="BG506" s="34">
        <v>11.388999999999999</v>
      </c>
      <c r="BH506" s="34">
        <v>8.5000000000000006E-2</v>
      </c>
      <c r="BI506" s="34">
        <v>11.474</v>
      </c>
      <c r="BJ506" s="34">
        <v>9.36</v>
      </c>
      <c r="BK506" s="34">
        <v>7.0000000000000007E-2</v>
      </c>
      <c r="BL506" s="34">
        <v>9.4290000000000003</v>
      </c>
      <c r="BM506" s="34">
        <v>1.0232000000000001</v>
      </c>
      <c r="BN506" s="34"/>
      <c r="BO506" s="34"/>
      <c r="BP506" s="34"/>
      <c r="BQ506" s="34">
        <v>104.44799999999999</v>
      </c>
      <c r="BR506" s="34">
        <v>0.146456</v>
      </c>
      <c r="BS506" s="34">
        <v>-5</v>
      </c>
      <c r="BT506" s="34">
        <v>8.9999999999999993E-3</v>
      </c>
      <c r="BU506" s="34">
        <v>3.579018</v>
      </c>
      <c r="BV506" s="34">
        <v>0</v>
      </c>
      <c r="BW506" s="34" t="s">
        <v>155</v>
      </c>
      <c r="BX506" s="34">
        <v>0.82199999999999995</v>
      </c>
    </row>
    <row r="507" spans="1:76" x14ac:dyDescent="0.25">
      <c r="A507" s="35">
        <v>43167</v>
      </c>
      <c r="B507" s="36">
        <v>1.8274305555555558E-2</v>
      </c>
      <c r="C507" s="34">
        <v>13.222</v>
      </c>
      <c r="D507" s="34">
        <v>5.0700000000000002E-2</v>
      </c>
      <c r="E507" s="34">
        <v>506.88041600000003</v>
      </c>
      <c r="F507" s="34">
        <v>508.6</v>
      </c>
      <c r="G507" s="34">
        <v>2.9</v>
      </c>
      <c r="H507" s="34">
        <v>72.900000000000006</v>
      </c>
      <c r="I507" s="34"/>
      <c r="J507" s="34">
        <v>1.36</v>
      </c>
      <c r="K507" s="34">
        <v>0.8821</v>
      </c>
      <c r="L507" s="34">
        <v>11.664</v>
      </c>
      <c r="M507" s="34">
        <v>4.4699999999999997E-2</v>
      </c>
      <c r="N507" s="34">
        <v>448.67840000000001</v>
      </c>
      <c r="O507" s="34">
        <v>2.5236000000000001</v>
      </c>
      <c r="P507" s="34">
        <v>451.2</v>
      </c>
      <c r="Q507" s="34">
        <v>368.68680000000001</v>
      </c>
      <c r="R507" s="34">
        <v>2.0737000000000001</v>
      </c>
      <c r="S507" s="34">
        <v>370.8</v>
      </c>
      <c r="T507" s="34">
        <v>72.918599999999998</v>
      </c>
      <c r="U507" s="34"/>
      <c r="V507" s="34"/>
      <c r="W507" s="34">
        <v>0</v>
      </c>
      <c r="X507" s="34">
        <v>1.1961999999999999</v>
      </c>
      <c r="Y507" s="34">
        <v>12</v>
      </c>
      <c r="Z507" s="34">
        <v>848</v>
      </c>
      <c r="AA507" s="34">
        <v>850</v>
      </c>
      <c r="AB507" s="34">
        <v>868</v>
      </c>
      <c r="AC507" s="34">
        <v>85</v>
      </c>
      <c r="AD507" s="34">
        <v>28.84</v>
      </c>
      <c r="AE507" s="34">
        <v>0.66</v>
      </c>
      <c r="AF507" s="34">
        <v>978</v>
      </c>
      <c r="AG507" s="34">
        <v>3</v>
      </c>
      <c r="AH507" s="34">
        <v>51.070999999999998</v>
      </c>
      <c r="AI507" s="34">
        <v>41</v>
      </c>
      <c r="AJ507" s="34">
        <v>191</v>
      </c>
      <c r="AK507" s="34">
        <v>169.9</v>
      </c>
      <c r="AL507" s="34">
        <v>4.7</v>
      </c>
      <c r="AM507" s="34">
        <v>175.6</v>
      </c>
      <c r="AN507" s="34" t="s">
        <v>155</v>
      </c>
      <c r="AO507" s="34">
        <v>2</v>
      </c>
      <c r="AP507" s="37">
        <v>0.89408564814814817</v>
      </c>
      <c r="AQ507" s="34">
        <v>47.164439000000002</v>
      </c>
      <c r="AR507" s="34">
        <v>-88.486498999999995</v>
      </c>
      <c r="AS507" s="34">
        <v>320.2</v>
      </c>
      <c r="AT507" s="34">
        <v>36.4</v>
      </c>
      <c r="AU507" s="34">
        <v>12</v>
      </c>
      <c r="AV507" s="34">
        <v>10</v>
      </c>
      <c r="AW507" s="34" t="s">
        <v>214</v>
      </c>
      <c r="AX507" s="34">
        <v>1.0770999999999999</v>
      </c>
      <c r="AY507" s="34">
        <v>1.4</v>
      </c>
      <c r="AZ507" s="34">
        <v>1.7770999999999999</v>
      </c>
      <c r="BA507" s="34">
        <v>13.404</v>
      </c>
      <c r="BB507" s="34">
        <v>15.26</v>
      </c>
      <c r="BC507" s="34">
        <v>1.1399999999999999</v>
      </c>
      <c r="BD507" s="34">
        <v>13.361000000000001</v>
      </c>
      <c r="BE507" s="34">
        <v>2894.2979999999998</v>
      </c>
      <c r="BF507" s="34">
        <v>7.0620000000000003</v>
      </c>
      <c r="BG507" s="34">
        <v>11.659000000000001</v>
      </c>
      <c r="BH507" s="34">
        <v>6.6000000000000003E-2</v>
      </c>
      <c r="BI507" s="34">
        <v>11.725</v>
      </c>
      <c r="BJ507" s="34">
        <v>9.5809999999999995</v>
      </c>
      <c r="BK507" s="34">
        <v>5.3999999999999999E-2</v>
      </c>
      <c r="BL507" s="34">
        <v>9.6340000000000003</v>
      </c>
      <c r="BM507" s="34">
        <v>0.62439999999999996</v>
      </c>
      <c r="BN507" s="34"/>
      <c r="BO507" s="34"/>
      <c r="BP507" s="34"/>
      <c r="BQ507" s="34">
        <v>215.81800000000001</v>
      </c>
      <c r="BR507" s="34">
        <v>0.17236699999999999</v>
      </c>
      <c r="BS507" s="34">
        <v>-5</v>
      </c>
      <c r="BT507" s="34">
        <v>8.9999999999999993E-3</v>
      </c>
      <c r="BU507" s="34">
        <v>4.2122190000000002</v>
      </c>
      <c r="BV507" s="34">
        <v>0</v>
      </c>
      <c r="BW507" s="34" t="s">
        <v>155</v>
      </c>
      <c r="BX507" s="34">
        <v>0.82199999999999995</v>
      </c>
    </row>
    <row r="508" spans="1:76" x14ac:dyDescent="0.25">
      <c r="A508" s="35">
        <v>43167</v>
      </c>
      <c r="B508" s="36">
        <v>1.8285879629629628E-2</v>
      </c>
      <c r="C508" s="34">
        <v>13.381</v>
      </c>
      <c r="D508" s="34">
        <v>2.6200000000000001E-2</v>
      </c>
      <c r="E508" s="34">
        <v>262.01325600000001</v>
      </c>
      <c r="F508" s="34">
        <v>507.9</v>
      </c>
      <c r="G508" s="34">
        <v>2.8</v>
      </c>
      <c r="H508" s="34">
        <v>55.8</v>
      </c>
      <c r="I508" s="34"/>
      <c r="J508" s="34">
        <v>1.77</v>
      </c>
      <c r="K508" s="34">
        <v>0.88109999999999999</v>
      </c>
      <c r="L508" s="34">
        <v>11.790699999999999</v>
      </c>
      <c r="M508" s="34">
        <v>2.3099999999999999E-2</v>
      </c>
      <c r="N508" s="34">
        <v>447.49239999999998</v>
      </c>
      <c r="O508" s="34">
        <v>2.4672000000000001</v>
      </c>
      <c r="P508" s="34">
        <v>450</v>
      </c>
      <c r="Q508" s="34">
        <v>367.70920000000001</v>
      </c>
      <c r="R508" s="34">
        <v>2.0272999999999999</v>
      </c>
      <c r="S508" s="34">
        <v>369.7</v>
      </c>
      <c r="T508" s="34">
        <v>55.841799999999999</v>
      </c>
      <c r="U508" s="34"/>
      <c r="V508" s="34"/>
      <c r="W508" s="34">
        <v>0</v>
      </c>
      <c r="X508" s="34">
        <v>1.5572999999999999</v>
      </c>
      <c r="Y508" s="34">
        <v>12</v>
      </c>
      <c r="Z508" s="34">
        <v>848</v>
      </c>
      <c r="AA508" s="34">
        <v>850</v>
      </c>
      <c r="AB508" s="34">
        <v>869</v>
      </c>
      <c r="AC508" s="34">
        <v>85</v>
      </c>
      <c r="AD508" s="34">
        <v>28.84</v>
      </c>
      <c r="AE508" s="34">
        <v>0.66</v>
      </c>
      <c r="AF508" s="34">
        <v>978</v>
      </c>
      <c r="AG508" s="34">
        <v>3</v>
      </c>
      <c r="AH508" s="34">
        <v>51</v>
      </c>
      <c r="AI508" s="34">
        <v>41</v>
      </c>
      <c r="AJ508" s="34">
        <v>191</v>
      </c>
      <c r="AK508" s="34">
        <v>170</v>
      </c>
      <c r="AL508" s="34">
        <v>4.8</v>
      </c>
      <c r="AM508" s="34">
        <v>175.2</v>
      </c>
      <c r="AN508" s="34" t="s">
        <v>155</v>
      </c>
      <c r="AO508" s="34">
        <v>2</v>
      </c>
      <c r="AP508" s="37">
        <v>0.89409722222222221</v>
      </c>
      <c r="AQ508" s="34">
        <v>47.164445000000001</v>
      </c>
      <c r="AR508" s="34">
        <v>-88.486846999999997</v>
      </c>
      <c r="AS508" s="34">
        <v>319.60000000000002</v>
      </c>
      <c r="AT508" s="34">
        <v>34.700000000000003</v>
      </c>
      <c r="AU508" s="34">
        <v>12</v>
      </c>
      <c r="AV508" s="34">
        <v>10</v>
      </c>
      <c r="AW508" s="34" t="s">
        <v>214</v>
      </c>
      <c r="AX508" s="34">
        <v>1.1000000000000001</v>
      </c>
      <c r="AY508" s="34">
        <v>1.4771000000000001</v>
      </c>
      <c r="AZ508" s="34">
        <v>1.8771</v>
      </c>
      <c r="BA508" s="34">
        <v>13.404</v>
      </c>
      <c r="BB508" s="34">
        <v>15.12</v>
      </c>
      <c r="BC508" s="34">
        <v>1.1299999999999999</v>
      </c>
      <c r="BD508" s="34">
        <v>13.489000000000001</v>
      </c>
      <c r="BE508" s="34">
        <v>2900.0650000000001</v>
      </c>
      <c r="BF508" s="34">
        <v>3.6139999999999999</v>
      </c>
      <c r="BG508" s="34">
        <v>11.526</v>
      </c>
      <c r="BH508" s="34">
        <v>6.4000000000000001E-2</v>
      </c>
      <c r="BI508" s="34">
        <v>11.59</v>
      </c>
      <c r="BJ508" s="34">
        <v>9.4710000000000001</v>
      </c>
      <c r="BK508" s="34">
        <v>5.1999999999999998E-2</v>
      </c>
      <c r="BL508" s="34">
        <v>9.5229999999999997</v>
      </c>
      <c r="BM508" s="34">
        <v>0.47399999999999998</v>
      </c>
      <c r="BN508" s="34"/>
      <c r="BO508" s="34"/>
      <c r="BP508" s="34"/>
      <c r="BQ508" s="34">
        <v>278.505</v>
      </c>
      <c r="BR508" s="34">
        <v>0.14241400000000001</v>
      </c>
      <c r="BS508" s="34">
        <v>-5</v>
      </c>
      <c r="BT508" s="34">
        <v>8.9999999999999993E-3</v>
      </c>
      <c r="BU508" s="34">
        <v>3.4802420000000001</v>
      </c>
      <c r="BV508" s="34">
        <v>0</v>
      </c>
      <c r="BW508" s="34" t="s">
        <v>155</v>
      </c>
      <c r="BX508" s="34">
        <v>0.82199999999999995</v>
      </c>
    </row>
    <row r="509" spans="1:76" x14ac:dyDescent="0.25">
      <c r="A509" s="35">
        <v>43167</v>
      </c>
      <c r="B509" s="36">
        <v>1.8297453703703701E-2</v>
      </c>
      <c r="C509" s="34">
        <v>13.417999999999999</v>
      </c>
      <c r="D509" s="34">
        <v>1.7600000000000001E-2</v>
      </c>
      <c r="E509" s="34">
        <v>175.62043800000001</v>
      </c>
      <c r="F509" s="34">
        <v>425.2</v>
      </c>
      <c r="G509" s="34">
        <v>3</v>
      </c>
      <c r="H509" s="34">
        <v>52.1</v>
      </c>
      <c r="I509" s="34"/>
      <c r="J509" s="34">
        <v>1.8</v>
      </c>
      <c r="K509" s="34">
        <v>0.88090000000000002</v>
      </c>
      <c r="L509" s="34">
        <v>11.8201</v>
      </c>
      <c r="M509" s="34">
        <v>1.55E-2</v>
      </c>
      <c r="N509" s="34">
        <v>374.52050000000003</v>
      </c>
      <c r="O509" s="34">
        <v>2.6240000000000001</v>
      </c>
      <c r="P509" s="34">
        <v>377.1</v>
      </c>
      <c r="Q509" s="34">
        <v>307.7475</v>
      </c>
      <c r="R509" s="34">
        <v>2.1562000000000001</v>
      </c>
      <c r="S509" s="34">
        <v>309.89999999999998</v>
      </c>
      <c r="T509" s="34">
        <v>52.143099999999997</v>
      </c>
      <c r="U509" s="34"/>
      <c r="V509" s="34"/>
      <c r="W509" s="34">
        <v>0</v>
      </c>
      <c r="X509" s="34">
        <v>1.5855999999999999</v>
      </c>
      <c r="Y509" s="34">
        <v>11.9</v>
      </c>
      <c r="Z509" s="34">
        <v>849</v>
      </c>
      <c r="AA509" s="34">
        <v>851</v>
      </c>
      <c r="AB509" s="34">
        <v>869</v>
      </c>
      <c r="AC509" s="34">
        <v>85</v>
      </c>
      <c r="AD509" s="34">
        <v>28.84</v>
      </c>
      <c r="AE509" s="34">
        <v>0.66</v>
      </c>
      <c r="AF509" s="34">
        <v>978</v>
      </c>
      <c r="AG509" s="34">
        <v>3</v>
      </c>
      <c r="AH509" s="34">
        <v>51</v>
      </c>
      <c r="AI509" s="34">
        <v>41</v>
      </c>
      <c r="AJ509" s="34">
        <v>190.1</v>
      </c>
      <c r="AK509" s="34">
        <v>170</v>
      </c>
      <c r="AL509" s="34">
        <v>4.7</v>
      </c>
      <c r="AM509" s="34">
        <v>175.2</v>
      </c>
      <c r="AN509" s="34" t="s">
        <v>155</v>
      </c>
      <c r="AO509" s="34">
        <v>2</v>
      </c>
      <c r="AP509" s="37">
        <v>0.8941203703703704</v>
      </c>
      <c r="AQ509" s="34">
        <v>47.164445000000001</v>
      </c>
      <c r="AR509" s="34">
        <v>-88.486936999999998</v>
      </c>
      <c r="AS509" s="34">
        <v>319.5</v>
      </c>
      <c r="AT509" s="34">
        <v>34.4</v>
      </c>
      <c r="AU509" s="34">
        <v>12</v>
      </c>
      <c r="AV509" s="34">
        <v>11</v>
      </c>
      <c r="AW509" s="34" t="s">
        <v>214</v>
      </c>
      <c r="AX509" s="34">
        <v>1.1771</v>
      </c>
      <c r="AY509" s="34">
        <v>1.5770999999999999</v>
      </c>
      <c r="AZ509" s="34">
        <v>1.9771000000000001</v>
      </c>
      <c r="BA509" s="34">
        <v>13.404</v>
      </c>
      <c r="BB509" s="34">
        <v>15.09</v>
      </c>
      <c r="BC509" s="34">
        <v>1.1299999999999999</v>
      </c>
      <c r="BD509" s="34">
        <v>13.521000000000001</v>
      </c>
      <c r="BE509" s="34">
        <v>2902.0219999999999</v>
      </c>
      <c r="BF509" s="34">
        <v>2.4169999999999998</v>
      </c>
      <c r="BG509" s="34">
        <v>9.6289999999999996</v>
      </c>
      <c r="BH509" s="34">
        <v>6.7000000000000004E-2</v>
      </c>
      <c r="BI509" s="34">
        <v>9.6969999999999992</v>
      </c>
      <c r="BJ509" s="34">
        <v>7.9119999999999999</v>
      </c>
      <c r="BK509" s="34">
        <v>5.5E-2</v>
      </c>
      <c r="BL509" s="34">
        <v>7.968</v>
      </c>
      <c r="BM509" s="34">
        <v>0.44180000000000003</v>
      </c>
      <c r="BN509" s="34"/>
      <c r="BO509" s="34"/>
      <c r="BP509" s="34"/>
      <c r="BQ509" s="34">
        <v>283.05700000000002</v>
      </c>
      <c r="BR509" s="34">
        <v>0.140929</v>
      </c>
      <c r="BS509" s="34">
        <v>-5</v>
      </c>
      <c r="BT509" s="34">
        <v>8.071E-3</v>
      </c>
      <c r="BU509" s="34">
        <v>3.4439519999999999</v>
      </c>
      <c r="BV509" s="34">
        <v>0</v>
      </c>
      <c r="BW509" s="34" t="s">
        <v>155</v>
      </c>
      <c r="BX509" s="34">
        <v>0.82199999999999995</v>
      </c>
    </row>
    <row r="510" spans="1:76" x14ac:dyDescent="0.25">
      <c r="A510" s="35">
        <v>43167</v>
      </c>
      <c r="B510" s="36">
        <v>1.8309027777777775E-2</v>
      </c>
      <c r="C510" s="34">
        <v>13.391999999999999</v>
      </c>
      <c r="D510" s="34">
        <v>1.38E-2</v>
      </c>
      <c r="E510" s="34">
        <v>137.779619</v>
      </c>
      <c r="F510" s="34">
        <v>345.7</v>
      </c>
      <c r="G510" s="34">
        <v>3.2</v>
      </c>
      <c r="H510" s="34">
        <v>56.8</v>
      </c>
      <c r="I510" s="34"/>
      <c r="J510" s="34">
        <v>1.97</v>
      </c>
      <c r="K510" s="34">
        <v>0.88119999999999998</v>
      </c>
      <c r="L510" s="34">
        <v>11.8009</v>
      </c>
      <c r="M510" s="34">
        <v>1.21E-2</v>
      </c>
      <c r="N510" s="34">
        <v>304.5994</v>
      </c>
      <c r="O510" s="34">
        <v>2.8197000000000001</v>
      </c>
      <c r="P510" s="34">
        <v>307.39999999999998</v>
      </c>
      <c r="Q510" s="34">
        <v>250.29249999999999</v>
      </c>
      <c r="R510" s="34">
        <v>2.3170000000000002</v>
      </c>
      <c r="S510" s="34">
        <v>252.6</v>
      </c>
      <c r="T510" s="34">
        <v>56.753799999999998</v>
      </c>
      <c r="U510" s="34"/>
      <c r="V510" s="34"/>
      <c r="W510" s="34">
        <v>0</v>
      </c>
      <c r="X510" s="34">
        <v>1.7396</v>
      </c>
      <c r="Y510" s="34">
        <v>12</v>
      </c>
      <c r="Z510" s="34">
        <v>848</v>
      </c>
      <c r="AA510" s="34">
        <v>851</v>
      </c>
      <c r="AB510" s="34">
        <v>870</v>
      </c>
      <c r="AC510" s="34">
        <v>85</v>
      </c>
      <c r="AD510" s="34">
        <v>28.84</v>
      </c>
      <c r="AE510" s="34">
        <v>0.66</v>
      </c>
      <c r="AF510" s="34">
        <v>978</v>
      </c>
      <c r="AG510" s="34">
        <v>3</v>
      </c>
      <c r="AH510" s="34">
        <v>51</v>
      </c>
      <c r="AI510" s="34">
        <v>41</v>
      </c>
      <c r="AJ510" s="34">
        <v>190</v>
      </c>
      <c r="AK510" s="34">
        <v>170</v>
      </c>
      <c r="AL510" s="34">
        <v>4.8</v>
      </c>
      <c r="AM510" s="34">
        <v>175.5</v>
      </c>
      <c r="AN510" s="34" t="s">
        <v>155</v>
      </c>
      <c r="AO510" s="34">
        <v>2</v>
      </c>
      <c r="AP510" s="37">
        <v>0.8941203703703704</v>
      </c>
      <c r="AQ510" s="34">
        <v>47.164416000000003</v>
      </c>
      <c r="AR510" s="34">
        <v>-88.487080000000006</v>
      </c>
      <c r="AS510" s="34">
        <v>319.2</v>
      </c>
      <c r="AT510" s="34">
        <v>31.6</v>
      </c>
      <c r="AU510" s="34">
        <v>12</v>
      </c>
      <c r="AV510" s="34">
        <v>11</v>
      </c>
      <c r="AW510" s="34" t="s">
        <v>212</v>
      </c>
      <c r="AX510" s="34">
        <v>1.4313</v>
      </c>
      <c r="AY510" s="34">
        <v>2.0626000000000002</v>
      </c>
      <c r="AZ510" s="34">
        <v>2.4626000000000001</v>
      </c>
      <c r="BA510" s="34">
        <v>13.404</v>
      </c>
      <c r="BB510" s="34">
        <v>15.12</v>
      </c>
      <c r="BC510" s="34">
        <v>1.1299999999999999</v>
      </c>
      <c r="BD510" s="34">
        <v>13.486000000000001</v>
      </c>
      <c r="BE510" s="34">
        <v>2902.7359999999999</v>
      </c>
      <c r="BF510" s="34">
        <v>1.901</v>
      </c>
      <c r="BG510" s="34">
        <v>7.8460000000000001</v>
      </c>
      <c r="BH510" s="34">
        <v>7.2999999999999995E-2</v>
      </c>
      <c r="BI510" s="34">
        <v>7.9189999999999996</v>
      </c>
      <c r="BJ510" s="34">
        <v>6.4470000000000001</v>
      </c>
      <c r="BK510" s="34">
        <v>0.06</v>
      </c>
      <c r="BL510" s="34">
        <v>6.5069999999999997</v>
      </c>
      <c r="BM510" s="34">
        <v>0.48170000000000002</v>
      </c>
      <c r="BN510" s="34"/>
      <c r="BO510" s="34"/>
      <c r="BP510" s="34"/>
      <c r="BQ510" s="34">
        <v>311.13400000000001</v>
      </c>
      <c r="BR510" s="34">
        <v>0.14285800000000001</v>
      </c>
      <c r="BS510" s="34">
        <v>-5</v>
      </c>
      <c r="BT510" s="34">
        <v>8.0000000000000002E-3</v>
      </c>
      <c r="BU510" s="34">
        <v>3.4910920000000001</v>
      </c>
      <c r="BV510" s="34">
        <v>0</v>
      </c>
      <c r="BW510" s="34" t="s">
        <v>155</v>
      </c>
      <c r="BX510" s="34">
        <v>0.82199999999999995</v>
      </c>
    </row>
    <row r="511" spans="1:76" x14ac:dyDescent="0.25">
      <c r="A511" s="35">
        <v>43167</v>
      </c>
      <c r="B511" s="36">
        <v>1.8320601851851852E-2</v>
      </c>
      <c r="C511" s="34">
        <v>13.39</v>
      </c>
      <c r="D511" s="34">
        <v>1.2699999999999999E-2</v>
      </c>
      <c r="E511" s="34">
        <v>127.458333</v>
      </c>
      <c r="F511" s="34">
        <v>299.60000000000002</v>
      </c>
      <c r="G511" s="34">
        <v>3.2</v>
      </c>
      <c r="H511" s="34">
        <v>60.1</v>
      </c>
      <c r="I511" s="34"/>
      <c r="J511" s="34">
        <v>2.12</v>
      </c>
      <c r="K511" s="34">
        <v>0.88119999999999998</v>
      </c>
      <c r="L511" s="34">
        <v>11.799200000000001</v>
      </c>
      <c r="M511" s="34">
        <v>1.12E-2</v>
      </c>
      <c r="N511" s="34">
        <v>263.96710000000002</v>
      </c>
      <c r="O511" s="34">
        <v>2.8197999999999999</v>
      </c>
      <c r="P511" s="34">
        <v>266.8</v>
      </c>
      <c r="Q511" s="34">
        <v>216.90450000000001</v>
      </c>
      <c r="R511" s="34">
        <v>2.3170999999999999</v>
      </c>
      <c r="S511" s="34">
        <v>219.2</v>
      </c>
      <c r="T511" s="34">
        <v>60.1</v>
      </c>
      <c r="U511" s="34"/>
      <c r="V511" s="34"/>
      <c r="W511" s="34">
        <v>0</v>
      </c>
      <c r="X511" s="34">
        <v>1.8652</v>
      </c>
      <c r="Y511" s="34">
        <v>12</v>
      </c>
      <c r="Z511" s="34">
        <v>849</v>
      </c>
      <c r="AA511" s="34">
        <v>851</v>
      </c>
      <c r="AB511" s="34">
        <v>870</v>
      </c>
      <c r="AC511" s="34">
        <v>85</v>
      </c>
      <c r="AD511" s="34">
        <v>28.84</v>
      </c>
      <c r="AE511" s="34">
        <v>0.66</v>
      </c>
      <c r="AF511" s="34">
        <v>978</v>
      </c>
      <c r="AG511" s="34">
        <v>3</v>
      </c>
      <c r="AH511" s="34">
        <v>51</v>
      </c>
      <c r="AI511" s="34">
        <v>41</v>
      </c>
      <c r="AJ511" s="34">
        <v>190</v>
      </c>
      <c r="AK511" s="34">
        <v>170</v>
      </c>
      <c r="AL511" s="34">
        <v>4.8</v>
      </c>
      <c r="AM511" s="34">
        <v>175.9</v>
      </c>
      <c r="AN511" s="34" t="s">
        <v>155</v>
      </c>
      <c r="AO511" s="34">
        <v>2</v>
      </c>
      <c r="AP511" s="37">
        <v>0.89413194444444455</v>
      </c>
      <c r="AQ511" s="34">
        <v>47.164340000000003</v>
      </c>
      <c r="AR511" s="34">
        <v>-88.487364999999997</v>
      </c>
      <c r="AS511" s="34">
        <v>319.3</v>
      </c>
      <c r="AT511" s="34">
        <v>29.6</v>
      </c>
      <c r="AU511" s="34">
        <v>12</v>
      </c>
      <c r="AV511" s="34">
        <v>11</v>
      </c>
      <c r="AW511" s="34" t="s">
        <v>212</v>
      </c>
      <c r="AX511" s="34">
        <v>1.4229769999999999</v>
      </c>
      <c r="AY511" s="34">
        <v>2.2000000000000002</v>
      </c>
      <c r="AZ511" s="34">
        <v>2.6770230000000002</v>
      </c>
      <c r="BA511" s="34">
        <v>13.404</v>
      </c>
      <c r="BB511" s="34">
        <v>15.13</v>
      </c>
      <c r="BC511" s="34">
        <v>1.1299999999999999</v>
      </c>
      <c r="BD511" s="34">
        <v>13.481999999999999</v>
      </c>
      <c r="BE511" s="34">
        <v>2902.8789999999999</v>
      </c>
      <c r="BF511" s="34">
        <v>1.7589999999999999</v>
      </c>
      <c r="BG511" s="34">
        <v>6.8010000000000002</v>
      </c>
      <c r="BH511" s="34">
        <v>7.2999999999999995E-2</v>
      </c>
      <c r="BI511" s="34">
        <v>6.8730000000000002</v>
      </c>
      <c r="BJ511" s="34">
        <v>5.5880000000000001</v>
      </c>
      <c r="BK511" s="34">
        <v>0.06</v>
      </c>
      <c r="BL511" s="34">
        <v>5.6479999999999997</v>
      </c>
      <c r="BM511" s="34">
        <v>0.51019999999999999</v>
      </c>
      <c r="BN511" s="34"/>
      <c r="BO511" s="34"/>
      <c r="BP511" s="34"/>
      <c r="BQ511" s="34">
        <v>333.65600000000001</v>
      </c>
      <c r="BR511" s="34">
        <v>0.107698</v>
      </c>
      <c r="BS511" s="34">
        <v>-5</v>
      </c>
      <c r="BT511" s="34">
        <v>8.0000000000000002E-3</v>
      </c>
      <c r="BU511" s="34">
        <v>2.6318700000000002</v>
      </c>
      <c r="BV511" s="34">
        <v>0</v>
      </c>
      <c r="BW511" s="34" t="s">
        <v>155</v>
      </c>
      <c r="BX511" s="34">
        <v>0.82199999999999995</v>
      </c>
    </row>
    <row r="512" spans="1:76" x14ac:dyDescent="0.25">
      <c r="A512" s="35">
        <v>43167</v>
      </c>
      <c r="B512" s="36">
        <v>1.8332175925925925E-2</v>
      </c>
      <c r="C512" s="34">
        <v>13.675000000000001</v>
      </c>
      <c r="D512" s="34">
        <v>8.6E-3</v>
      </c>
      <c r="E512" s="34">
        <v>85.791667000000004</v>
      </c>
      <c r="F512" s="34">
        <v>258.3</v>
      </c>
      <c r="G512" s="34">
        <v>3.2</v>
      </c>
      <c r="H512" s="34">
        <v>64.8</v>
      </c>
      <c r="I512" s="34"/>
      <c r="J512" s="34">
        <v>2.2000000000000002</v>
      </c>
      <c r="K512" s="34">
        <v>0.879</v>
      </c>
      <c r="L512" s="34">
        <v>12.02</v>
      </c>
      <c r="M512" s="34">
        <v>7.4999999999999997E-3</v>
      </c>
      <c r="N512" s="34">
        <v>227.054</v>
      </c>
      <c r="O512" s="34">
        <v>2.8127</v>
      </c>
      <c r="P512" s="34">
        <v>229.9</v>
      </c>
      <c r="Q512" s="34">
        <v>186.57259999999999</v>
      </c>
      <c r="R512" s="34">
        <v>2.3111999999999999</v>
      </c>
      <c r="S512" s="34">
        <v>188.9</v>
      </c>
      <c r="T512" s="34">
        <v>64.847499999999997</v>
      </c>
      <c r="U512" s="34"/>
      <c r="V512" s="34"/>
      <c r="W512" s="34">
        <v>0</v>
      </c>
      <c r="X512" s="34">
        <v>1.9337</v>
      </c>
      <c r="Y512" s="34">
        <v>11.9</v>
      </c>
      <c r="Z512" s="34">
        <v>849</v>
      </c>
      <c r="AA512" s="34">
        <v>851</v>
      </c>
      <c r="AB512" s="34">
        <v>870</v>
      </c>
      <c r="AC512" s="34">
        <v>85</v>
      </c>
      <c r="AD512" s="34">
        <v>28.84</v>
      </c>
      <c r="AE512" s="34">
        <v>0.66</v>
      </c>
      <c r="AF512" s="34">
        <v>978</v>
      </c>
      <c r="AG512" s="34">
        <v>3</v>
      </c>
      <c r="AH512" s="34">
        <v>51</v>
      </c>
      <c r="AI512" s="34">
        <v>41</v>
      </c>
      <c r="AJ512" s="34">
        <v>190</v>
      </c>
      <c r="AK512" s="34">
        <v>169.1</v>
      </c>
      <c r="AL512" s="34">
        <v>4.8</v>
      </c>
      <c r="AM512" s="34">
        <v>175.8</v>
      </c>
      <c r="AN512" s="34" t="s">
        <v>155</v>
      </c>
      <c r="AO512" s="34">
        <v>2</v>
      </c>
      <c r="AP512" s="37">
        <v>0.89415509259259263</v>
      </c>
      <c r="AQ512" s="34">
        <v>47.164290999999999</v>
      </c>
      <c r="AR512" s="34">
        <v>-88.487549999999999</v>
      </c>
      <c r="AS512" s="34">
        <v>319.39999999999998</v>
      </c>
      <c r="AT512" s="34">
        <v>28</v>
      </c>
      <c r="AU512" s="34">
        <v>12</v>
      </c>
      <c r="AV512" s="34">
        <v>11</v>
      </c>
      <c r="AW512" s="34" t="s">
        <v>212</v>
      </c>
      <c r="AX512" s="34">
        <v>1.3229230000000001</v>
      </c>
      <c r="AY512" s="34">
        <v>2.1229230000000001</v>
      </c>
      <c r="AZ512" s="34">
        <v>2.468769</v>
      </c>
      <c r="BA512" s="34">
        <v>13.404</v>
      </c>
      <c r="BB512" s="34">
        <v>14.84</v>
      </c>
      <c r="BC512" s="34">
        <v>1.1100000000000001</v>
      </c>
      <c r="BD512" s="34">
        <v>13.77</v>
      </c>
      <c r="BE512" s="34">
        <v>2903.5549999999998</v>
      </c>
      <c r="BF512" s="34">
        <v>1.159</v>
      </c>
      <c r="BG512" s="34">
        <v>5.7439999999999998</v>
      </c>
      <c r="BH512" s="34">
        <v>7.0999999999999994E-2</v>
      </c>
      <c r="BI512" s="34">
        <v>5.8150000000000004</v>
      </c>
      <c r="BJ512" s="34">
        <v>4.72</v>
      </c>
      <c r="BK512" s="34">
        <v>5.8000000000000003E-2</v>
      </c>
      <c r="BL512" s="34">
        <v>4.7779999999999996</v>
      </c>
      <c r="BM512" s="34">
        <v>0.54059999999999997</v>
      </c>
      <c r="BN512" s="34"/>
      <c r="BO512" s="34"/>
      <c r="BP512" s="34"/>
      <c r="BQ512" s="34">
        <v>339.63900000000001</v>
      </c>
      <c r="BR512" s="34">
        <v>0.11429</v>
      </c>
      <c r="BS512" s="34">
        <v>-5</v>
      </c>
      <c r="BT512" s="34">
        <v>8.0000000000000002E-3</v>
      </c>
      <c r="BU512" s="34">
        <v>2.7929620000000002</v>
      </c>
      <c r="BV512" s="34">
        <v>0</v>
      </c>
      <c r="BW512" s="34" t="s">
        <v>155</v>
      </c>
      <c r="BX512" s="34">
        <v>0.82199999999999995</v>
      </c>
    </row>
    <row r="513" spans="1:76" x14ac:dyDescent="0.25">
      <c r="A513" s="35">
        <v>43167</v>
      </c>
      <c r="B513" s="36">
        <v>1.8343749999999999E-2</v>
      </c>
      <c r="C513" s="34">
        <v>14.15</v>
      </c>
      <c r="D513" s="34">
        <v>5.7999999999999996E-3</v>
      </c>
      <c r="E513" s="34">
        <v>57.636364</v>
      </c>
      <c r="F513" s="34">
        <v>227.1</v>
      </c>
      <c r="G513" s="34">
        <v>3.2</v>
      </c>
      <c r="H513" s="34">
        <v>68.2</v>
      </c>
      <c r="I513" s="34"/>
      <c r="J513" s="34">
        <v>2.2000000000000002</v>
      </c>
      <c r="K513" s="34">
        <v>0.87519999999999998</v>
      </c>
      <c r="L513" s="34">
        <v>12.3848</v>
      </c>
      <c r="M513" s="34">
        <v>5.0000000000000001E-3</v>
      </c>
      <c r="N513" s="34">
        <v>198.79660000000001</v>
      </c>
      <c r="O513" s="34">
        <v>2.7926000000000002</v>
      </c>
      <c r="P513" s="34">
        <v>201.6</v>
      </c>
      <c r="Q513" s="34">
        <v>163.35329999999999</v>
      </c>
      <c r="R513" s="34">
        <v>2.2947000000000002</v>
      </c>
      <c r="S513" s="34">
        <v>165.6</v>
      </c>
      <c r="T513" s="34">
        <v>68.2</v>
      </c>
      <c r="U513" s="34"/>
      <c r="V513" s="34"/>
      <c r="W513" s="34">
        <v>0</v>
      </c>
      <c r="X513" s="34">
        <v>1.9255</v>
      </c>
      <c r="Y513" s="34">
        <v>12</v>
      </c>
      <c r="Z513" s="34">
        <v>849</v>
      </c>
      <c r="AA513" s="34">
        <v>851</v>
      </c>
      <c r="AB513" s="34">
        <v>870</v>
      </c>
      <c r="AC513" s="34">
        <v>85</v>
      </c>
      <c r="AD513" s="34">
        <v>28.84</v>
      </c>
      <c r="AE513" s="34">
        <v>0.66</v>
      </c>
      <c r="AF513" s="34">
        <v>978</v>
      </c>
      <c r="AG513" s="34">
        <v>3</v>
      </c>
      <c r="AH513" s="34">
        <v>51</v>
      </c>
      <c r="AI513" s="34">
        <v>41</v>
      </c>
      <c r="AJ513" s="34">
        <v>190</v>
      </c>
      <c r="AK513" s="34">
        <v>169.9</v>
      </c>
      <c r="AL513" s="34">
        <v>4.8</v>
      </c>
      <c r="AM513" s="34">
        <v>175.4</v>
      </c>
      <c r="AN513" s="34" t="s">
        <v>155</v>
      </c>
      <c r="AO513" s="34">
        <v>2</v>
      </c>
      <c r="AP513" s="37">
        <v>0.89416666666666667</v>
      </c>
      <c r="AQ513" s="34">
        <v>47.164261000000003</v>
      </c>
      <c r="AR513" s="34">
        <v>-88.487689000000003</v>
      </c>
      <c r="AS513" s="34">
        <v>319.39999999999998</v>
      </c>
      <c r="AT513" s="34">
        <v>26.3</v>
      </c>
      <c r="AU513" s="34">
        <v>12</v>
      </c>
      <c r="AV513" s="34">
        <v>11</v>
      </c>
      <c r="AW513" s="34" t="s">
        <v>212</v>
      </c>
      <c r="AX513" s="34">
        <v>1.3</v>
      </c>
      <c r="AY513" s="34">
        <v>1.9458</v>
      </c>
      <c r="AZ513" s="34">
        <v>2.3229000000000002</v>
      </c>
      <c r="BA513" s="34">
        <v>13.404</v>
      </c>
      <c r="BB513" s="34">
        <v>14.37</v>
      </c>
      <c r="BC513" s="34">
        <v>1.07</v>
      </c>
      <c r="BD513" s="34">
        <v>14.255000000000001</v>
      </c>
      <c r="BE513" s="34">
        <v>2903.88</v>
      </c>
      <c r="BF513" s="34">
        <v>0.753</v>
      </c>
      <c r="BG513" s="34">
        <v>4.8810000000000002</v>
      </c>
      <c r="BH513" s="34">
        <v>6.9000000000000006E-2</v>
      </c>
      <c r="BI513" s="34">
        <v>4.95</v>
      </c>
      <c r="BJ513" s="34">
        <v>4.0110000000000001</v>
      </c>
      <c r="BK513" s="34">
        <v>5.6000000000000001E-2</v>
      </c>
      <c r="BL513" s="34">
        <v>4.0670000000000002</v>
      </c>
      <c r="BM513" s="34">
        <v>0.55179999999999996</v>
      </c>
      <c r="BN513" s="34"/>
      <c r="BO513" s="34"/>
      <c r="BP513" s="34"/>
      <c r="BQ513" s="34">
        <v>328.274</v>
      </c>
      <c r="BR513" s="34">
        <v>0.13358</v>
      </c>
      <c r="BS513" s="34">
        <v>-5</v>
      </c>
      <c r="BT513" s="34">
        <v>7.071E-3</v>
      </c>
      <c r="BU513" s="34">
        <v>3.2643620000000002</v>
      </c>
      <c r="BV513" s="34">
        <v>0</v>
      </c>
      <c r="BW513" s="34" t="s">
        <v>155</v>
      </c>
      <c r="BX513" s="34">
        <v>0.82199999999999995</v>
      </c>
    </row>
    <row r="514" spans="1:76" x14ac:dyDescent="0.25">
      <c r="A514" s="35">
        <v>43167</v>
      </c>
      <c r="B514" s="36">
        <v>1.8355324074074073E-2</v>
      </c>
      <c r="C514" s="34">
        <v>14.398</v>
      </c>
      <c r="D514" s="34">
        <v>3.8E-3</v>
      </c>
      <c r="E514" s="34">
        <v>38.272424999999998</v>
      </c>
      <c r="F514" s="34">
        <v>201.8</v>
      </c>
      <c r="G514" s="34">
        <v>3.1</v>
      </c>
      <c r="H514" s="34">
        <v>52</v>
      </c>
      <c r="I514" s="34"/>
      <c r="J514" s="34">
        <v>2.1</v>
      </c>
      <c r="K514" s="34">
        <v>0.87329999999999997</v>
      </c>
      <c r="L514" s="34">
        <v>12.5746</v>
      </c>
      <c r="M514" s="34">
        <v>3.3E-3</v>
      </c>
      <c r="N514" s="34">
        <v>176.23670000000001</v>
      </c>
      <c r="O514" s="34">
        <v>2.7446999999999999</v>
      </c>
      <c r="P514" s="34">
        <v>179</v>
      </c>
      <c r="Q514" s="34">
        <v>144.81559999999999</v>
      </c>
      <c r="R514" s="34">
        <v>2.2553999999999998</v>
      </c>
      <c r="S514" s="34">
        <v>147.1</v>
      </c>
      <c r="T514" s="34">
        <v>51.984400000000001</v>
      </c>
      <c r="U514" s="34"/>
      <c r="V514" s="34"/>
      <c r="W514" s="34">
        <v>0</v>
      </c>
      <c r="X514" s="34">
        <v>1.8340000000000001</v>
      </c>
      <c r="Y514" s="34">
        <v>11.9</v>
      </c>
      <c r="Z514" s="34">
        <v>849</v>
      </c>
      <c r="AA514" s="34">
        <v>851</v>
      </c>
      <c r="AB514" s="34">
        <v>870</v>
      </c>
      <c r="AC514" s="34">
        <v>85</v>
      </c>
      <c r="AD514" s="34">
        <v>28.84</v>
      </c>
      <c r="AE514" s="34">
        <v>0.66</v>
      </c>
      <c r="AF514" s="34">
        <v>978</v>
      </c>
      <c r="AG514" s="34">
        <v>3</v>
      </c>
      <c r="AH514" s="34">
        <v>51</v>
      </c>
      <c r="AI514" s="34">
        <v>41</v>
      </c>
      <c r="AJ514" s="34">
        <v>190</v>
      </c>
      <c r="AK514" s="34">
        <v>170</v>
      </c>
      <c r="AL514" s="34">
        <v>4.8</v>
      </c>
      <c r="AM514" s="34">
        <v>175</v>
      </c>
      <c r="AN514" s="34" t="s">
        <v>155</v>
      </c>
      <c r="AO514" s="34">
        <v>2</v>
      </c>
      <c r="AP514" s="37">
        <v>0.8941782407407407</v>
      </c>
      <c r="AQ514" s="34">
        <v>47.164254999999997</v>
      </c>
      <c r="AR514" s="34">
        <v>-88.487719999999996</v>
      </c>
      <c r="AS514" s="34">
        <v>319.39999999999998</v>
      </c>
      <c r="AT514" s="34">
        <v>25.9</v>
      </c>
      <c r="AU514" s="34">
        <v>12</v>
      </c>
      <c r="AV514" s="34">
        <v>11</v>
      </c>
      <c r="AW514" s="34" t="s">
        <v>212</v>
      </c>
      <c r="AX514" s="34">
        <v>0.99160000000000004</v>
      </c>
      <c r="AY514" s="34">
        <v>1.5915999999999999</v>
      </c>
      <c r="AZ514" s="34">
        <v>1.8373999999999999</v>
      </c>
      <c r="BA514" s="34">
        <v>13.404</v>
      </c>
      <c r="BB514" s="34">
        <v>14.14</v>
      </c>
      <c r="BC514" s="34">
        <v>1.06</v>
      </c>
      <c r="BD514" s="34">
        <v>14.505000000000001</v>
      </c>
      <c r="BE514" s="34">
        <v>2904.55</v>
      </c>
      <c r="BF514" s="34">
        <v>0.49099999999999999</v>
      </c>
      <c r="BG514" s="34">
        <v>4.2629999999999999</v>
      </c>
      <c r="BH514" s="34">
        <v>6.6000000000000003E-2</v>
      </c>
      <c r="BI514" s="34">
        <v>4.3289999999999997</v>
      </c>
      <c r="BJ514" s="34">
        <v>3.5030000000000001</v>
      </c>
      <c r="BK514" s="34">
        <v>5.5E-2</v>
      </c>
      <c r="BL514" s="34">
        <v>3.5579999999999998</v>
      </c>
      <c r="BM514" s="34">
        <v>0.41439999999999999</v>
      </c>
      <c r="BN514" s="34"/>
      <c r="BO514" s="34"/>
      <c r="BP514" s="34"/>
      <c r="BQ514" s="34">
        <v>308.02</v>
      </c>
      <c r="BR514" s="34">
        <v>0.15820200000000001</v>
      </c>
      <c r="BS514" s="34">
        <v>-5</v>
      </c>
      <c r="BT514" s="34">
        <v>8.8559999999999993E-3</v>
      </c>
      <c r="BU514" s="34">
        <v>3.8660559999999999</v>
      </c>
      <c r="BV514" s="34">
        <v>0</v>
      </c>
      <c r="BW514" s="34" t="s">
        <v>155</v>
      </c>
      <c r="BX514" s="34">
        <v>0.82199999999999995</v>
      </c>
    </row>
    <row r="515" spans="1:76" x14ac:dyDescent="0.25">
      <c r="A515" s="35">
        <v>43167</v>
      </c>
      <c r="B515" s="36">
        <v>1.836689814814815E-2</v>
      </c>
      <c r="C515" s="34">
        <v>14.016999999999999</v>
      </c>
      <c r="D515" s="34">
        <v>3.8E-3</v>
      </c>
      <c r="E515" s="34">
        <v>38.394649000000001</v>
      </c>
      <c r="F515" s="34">
        <v>176.8</v>
      </c>
      <c r="G515" s="34">
        <v>3.1</v>
      </c>
      <c r="H515" s="34">
        <v>40.200000000000003</v>
      </c>
      <c r="I515" s="34"/>
      <c r="J515" s="34">
        <v>1.87</v>
      </c>
      <c r="K515" s="34">
        <v>0.87629999999999997</v>
      </c>
      <c r="L515" s="34">
        <v>12.283799999999999</v>
      </c>
      <c r="M515" s="34">
        <v>3.3999999999999998E-3</v>
      </c>
      <c r="N515" s="34">
        <v>154.95740000000001</v>
      </c>
      <c r="O515" s="34">
        <v>2.7166000000000001</v>
      </c>
      <c r="P515" s="34">
        <v>157.69999999999999</v>
      </c>
      <c r="Q515" s="34">
        <v>127.3437</v>
      </c>
      <c r="R515" s="34">
        <v>2.2324999999999999</v>
      </c>
      <c r="S515" s="34">
        <v>129.6</v>
      </c>
      <c r="T515" s="34">
        <v>40.164099999999998</v>
      </c>
      <c r="U515" s="34"/>
      <c r="V515" s="34"/>
      <c r="W515" s="34">
        <v>0</v>
      </c>
      <c r="X515" s="34">
        <v>1.6425000000000001</v>
      </c>
      <c r="Y515" s="34">
        <v>11.9</v>
      </c>
      <c r="Z515" s="34">
        <v>849</v>
      </c>
      <c r="AA515" s="34">
        <v>851</v>
      </c>
      <c r="AB515" s="34">
        <v>871</v>
      </c>
      <c r="AC515" s="34">
        <v>85</v>
      </c>
      <c r="AD515" s="34">
        <v>28.86</v>
      </c>
      <c r="AE515" s="34">
        <v>0.66</v>
      </c>
      <c r="AF515" s="34">
        <v>977</v>
      </c>
      <c r="AG515" s="34">
        <v>3</v>
      </c>
      <c r="AH515" s="34">
        <v>51</v>
      </c>
      <c r="AI515" s="34">
        <v>41</v>
      </c>
      <c r="AJ515" s="34">
        <v>190</v>
      </c>
      <c r="AK515" s="34">
        <v>170</v>
      </c>
      <c r="AL515" s="34">
        <v>4.8</v>
      </c>
      <c r="AM515" s="34">
        <v>175.3</v>
      </c>
      <c r="AN515" s="34" t="s">
        <v>155</v>
      </c>
      <c r="AO515" s="34">
        <v>2</v>
      </c>
      <c r="AP515" s="37">
        <v>0.8941782407407407</v>
      </c>
      <c r="AQ515" s="34">
        <v>47.164237999999997</v>
      </c>
      <c r="AR515" s="34">
        <v>-88.487824000000003</v>
      </c>
      <c r="AS515" s="34">
        <v>319.5</v>
      </c>
      <c r="AT515" s="34">
        <v>24.2</v>
      </c>
      <c r="AU515" s="34">
        <v>12</v>
      </c>
      <c r="AV515" s="34">
        <v>11</v>
      </c>
      <c r="AW515" s="34" t="s">
        <v>212</v>
      </c>
      <c r="AX515" s="34">
        <v>0.97709999999999997</v>
      </c>
      <c r="AY515" s="34">
        <v>1.5</v>
      </c>
      <c r="AZ515" s="34">
        <v>1.7770999999999999</v>
      </c>
      <c r="BA515" s="34">
        <v>13.404</v>
      </c>
      <c r="BB515" s="34">
        <v>14.5</v>
      </c>
      <c r="BC515" s="34">
        <v>1.08</v>
      </c>
      <c r="BD515" s="34">
        <v>14.112</v>
      </c>
      <c r="BE515" s="34">
        <v>2904.9960000000001</v>
      </c>
      <c r="BF515" s="34">
        <v>0.50600000000000001</v>
      </c>
      <c r="BG515" s="34">
        <v>3.8380000000000001</v>
      </c>
      <c r="BH515" s="34">
        <v>6.7000000000000004E-2</v>
      </c>
      <c r="BI515" s="34">
        <v>3.9049999999999998</v>
      </c>
      <c r="BJ515" s="34">
        <v>3.1539999999999999</v>
      </c>
      <c r="BK515" s="34">
        <v>5.5E-2</v>
      </c>
      <c r="BL515" s="34">
        <v>3.2090000000000001</v>
      </c>
      <c r="BM515" s="34">
        <v>0.32779999999999998</v>
      </c>
      <c r="BN515" s="34"/>
      <c r="BO515" s="34"/>
      <c r="BP515" s="34"/>
      <c r="BQ515" s="34">
        <v>282.42599999999999</v>
      </c>
      <c r="BR515" s="34">
        <v>0.144208</v>
      </c>
      <c r="BS515" s="34">
        <v>-5</v>
      </c>
      <c r="BT515" s="34">
        <v>8.071E-3</v>
      </c>
      <c r="BU515" s="34">
        <v>3.5240879999999999</v>
      </c>
      <c r="BV515" s="34">
        <v>0</v>
      </c>
      <c r="BW515" s="34" t="s">
        <v>155</v>
      </c>
      <c r="BX515" s="34">
        <v>0.82199999999999995</v>
      </c>
    </row>
    <row r="516" spans="1:76" x14ac:dyDescent="0.25">
      <c r="A516" s="35">
        <v>43167</v>
      </c>
      <c r="B516" s="36">
        <v>1.8378472222222223E-2</v>
      </c>
      <c r="C516" s="34">
        <v>14.186</v>
      </c>
      <c r="D516" s="34">
        <v>4.7999999999999996E-3</v>
      </c>
      <c r="E516" s="34">
        <v>47.542169000000001</v>
      </c>
      <c r="F516" s="34">
        <v>151.5</v>
      </c>
      <c r="G516" s="34">
        <v>3.1</v>
      </c>
      <c r="H516" s="34">
        <v>40.200000000000003</v>
      </c>
      <c r="I516" s="34"/>
      <c r="J516" s="34">
        <v>1.63</v>
      </c>
      <c r="K516" s="34">
        <v>0.875</v>
      </c>
      <c r="L516" s="34">
        <v>12.4129</v>
      </c>
      <c r="M516" s="34">
        <v>4.1999999999999997E-3</v>
      </c>
      <c r="N516" s="34">
        <v>132.55029999999999</v>
      </c>
      <c r="O516" s="34">
        <v>2.7124999999999999</v>
      </c>
      <c r="P516" s="34">
        <v>135.30000000000001</v>
      </c>
      <c r="Q516" s="34">
        <v>108.93049999999999</v>
      </c>
      <c r="R516" s="34">
        <v>2.2290999999999999</v>
      </c>
      <c r="S516" s="34">
        <v>111.2</v>
      </c>
      <c r="T516" s="34">
        <v>40.179099999999998</v>
      </c>
      <c r="U516" s="34"/>
      <c r="V516" s="34"/>
      <c r="W516" s="34">
        <v>0</v>
      </c>
      <c r="X516" s="34">
        <v>1.4275</v>
      </c>
      <c r="Y516" s="34">
        <v>12</v>
      </c>
      <c r="Z516" s="34">
        <v>849</v>
      </c>
      <c r="AA516" s="34">
        <v>851</v>
      </c>
      <c r="AB516" s="34">
        <v>871</v>
      </c>
      <c r="AC516" s="34">
        <v>85</v>
      </c>
      <c r="AD516" s="34">
        <v>28.87</v>
      </c>
      <c r="AE516" s="34">
        <v>0.66</v>
      </c>
      <c r="AF516" s="34">
        <v>977</v>
      </c>
      <c r="AG516" s="34">
        <v>3</v>
      </c>
      <c r="AH516" s="34">
        <v>51</v>
      </c>
      <c r="AI516" s="34">
        <v>41</v>
      </c>
      <c r="AJ516" s="34">
        <v>190</v>
      </c>
      <c r="AK516" s="34">
        <v>169.1</v>
      </c>
      <c r="AL516" s="34">
        <v>4.8</v>
      </c>
      <c r="AM516" s="34">
        <v>175.7</v>
      </c>
      <c r="AN516" s="34" t="s">
        <v>155</v>
      </c>
      <c r="AO516" s="34">
        <v>2</v>
      </c>
      <c r="AP516" s="37">
        <v>0.89418981481481474</v>
      </c>
      <c r="AQ516" s="34">
        <v>47.164220999999998</v>
      </c>
      <c r="AR516" s="34">
        <v>-88.487959000000004</v>
      </c>
      <c r="AS516" s="34">
        <v>319.7</v>
      </c>
      <c r="AT516" s="34">
        <v>23.7</v>
      </c>
      <c r="AU516" s="34">
        <v>12</v>
      </c>
      <c r="AV516" s="34">
        <v>10</v>
      </c>
      <c r="AW516" s="34" t="s">
        <v>213</v>
      </c>
      <c r="AX516" s="34">
        <v>1.0770999999999999</v>
      </c>
      <c r="AY516" s="34">
        <v>1.6541999999999999</v>
      </c>
      <c r="AZ516" s="34">
        <v>1.9541999999999999</v>
      </c>
      <c r="BA516" s="34">
        <v>13.404</v>
      </c>
      <c r="BB516" s="34">
        <v>14.34</v>
      </c>
      <c r="BC516" s="34">
        <v>1.07</v>
      </c>
      <c r="BD516" s="34">
        <v>14.287000000000001</v>
      </c>
      <c r="BE516" s="34">
        <v>2904.73</v>
      </c>
      <c r="BF516" s="34">
        <v>0.62</v>
      </c>
      <c r="BG516" s="34">
        <v>3.2480000000000002</v>
      </c>
      <c r="BH516" s="34">
        <v>6.6000000000000003E-2</v>
      </c>
      <c r="BI516" s="34">
        <v>3.3149999999999999</v>
      </c>
      <c r="BJ516" s="34">
        <v>2.669</v>
      </c>
      <c r="BK516" s="34">
        <v>5.5E-2</v>
      </c>
      <c r="BL516" s="34">
        <v>2.7240000000000002</v>
      </c>
      <c r="BM516" s="34">
        <v>0.32450000000000001</v>
      </c>
      <c r="BN516" s="34"/>
      <c r="BO516" s="34"/>
      <c r="BP516" s="34"/>
      <c r="BQ516" s="34">
        <v>242.88</v>
      </c>
      <c r="BR516" s="34">
        <v>0.11977500000000001</v>
      </c>
      <c r="BS516" s="34">
        <v>-5</v>
      </c>
      <c r="BT516" s="34">
        <v>8.9289999999999994E-3</v>
      </c>
      <c r="BU516" s="34">
        <v>2.9270019999999999</v>
      </c>
      <c r="BV516" s="34">
        <v>0</v>
      </c>
      <c r="BW516" s="34" t="s">
        <v>155</v>
      </c>
      <c r="BX516" s="34">
        <v>0.82199999999999995</v>
      </c>
    </row>
    <row r="517" spans="1:76" x14ac:dyDescent="0.25">
      <c r="A517" s="35">
        <v>43167</v>
      </c>
      <c r="B517" s="36">
        <v>1.8390046296296297E-2</v>
      </c>
      <c r="C517" s="34">
        <v>14.21</v>
      </c>
      <c r="D517" s="34">
        <v>3.8999999999999998E-3</v>
      </c>
      <c r="E517" s="34">
        <v>39.482173000000003</v>
      </c>
      <c r="F517" s="34">
        <v>136.5</v>
      </c>
      <c r="G517" s="34">
        <v>3.1</v>
      </c>
      <c r="H517" s="34">
        <v>35.6</v>
      </c>
      <c r="I517" s="34"/>
      <c r="J517" s="34">
        <v>1.48</v>
      </c>
      <c r="K517" s="34">
        <v>0.87480000000000002</v>
      </c>
      <c r="L517" s="34">
        <v>12.4312</v>
      </c>
      <c r="M517" s="34">
        <v>3.5000000000000001E-3</v>
      </c>
      <c r="N517" s="34">
        <v>119.3824</v>
      </c>
      <c r="O517" s="34">
        <v>2.7119</v>
      </c>
      <c r="P517" s="34">
        <v>122.1</v>
      </c>
      <c r="Q517" s="34">
        <v>98.109099999999998</v>
      </c>
      <c r="R517" s="34">
        <v>2.2286999999999999</v>
      </c>
      <c r="S517" s="34">
        <v>100.3</v>
      </c>
      <c r="T517" s="34">
        <v>35.6419</v>
      </c>
      <c r="U517" s="34"/>
      <c r="V517" s="34"/>
      <c r="W517" s="34">
        <v>0</v>
      </c>
      <c r="X517" s="34">
        <v>1.2976000000000001</v>
      </c>
      <c r="Y517" s="34">
        <v>11.9</v>
      </c>
      <c r="Z517" s="34">
        <v>849</v>
      </c>
      <c r="AA517" s="34">
        <v>851</v>
      </c>
      <c r="AB517" s="34">
        <v>870</v>
      </c>
      <c r="AC517" s="34">
        <v>85</v>
      </c>
      <c r="AD517" s="34">
        <v>28.87</v>
      </c>
      <c r="AE517" s="34">
        <v>0.66</v>
      </c>
      <c r="AF517" s="34">
        <v>977</v>
      </c>
      <c r="AG517" s="34">
        <v>3</v>
      </c>
      <c r="AH517" s="34">
        <v>51</v>
      </c>
      <c r="AI517" s="34">
        <v>41</v>
      </c>
      <c r="AJ517" s="34">
        <v>190</v>
      </c>
      <c r="AK517" s="34">
        <v>169</v>
      </c>
      <c r="AL517" s="34">
        <v>4.8</v>
      </c>
      <c r="AM517" s="34">
        <v>175.9</v>
      </c>
      <c r="AN517" s="34" t="s">
        <v>155</v>
      </c>
      <c r="AO517" s="34">
        <v>2</v>
      </c>
      <c r="AP517" s="37">
        <v>0.89420138888888889</v>
      </c>
      <c r="AQ517" s="34">
        <v>47.164217999999998</v>
      </c>
      <c r="AR517" s="34">
        <v>-88.488095999999999</v>
      </c>
      <c r="AS517" s="34">
        <v>319.89999999999998</v>
      </c>
      <c r="AT517" s="34">
        <v>23.3</v>
      </c>
      <c r="AU517" s="34">
        <v>12</v>
      </c>
      <c r="AV517" s="34">
        <v>10</v>
      </c>
      <c r="AW517" s="34" t="s">
        <v>213</v>
      </c>
      <c r="AX517" s="34">
        <v>1.1000000000000001</v>
      </c>
      <c r="AY517" s="34">
        <v>1.7</v>
      </c>
      <c r="AZ517" s="34">
        <v>2</v>
      </c>
      <c r="BA517" s="34">
        <v>13.404</v>
      </c>
      <c r="BB517" s="34">
        <v>14.32</v>
      </c>
      <c r="BC517" s="34">
        <v>1.07</v>
      </c>
      <c r="BD517" s="34">
        <v>14.31</v>
      </c>
      <c r="BE517" s="34">
        <v>2904.99</v>
      </c>
      <c r="BF517" s="34">
        <v>0.51400000000000001</v>
      </c>
      <c r="BG517" s="34">
        <v>2.9220000000000002</v>
      </c>
      <c r="BH517" s="34">
        <v>6.6000000000000003E-2</v>
      </c>
      <c r="BI517" s="34">
        <v>2.988</v>
      </c>
      <c r="BJ517" s="34">
        <v>2.4009999999999998</v>
      </c>
      <c r="BK517" s="34">
        <v>5.5E-2</v>
      </c>
      <c r="BL517" s="34">
        <v>2.4550000000000001</v>
      </c>
      <c r="BM517" s="34">
        <v>0.28739999999999999</v>
      </c>
      <c r="BN517" s="34"/>
      <c r="BO517" s="34"/>
      <c r="BP517" s="34"/>
      <c r="BQ517" s="34">
        <v>220.49</v>
      </c>
      <c r="BR517" s="34">
        <v>0.14679900000000001</v>
      </c>
      <c r="BS517" s="34">
        <v>-5</v>
      </c>
      <c r="BT517" s="34">
        <v>8.9999999999999993E-3</v>
      </c>
      <c r="BU517" s="34">
        <v>3.5874009999999998</v>
      </c>
      <c r="BV517" s="34">
        <v>0</v>
      </c>
      <c r="BW517" s="34" t="s">
        <v>155</v>
      </c>
      <c r="BX517" s="34">
        <v>0.82199999999999995</v>
      </c>
    </row>
    <row r="518" spans="1:76" x14ac:dyDescent="0.25">
      <c r="A518" s="35">
        <v>43167</v>
      </c>
      <c r="B518" s="36">
        <v>1.840162037037037E-2</v>
      </c>
      <c r="C518" s="34">
        <v>14.06</v>
      </c>
      <c r="D518" s="34">
        <v>3.0999999999999999E-3</v>
      </c>
      <c r="E518" s="34">
        <v>30.993209</v>
      </c>
      <c r="F518" s="34">
        <v>123.1</v>
      </c>
      <c r="G518" s="34">
        <v>3.1</v>
      </c>
      <c r="H518" s="34">
        <v>33.200000000000003</v>
      </c>
      <c r="I518" s="34"/>
      <c r="J518" s="34">
        <v>1.33</v>
      </c>
      <c r="K518" s="34">
        <v>0.876</v>
      </c>
      <c r="L518" s="34">
        <v>12.3169</v>
      </c>
      <c r="M518" s="34">
        <v>2.7000000000000001E-3</v>
      </c>
      <c r="N518" s="34">
        <v>107.8792</v>
      </c>
      <c r="O518" s="34">
        <v>2.7157</v>
      </c>
      <c r="P518" s="34">
        <v>110.6</v>
      </c>
      <c r="Q518" s="34">
        <v>88.655600000000007</v>
      </c>
      <c r="R518" s="34">
        <v>2.2317999999999998</v>
      </c>
      <c r="S518" s="34">
        <v>90.9</v>
      </c>
      <c r="T518" s="34">
        <v>33.183</v>
      </c>
      <c r="U518" s="34"/>
      <c r="V518" s="34"/>
      <c r="W518" s="34">
        <v>0</v>
      </c>
      <c r="X518" s="34">
        <v>1.1655</v>
      </c>
      <c r="Y518" s="34">
        <v>12</v>
      </c>
      <c r="Z518" s="34">
        <v>849</v>
      </c>
      <c r="AA518" s="34">
        <v>851</v>
      </c>
      <c r="AB518" s="34">
        <v>870</v>
      </c>
      <c r="AC518" s="34">
        <v>85</v>
      </c>
      <c r="AD518" s="34">
        <v>28.87</v>
      </c>
      <c r="AE518" s="34">
        <v>0.66</v>
      </c>
      <c r="AF518" s="34">
        <v>977</v>
      </c>
      <c r="AG518" s="34">
        <v>3</v>
      </c>
      <c r="AH518" s="34">
        <v>51</v>
      </c>
      <c r="AI518" s="34">
        <v>41</v>
      </c>
      <c r="AJ518" s="34">
        <v>190</v>
      </c>
      <c r="AK518" s="34">
        <v>169.9</v>
      </c>
      <c r="AL518" s="34">
        <v>4.9000000000000004</v>
      </c>
      <c r="AM518" s="34">
        <v>175.6</v>
      </c>
      <c r="AN518" s="34" t="s">
        <v>155</v>
      </c>
      <c r="AO518" s="34">
        <v>2</v>
      </c>
      <c r="AP518" s="37">
        <v>0.89421296296296304</v>
      </c>
      <c r="AQ518" s="34">
        <v>47.164209999999997</v>
      </c>
      <c r="AR518" s="34">
        <v>-88.488234000000006</v>
      </c>
      <c r="AS518" s="34">
        <v>320.10000000000002</v>
      </c>
      <c r="AT518" s="34">
        <v>23.2</v>
      </c>
      <c r="AU518" s="34">
        <v>12</v>
      </c>
      <c r="AV518" s="34">
        <v>10</v>
      </c>
      <c r="AW518" s="34" t="s">
        <v>213</v>
      </c>
      <c r="AX518" s="34">
        <v>1.1000000000000001</v>
      </c>
      <c r="AY518" s="34">
        <v>1.7</v>
      </c>
      <c r="AZ518" s="34">
        <v>2</v>
      </c>
      <c r="BA518" s="34">
        <v>13.404</v>
      </c>
      <c r="BB518" s="34">
        <v>14.46</v>
      </c>
      <c r="BC518" s="34">
        <v>1.08</v>
      </c>
      <c r="BD518" s="34">
        <v>14.148999999999999</v>
      </c>
      <c r="BE518" s="34">
        <v>2905.2939999999999</v>
      </c>
      <c r="BF518" s="34">
        <v>0.40799999999999997</v>
      </c>
      <c r="BG518" s="34">
        <v>2.665</v>
      </c>
      <c r="BH518" s="34">
        <v>6.7000000000000004E-2</v>
      </c>
      <c r="BI518" s="34">
        <v>2.7320000000000002</v>
      </c>
      <c r="BJ518" s="34">
        <v>2.19</v>
      </c>
      <c r="BK518" s="34">
        <v>5.5E-2</v>
      </c>
      <c r="BL518" s="34">
        <v>2.2450000000000001</v>
      </c>
      <c r="BM518" s="34">
        <v>0.27010000000000001</v>
      </c>
      <c r="BN518" s="34"/>
      <c r="BO518" s="34"/>
      <c r="BP518" s="34"/>
      <c r="BQ518" s="34">
        <v>199.89099999999999</v>
      </c>
      <c r="BR518" s="34">
        <v>0.162935</v>
      </c>
      <c r="BS518" s="34">
        <v>-5</v>
      </c>
      <c r="BT518" s="34">
        <v>8.071E-3</v>
      </c>
      <c r="BU518" s="34">
        <v>3.9817239999999998</v>
      </c>
      <c r="BV518" s="34">
        <v>0</v>
      </c>
      <c r="BW518" s="34" t="s">
        <v>155</v>
      </c>
      <c r="BX518" s="34">
        <v>0.82199999999999995</v>
      </c>
    </row>
    <row r="519" spans="1:76" x14ac:dyDescent="0.25">
      <c r="A519" s="35">
        <v>43167</v>
      </c>
      <c r="B519" s="36">
        <v>1.8413194444444444E-2</v>
      </c>
      <c r="C519" s="34">
        <v>14.119</v>
      </c>
      <c r="D519" s="34">
        <v>4.4999999999999997E-3</v>
      </c>
      <c r="E519" s="34">
        <v>44.877842999999999</v>
      </c>
      <c r="F519" s="34">
        <v>109</v>
      </c>
      <c r="G519" s="34">
        <v>3.1</v>
      </c>
      <c r="H519" s="34">
        <v>41.2</v>
      </c>
      <c r="I519" s="34"/>
      <c r="J519" s="34">
        <v>1.18</v>
      </c>
      <c r="K519" s="34">
        <v>0.87549999999999994</v>
      </c>
      <c r="L519" s="34">
        <v>12.361599999999999</v>
      </c>
      <c r="M519" s="34">
        <v>3.8999999999999998E-3</v>
      </c>
      <c r="N519" s="34">
        <v>95.461500000000001</v>
      </c>
      <c r="O519" s="34">
        <v>2.7141000000000002</v>
      </c>
      <c r="P519" s="34">
        <v>98.2</v>
      </c>
      <c r="Q519" s="34">
        <v>78.450699999999998</v>
      </c>
      <c r="R519" s="34">
        <v>2.2305000000000001</v>
      </c>
      <c r="S519" s="34">
        <v>80.7</v>
      </c>
      <c r="T519" s="34">
        <v>41.210500000000003</v>
      </c>
      <c r="U519" s="34"/>
      <c r="V519" s="34"/>
      <c r="W519" s="34">
        <v>0</v>
      </c>
      <c r="X519" s="34">
        <v>1.0351999999999999</v>
      </c>
      <c r="Y519" s="34">
        <v>11.9</v>
      </c>
      <c r="Z519" s="34">
        <v>849</v>
      </c>
      <c r="AA519" s="34">
        <v>851</v>
      </c>
      <c r="AB519" s="34">
        <v>870</v>
      </c>
      <c r="AC519" s="34">
        <v>85</v>
      </c>
      <c r="AD519" s="34">
        <v>28.87</v>
      </c>
      <c r="AE519" s="34">
        <v>0.66</v>
      </c>
      <c r="AF519" s="34">
        <v>977</v>
      </c>
      <c r="AG519" s="34">
        <v>3</v>
      </c>
      <c r="AH519" s="34">
        <v>51</v>
      </c>
      <c r="AI519" s="34">
        <v>41</v>
      </c>
      <c r="AJ519" s="34">
        <v>190</v>
      </c>
      <c r="AK519" s="34">
        <v>170</v>
      </c>
      <c r="AL519" s="34">
        <v>4.8</v>
      </c>
      <c r="AM519" s="34">
        <v>175.2</v>
      </c>
      <c r="AN519" s="34" t="s">
        <v>155</v>
      </c>
      <c r="AO519" s="34">
        <v>2</v>
      </c>
      <c r="AP519" s="37">
        <v>0.89422453703703697</v>
      </c>
      <c r="AQ519" s="34">
        <v>47.164242999999999</v>
      </c>
      <c r="AR519" s="34">
        <v>-88.488347000000005</v>
      </c>
      <c r="AS519" s="34">
        <v>320.2</v>
      </c>
      <c r="AT519" s="34">
        <v>21.9</v>
      </c>
      <c r="AU519" s="34">
        <v>12</v>
      </c>
      <c r="AV519" s="34">
        <v>10</v>
      </c>
      <c r="AW519" s="34" t="s">
        <v>213</v>
      </c>
      <c r="AX519" s="34">
        <v>1.1771</v>
      </c>
      <c r="AY519" s="34">
        <v>1.8542000000000001</v>
      </c>
      <c r="AZ519" s="34">
        <v>2.1541999999999999</v>
      </c>
      <c r="BA519" s="34">
        <v>13.404</v>
      </c>
      <c r="BB519" s="34">
        <v>14.4</v>
      </c>
      <c r="BC519" s="34">
        <v>1.07</v>
      </c>
      <c r="BD519" s="34">
        <v>14.217000000000001</v>
      </c>
      <c r="BE519" s="34">
        <v>2904.79</v>
      </c>
      <c r="BF519" s="34">
        <v>0.58799999999999997</v>
      </c>
      <c r="BG519" s="34">
        <v>2.3490000000000002</v>
      </c>
      <c r="BH519" s="34">
        <v>6.7000000000000004E-2</v>
      </c>
      <c r="BI519" s="34">
        <v>2.4159999999999999</v>
      </c>
      <c r="BJ519" s="34">
        <v>1.931</v>
      </c>
      <c r="BK519" s="34">
        <v>5.5E-2</v>
      </c>
      <c r="BL519" s="34">
        <v>1.9850000000000001</v>
      </c>
      <c r="BM519" s="34">
        <v>0.3342</v>
      </c>
      <c r="BN519" s="34"/>
      <c r="BO519" s="34"/>
      <c r="BP519" s="34"/>
      <c r="BQ519" s="34">
        <v>176.875</v>
      </c>
      <c r="BR519" s="34">
        <v>0.16307099999999999</v>
      </c>
      <c r="BS519" s="34">
        <v>-5</v>
      </c>
      <c r="BT519" s="34">
        <v>7.071E-3</v>
      </c>
      <c r="BU519" s="34">
        <v>3.9850479999999999</v>
      </c>
      <c r="BV519" s="34">
        <v>0</v>
      </c>
      <c r="BW519" s="34" t="s">
        <v>155</v>
      </c>
      <c r="BX519" s="34">
        <v>0.82199999999999995</v>
      </c>
    </row>
    <row r="520" spans="1:76" x14ac:dyDescent="0.25">
      <c r="A520" s="35">
        <v>43167</v>
      </c>
      <c r="B520" s="36">
        <v>1.8424768518518517E-2</v>
      </c>
      <c r="C520" s="34">
        <v>14.356999999999999</v>
      </c>
      <c r="D520" s="34">
        <v>3.8E-3</v>
      </c>
      <c r="E520" s="34">
        <v>38.351464</v>
      </c>
      <c r="F520" s="34">
        <v>102.7</v>
      </c>
      <c r="G520" s="34">
        <v>3.1</v>
      </c>
      <c r="H520" s="34">
        <v>48</v>
      </c>
      <c r="I520" s="34"/>
      <c r="J520" s="34">
        <v>1.03</v>
      </c>
      <c r="K520" s="34">
        <v>0.87370000000000003</v>
      </c>
      <c r="L520" s="34">
        <v>12.5433</v>
      </c>
      <c r="M520" s="34">
        <v>3.3999999999999998E-3</v>
      </c>
      <c r="N520" s="34">
        <v>89.769099999999995</v>
      </c>
      <c r="O520" s="34">
        <v>2.7084000000000001</v>
      </c>
      <c r="P520" s="34">
        <v>92.5</v>
      </c>
      <c r="Q520" s="34">
        <v>73.764799999999994</v>
      </c>
      <c r="R520" s="34">
        <v>2.2256</v>
      </c>
      <c r="S520" s="34">
        <v>76</v>
      </c>
      <c r="T520" s="34">
        <v>47.959899999999998</v>
      </c>
      <c r="U520" s="34"/>
      <c r="V520" s="34"/>
      <c r="W520" s="34">
        <v>0</v>
      </c>
      <c r="X520" s="34">
        <v>0.90310000000000001</v>
      </c>
      <c r="Y520" s="34">
        <v>11.9</v>
      </c>
      <c r="Z520" s="34">
        <v>850</v>
      </c>
      <c r="AA520" s="34">
        <v>851</v>
      </c>
      <c r="AB520" s="34">
        <v>870</v>
      </c>
      <c r="AC520" s="34">
        <v>85</v>
      </c>
      <c r="AD520" s="34">
        <v>28.84</v>
      </c>
      <c r="AE520" s="34">
        <v>0.66</v>
      </c>
      <c r="AF520" s="34">
        <v>978</v>
      </c>
      <c r="AG520" s="34">
        <v>3</v>
      </c>
      <c r="AH520" s="34">
        <v>51</v>
      </c>
      <c r="AI520" s="34">
        <v>41</v>
      </c>
      <c r="AJ520" s="34">
        <v>190</v>
      </c>
      <c r="AK520" s="34">
        <v>170</v>
      </c>
      <c r="AL520" s="34">
        <v>4.9000000000000004</v>
      </c>
      <c r="AM520" s="34">
        <v>175</v>
      </c>
      <c r="AN520" s="34" t="s">
        <v>155</v>
      </c>
      <c r="AO520" s="34">
        <v>2</v>
      </c>
      <c r="AP520" s="37">
        <v>0.89423611111111112</v>
      </c>
      <c r="AQ520" s="34">
        <v>47.164259999999999</v>
      </c>
      <c r="AR520" s="34">
        <v>-88.488467999999997</v>
      </c>
      <c r="AS520" s="34">
        <v>320.39999999999998</v>
      </c>
      <c r="AT520" s="34">
        <v>21.6</v>
      </c>
      <c r="AU520" s="34">
        <v>12</v>
      </c>
      <c r="AV520" s="34">
        <v>10</v>
      </c>
      <c r="AW520" s="34" t="s">
        <v>213</v>
      </c>
      <c r="AX520" s="34">
        <v>1.2</v>
      </c>
      <c r="AY520" s="34">
        <v>1.9</v>
      </c>
      <c r="AZ520" s="34">
        <v>2.2000000000000002</v>
      </c>
      <c r="BA520" s="34">
        <v>13.404</v>
      </c>
      <c r="BB520" s="34">
        <v>14.18</v>
      </c>
      <c r="BC520" s="34">
        <v>1.06</v>
      </c>
      <c r="BD520" s="34">
        <v>14.457000000000001</v>
      </c>
      <c r="BE520" s="34">
        <v>2904.66</v>
      </c>
      <c r="BF520" s="34">
        <v>0.49399999999999999</v>
      </c>
      <c r="BG520" s="34">
        <v>2.177</v>
      </c>
      <c r="BH520" s="34">
        <v>6.6000000000000003E-2</v>
      </c>
      <c r="BI520" s="34">
        <v>2.2429999999999999</v>
      </c>
      <c r="BJ520" s="34">
        <v>1.7889999999999999</v>
      </c>
      <c r="BK520" s="34">
        <v>5.3999999999999999E-2</v>
      </c>
      <c r="BL520" s="34">
        <v>1.843</v>
      </c>
      <c r="BM520" s="34">
        <v>0.38329999999999997</v>
      </c>
      <c r="BN520" s="34"/>
      <c r="BO520" s="34"/>
      <c r="BP520" s="34"/>
      <c r="BQ520" s="34">
        <v>152.06100000000001</v>
      </c>
      <c r="BR520" s="34">
        <v>0.16114200000000001</v>
      </c>
      <c r="BS520" s="34">
        <v>-5</v>
      </c>
      <c r="BT520" s="34">
        <v>7.0000000000000001E-3</v>
      </c>
      <c r="BU520" s="34">
        <v>3.9379080000000002</v>
      </c>
      <c r="BV520" s="34">
        <v>0</v>
      </c>
      <c r="BW520" s="34" t="s">
        <v>155</v>
      </c>
      <c r="BX520" s="34">
        <v>0.82199999999999995</v>
      </c>
    </row>
    <row r="521" spans="1:76" x14ac:dyDescent="0.25">
      <c r="A521" s="35">
        <v>43167</v>
      </c>
      <c r="B521" s="36">
        <v>1.8436342592592591E-2</v>
      </c>
      <c r="C521" s="34">
        <v>14.305</v>
      </c>
      <c r="D521" s="34">
        <v>3.3999999999999998E-3</v>
      </c>
      <c r="E521" s="34">
        <v>34.059967999999998</v>
      </c>
      <c r="F521" s="34">
        <v>99.9</v>
      </c>
      <c r="G521" s="34">
        <v>3.1</v>
      </c>
      <c r="H521" s="34">
        <v>38.6</v>
      </c>
      <c r="I521" s="34"/>
      <c r="J521" s="34">
        <v>0.9</v>
      </c>
      <c r="K521" s="34">
        <v>0.87409999999999999</v>
      </c>
      <c r="L521" s="34">
        <v>12.504</v>
      </c>
      <c r="M521" s="34">
        <v>3.0000000000000001E-3</v>
      </c>
      <c r="N521" s="34">
        <v>87.327299999999994</v>
      </c>
      <c r="O521" s="34">
        <v>2.7098</v>
      </c>
      <c r="P521" s="34">
        <v>90</v>
      </c>
      <c r="Q521" s="34">
        <v>71.757800000000003</v>
      </c>
      <c r="R521" s="34">
        <v>2.2265999999999999</v>
      </c>
      <c r="S521" s="34">
        <v>74</v>
      </c>
      <c r="T521" s="34">
        <v>38.574100000000001</v>
      </c>
      <c r="U521" s="34"/>
      <c r="V521" s="34"/>
      <c r="W521" s="34">
        <v>0</v>
      </c>
      <c r="X521" s="34">
        <v>0.78669999999999995</v>
      </c>
      <c r="Y521" s="34">
        <v>12</v>
      </c>
      <c r="Z521" s="34">
        <v>849</v>
      </c>
      <c r="AA521" s="34">
        <v>851</v>
      </c>
      <c r="AB521" s="34">
        <v>870</v>
      </c>
      <c r="AC521" s="34">
        <v>85</v>
      </c>
      <c r="AD521" s="34">
        <v>28.84</v>
      </c>
      <c r="AE521" s="34">
        <v>0.66</v>
      </c>
      <c r="AF521" s="34">
        <v>978</v>
      </c>
      <c r="AG521" s="34">
        <v>3</v>
      </c>
      <c r="AH521" s="34">
        <v>51</v>
      </c>
      <c r="AI521" s="34">
        <v>41</v>
      </c>
      <c r="AJ521" s="34">
        <v>190</v>
      </c>
      <c r="AK521" s="34">
        <v>170</v>
      </c>
      <c r="AL521" s="34">
        <v>4.9000000000000004</v>
      </c>
      <c r="AM521" s="34">
        <v>175</v>
      </c>
      <c r="AN521" s="34" t="s">
        <v>155</v>
      </c>
      <c r="AO521" s="34">
        <v>2</v>
      </c>
      <c r="AP521" s="37">
        <v>0.89424768518518516</v>
      </c>
      <c r="AQ521" s="34">
        <v>47.164313</v>
      </c>
      <c r="AR521" s="34">
        <v>-88.488680000000002</v>
      </c>
      <c r="AS521" s="34">
        <v>319.89999999999998</v>
      </c>
      <c r="AT521" s="34">
        <v>21.2</v>
      </c>
      <c r="AU521" s="34">
        <v>12</v>
      </c>
      <c r="AV521" s="34">
        <v>10</v>
      </c>
      <c r="AW521" s="34" t="s">
        <v>213</v>
      </c>
      <c r="AX521" s="34">
        <v>1.2770999999999999</v>
      </c>
      <c r="AY521" s="34">
        <v>1.9771000000000001</v>
      </c>
      <c r="AZ521" s="34">
        <v>2.3542000000000001</v>
      </c>
      <c r="BA521" s="34">
        <v>13.404</v>
      </c>
      <c r="BB521" s="34">
        <v>14.23</v>
      </c>
      <c r="BC521" s="34">
        <v>1.06</v>
      </c>
      <c r="BD521" s="34">
        <v>14.401999999999999</v>
      </c>
      <c r="BE521" s="34">
        <v>2904.989</v>
      </c>
      <c r="BF521" s="34">
        <v>0.44</v>
      </c>
      <c r="BG521" s="34">
        <v>2.125</v>
      </c>
      <c r="BH521" s="34">
        <v>6.6000000000000003E-2</v>
      </c>
      <c r="BI521" s="34">
        <v>2.1909999999999998</v>
      </c>
      <c r="BJ521" s="34">
        <v>1.746</v>
      </c>
      <c r="BK521" s="34">
        <v>5.3999999999999999E-2</v>
      </c>
      <c r="BL521" s="34">
        <v>1.8</v>
      </c>
      <c r="BM521" s="34">
        <v>0.30930000000000002</v>
      </c>
      <c r="BN521" s="34"/>
      <c r="BO521" s="34"/>
      <c r="BP521" s="34"/>
      <c r="BQ521" s="34">
        <v>132.89400000000001</v>
      </c>
      <c r="BR521" s="34">
        <v>0.15821299999999999</v>
      </c>
      <c r="BS521" s="34">
        <v>-5</v>
      </c>
      <c r="BT521" s="34">
        <v>7.0000000000000001E-3</v>
      </c>
      <c r="BU521" s="34">
        <v>3.86633</v>
      </c>
      <c r="BV521" s="34">
        <v>0</v>
      </c>
      <c r="BW521" s="34" t="s">
        <v>155</v>
      </c>
      <c r="BX521" s="34">
        <v>0.82199999999999995</v>
      </c>
    </row>
    <row r="522" spans="1:76" x14ac:dyDescent="0.25">
      <c r="A522" s="35">
        <v>43167</v>
      </c>
      <c r="B522" s="36">
        <v>1.8447916666666668E-2</v>
      </c>
      <c r="C522" s="34">
        <v>14.22</v>
      </c>
      <c r="D522" s="34">
        <v>4.0000000000000001E-3</v>
      </c>
      <c r="E522" s="34">
        <v>40</v>
      </c>
      <c r="F522" s="34">
        <v>91.2</v>
      </c>
      <c r="G522" s="34">
        <v>3.1</v>
      </c>
      <c r="H522" s="34">
        <v>30.2</v>
      </c>
      <c r="I522" s="34"/>
      <c r="J522" s="34">
        <v>0.83</v>
      </c>
      <c r="K522" s="34">
        <v>0.87480000000000002</v>
      </c>
      <c r="L522" s="34">
        <v>12.439</v>
      </c>
      <c r="M522" s="34">
        <v>3.5000000000000001E-3</v>
      </c>
      <c r="N522" s="34">
        <v>79.764499999999998</v>
      </c>
      <c r="O522" s="34">
        <v>2.7118000000000002</v>
      </c>
      <c r="P522" s="34">
        <v>82.5</v>
      </c>
      <c r="Q522" s="34">
        <v>65.543300000000002</v>
      </c>
      <c r="R522" s="34">
        <v>2.2282999999999999</v>
      </c>
      <c r="S522" s="34">
        <v>67.8</v>
      </c>
      <c r="T522" s="34">
        <v>30.197600000000001</v>
      </c>
      <c r="U522" s="34"/>
      <c r="V522" s="34"/>
      <c r="W522" s="34">
        <v>0</v>
      </c>
      <c r="X522" s="34">
        <v>0.72570000000000001</v>
      </c>
      <c r="Y522" s="34">
        <v>11.9</v>
      </c>
      <c r="Z522" s="34">
        <v>850</v>
      </c>
      <c r="AA522" s="34">
        <v>852</v>
      </c>
      <c r="AB522" s="34">
        <v>870</v>
      </c>
      <c r="AC522" s="34">
        <v>85</v>
      </c>
      <c r="AD522" s="34">
        <v>28.84</v>
      </c>
      <c r="AE522" s="34">
        <v>0.66</v>
      </c>
      <c r="AF522" s="34">
        <v>978</v>
      </c>
      <c r="AG522" s="34">
        <v>3</v>
      </c>
      <c r="AH522" s="34">
        <v>51</v>
      </c>
      <c r="AI522" s="34">
        <v>41</v>
      </c>
      <c r="AJ522" s="34">
        <v>190</v>
      </c>
      <c r="AK522" s="34">
        <v>170</v>
      </c>
      <c r="AL522" s="34">
        <v>4.9000000000000004</v>
      </c>
      <c r="AM522" s="34">
        <v>175</v>
      </c>
      <c r="AN522" s="34" t="s">
        <v>155</v>
      </c>
      <c r="AO522" s="34">
        <v>2</v>
      </c>
      <c r="AP522" s="37">
        <v>0.89427083333333324</v>
      </c>
      <c r="AQ522" s="34">
        <v>47.164327999999998</v>
      </c>
      <c r="AR522" s="34">
        <v>-88.488735000000005</v>
      </c>
      <c r="AS522" s="34">
        <v>319.8</v>
      </c>
      <c r="AT522" s="34">
        <v>21.8</v>
      </c>
      <c r="AU522" s="34">
        <v>12</v>
      </c>
      <c r="AV522" s="34">
        <v>10</v>
      </c>
      <c r="AW522" s="34" t="s">
        <v>213</v>
      </c>
      <c r="AX522" s="34">
        <v>1.3771</v>
      </c>
      <c r="AY522" s="34">
        <v>1.2290000000000001</v>
      </c>
      <c r="AZ522" s="34">
        <v>2.4</v>
      </c>
      <c r="BA522" s="34">
        <v>13.404</v>
      </c>
      <c r="BB522" s="34">
        <v>14.31</v>
      </c>
      <c r="BC522" s="34">
        <v>1.07</v>
      </c>
      <c r="BD522" s="34">
        <v>14.314</v>
      </c>
      <c r="BE522" s="34">
        <v>2905.1019999999999</v>
      </c>
      <c r="BF522" s="34">
        <v>0.52</v>
      </c>
      <c r="BG522" s="34">
        <v>1.9510000000000001</v>
      </c>
      <c r="BH522" s="34">
        <v>6.6000000000000003E-2</v>
      </c>
      <c r="BI522" s="34">
        <v>2.0169999999999999</v>
      </c>
      <c r="BJ522" s="34">
        <v>1.603</v>
      </c>
      <c r="BK522" s="34">
        <v>5.3999999999999999E-2</v>
      </c>
      <c r="BL522" s="34">
        <v>1.6579999999999999</v>
      </c>
      <c r="BM522" s="34">
        <v>0.24340000000000001</v>
      </c>
      <c r="BN522" s="34"/>
      <c r="BO522" s="34"/>
      <c r="BP522" s="34"/>
      <c r="BQ522" s="34">
        <v>123.23</v>
      </c>
      <c r="BR522" s="34">
        <v>0.15056800000000001</v>
      </c>
      <c r="BS522" s="34">
        <v>-5</v>
      </c>
      <c r="BT522" s="34">
        <v>7.0000000000000001E-3</v>
      </c>
      <c r="BU522" s="34">
        <v>3.6795049999999998</v>
      </c>
      <c r="BV522" s="34">
        <v>0</v>
      </c>
      <c r="BW522" s="34" t="s">
        <v>155</v>
      </c>
      <c r="BX522" s="34">
        <v>0.82199999999999995</v>
      </c>
    </row>
    <row r="523" spans="1:76" x14ac:dyDescent="0.25">
      <c r="A523" s="35">
        <v>43167</v>
      </c>
      <c r="B523" s="36">
        <v>1.8459490740740742E-2</v>
      </c>
      <c r="C523" s="34">
        <v>14.24</v>
      </c>
      <c r="D523" s="34">
        <v>4.0000000000000001E-3</v>
      </c>
      <c r="E523" s="34">
        <v>40</v>
      </c>
      <c r="F523" s="34">
        <v>82.8</v>
      </c>
      <c r="G523" s="34">
        <v>3.1</v>
      </c>
      <c r="H523" s="34">
        <v>42.2</v>
      </c>
      <c r="I523" s="34"/>
      <c r="J523" s="34">
        <v>0.78</v>
      </c>
      <c r="K523" s="34">
        <v>0.87460000000000004</v>
      </c>
      <c r="L523" s="34">
        <v>12.4543</v>
      </c>
      <c r="M523" s="34">
        <v>3.5000000000000001E-3</v>
      </c>
      <c r="N523" s="34">
        <v>72.424800000000005</v>
      </c>
      <c r="O523" s="34">
        <v>2.7113</v>
      </c>
      <c r="P523" s="34">
        <v>75.099999999999994</v>
      </c>
      <c r="Q523" s="34">
        <v>59.5122</v>
      </c>
      <c r="R523" s="34">
        <v>2.2279</v>
      </c>
      <c r="S523" s="34">
        <v>61.7</v>
      </c>
      <c r="T523" s="34">
        <v>42.164900000000003</v>
      </c>
      <c r="U523" s="34"/>
      <c r="V523" s="34"/>
      <c r="W523" s="34">
        <v>0</v>
      </c>
      <c r="X523" s="34">
        <v>0.67959999999999998</v>
      </c>
      <c r="Y523" s="34">
        <v>12</v>
      </c>
      <c r="Z523" s="34">
        <v>849</v>
      </c>
      <c r="AA523" s="34">
        <v>851</v>
      </c>
      <c r="AB523" s="34">
        <v>871</v>
      </c>
      <c r="AC523" s="34">
        <v>85</v>
      </c>
      <c r="AD523" s="34">
        <v>28.84</v>
      </c>
      <c r="AE523" s="34">
        <v>0.66</v>
      </c>
      <c r="AF523" s="34">
        <v>978</v>
      </c>
      <c r="AG523" s="34">
        <v>3</v>
      </c>
      <c r="AH523" s="34">
        <v>51</v>
      </c>
      <c r="AI523" s="34">
        <v>41</v>
      </c>
      <c r="AJ523" s="34">
        <v>190</v>
      </c>
      <c r="AK523" s="34">
        <v>170</v>
      </c>
      <c r="AL523" s="34">
        <v>4.9000000000000004</v>
      </c>
      <c r="AM523" s="34">
        <v>175</v>
      </c>
      <c r="AN523" s="34" t="s">
        <v>155</v>
      </c>
      <c r="AO523" s="34">
        <v>2</v>
      </c>
      <c r="AP523" s="37">
        <v>0.89427083333333324</v>
      </c>
      <c r="AQ523" s="34">
        <v>47.164319999999996</v>
      </c>
      <c r="AR523" s="34">
        <v>-88.488938000000005</v>
      </c>
      <c r="AS523" s="34">
        <v>319.60000000000002</v>
      </c>
      <c r="AT523" s="34">
        <v>22.2</v>
      </c>
      <c r="AU523" s="34">
        <v>12</v>
      </c>
      <c r="AV523" s="34">
        <v>10</v>
      </c>
      <c r="AW523" s="34" t="s">
        <v>213</v>
      </c>
      <c r="AX523" s="34">
        <v>1.3229</v>
      </c>
      <c r="AY523" s="34">
        <v>1.0770999999999999</v>
      </c>
      <c r="AZ523" s="34">
        <v>2.4</v>
      </c>
      <c r="BA523" s="34">
        <v>13.404</v>
      </c>
      <c r="BB523" s="34">
        <v>14.29</v>
      </c>
      <c r="BC523" s="34">
        <v>1.07</v>
      </c>
      <c r="BD523" s="34">
        <v>14.336</v>
      </c>
      <c r="BE523" s="34">
        <v>2904.8130000000001</v>
      </c>
      <c r="BF523" s="34">
        <v>0.51900000000000002</v>
      </c>
      <c r="BG523" s="34">
        <v>1.7689999999999999</v>
      </c>
      <c r="BH523" s="34">
        <v>6.6000000000000003E-2</v>
      </c>
      <c r="BI523" s="34">
        <v>1.835</v>
      </c>
      <c r="BJ523" s="34">
        <v>1.454</v>
      </c>
      <c r="BK523" s="34">
        <v>5.3999999999999999E-2</v>
      </c>
      <c r="BL523" s="34">
        <v>1.508</v>
      </c>
      <c r="BM523" s="34">
        <v>0.33939999999999998</v>
      </c>
      <c r="BN523" s="34"/>
      <c r="BO523" s="34"/>
      <c r="BP523" s="34"/>
      <c r="BQ523" s="34">
        <v>115.26</v>
      </c>
      <c r="BR523" s="34">
        <v>0.15278700000000001</v>
      </c>
      <c r="BS523" s="34">
        <v>-5</v>
      </c>
      <c r="BT523" s="34">
        <v>6.071E-3</v>
      </c>
      <c r="BU523" s="34">
        <v>3.733733</v>
      </c>
      <c r="BV523" s="34">
        <v>0</v>
      </c>
      <c r="BW523" s="34" t="s">
        <v>155</v>
      </c>
      <c r="BX523" s="34">
        <v>0.82199999999999995</v>
      </c>
    </row>
    <row r="524" spans="1:76" x14ac:dyDescent="0.25">
      <c r="A524" s="35">
        <v>43167</v>
      </c>
      <c r="B524" s="36">
        <v>1.8471064814814815E-2</v>
      </c>
      <c r="C524" s="34">
        <v>14.404</v>
      </c>
      <c r="D524" s="34">
        <v>4.0000000000000001E-3</v>
      </c>
      <c r="E524" s="34">
        <v>40</v>
      </c>
      <c r="F524" s="34">
        <v>85.8</v>
      </c>
      <c r="G524" s="34">
        <v>3.1</v>
      </c>
      <c r="H524" s="34">
        <v>41.4</v>
      </c>
      <c r="I524" s="34"/>
      <c r="J524" s="34">
        <v>0.7</v>
      </c>
      <c r="K524" s="34">
        <v>0.87329999999999997</v>
      </c>
      <c r="L524" s="34">
        <v>12.5794</v>
      </c>
      <c r="M524" s="34">
        <v>3.5000000000000001E-3</v>
      </c>
      <c r="N524" s="34">
        <v>74.944400000000002</v>
      </c>
      <c r="O524" s="34">
        <v>2.7073</v>
      </c>
      <c r="P524" s="34">
        <v>77.7</v>
      </c>
      <c r="Q524" s="34">
        <v>61.582599999999999</v>
      </c>
      <c r="R524" s="34">
        <v>2.2246000000000001</v>
      </c>
      <c r="S524" s="34">
        <v>63.8</v>
      </c>
      <c r="T524" s="34">
        <v>41.363199999999999</v>
      </c>
      <c r="U524" s="34"/>
      <c r="V524" s="34"/>
      <c r="W524" s="34">
        <v>0</v>
      </c>
      <c r="X524" s="34">
        <v>0.61129999999999995</v>
      </c>
      <c r="Y524" s="34">
        <v>11.9</v>
      </c>
      <c r="Z524" s="34">
        <v>850</v>
      </c>
      <c r="AA524" s="34">
        <v>851</v>
      </c>
      <c r="AB524" s="34">
        <v>871</v>
      </c>
      <c r="AC524" s="34">
        <v>85</v>
      </c>
      <c r="AD524" s="34">
        <v>28.84</v>
      </c>
      <c r="AE524" s="34">
        <v>0.66</v>
      </c>
      <c r="AF524" s="34">
        <v>978</v>
      </c>
      <c r="AG524" s="34">
        <v>3</v>
      </c>
      <c r="AH524" s="34">
        <v>51</v>
      </c>
      <c r="AI524" s="34">
        <v>41</v>
      </c>
      <c r="AJ524" s="34">
        <v>190</v>
      </c>
      <c r="AK524" s="34">
        <v>170</v>
      </c>
      <c r="AL524" s="34">
        <v>4.9000000000000004</v>
      </c>
      <c r="AM524" s="34">
        <v>175</v>
      </c>
      <c r="AN524" s="34" t="s">
        <v>155</v>
      </c>
      <c r="AO524" s="34">
        <v>2</v>
      </c>
      <c r="AP524" s="37">
        <v>0.89429398148148154</v>
      </c>
      <c r="AQ524" s="34">
        <v>47.164295000000003</v>
      </c>
      <c r="AR524" s="34">
        <v>-88.489097999999998</v>
      </c>
      <c r="AS524" s="34">
        <v>319.3</v>
      </c>
      <c r="AT524" s="34">
        <v>22.3</v>
      </c>
      <c r="AU524" s="34">
        <v>12</v>
      </c>
      <c r="AV524" s="34">
        <v>10</v>
      </c>
      <c r="AW524" s="34" t="s">
        <v>213</v>
      </c>
      <c r="AX524" s="34">
        <v>1.4541999999999999</v>
      </c>
      <c r="AY524" s="34">
        <v>1.0228999999999999</v>
      </c>
      <c r="AZ524" s="34">
        <v>2.5541999999999998</v>
      </c>
      <c r="BA524" s="34">
        <v>13.404</v>
      </c>
      <c r="BB524" s="34">
        <v>14.14</v>
      </c>
      <c r="BC524" s="34">
        <v>1.05</v>
      </c>
      <c r="BD524" s="34">
        <v>14.504</v>
      </c>
      <c r="BE524" s="34">
        <v>2904.759</v>
      </c>
      <c r="BF524" s="34">
        <v>0.51300000000000001</v>
      </c>
      <c r="BG524" s="34">
        <v>1.8120000000000001</v>
      </c>
      <c r="BH524" s="34">
        <v>6.5000000000000002E-2</v>
      </c>
      <c r="BI524" s="34">
        <v>1.8779999999999999</v>
      </c>
      <c r="BJ524" s="34">
        <v>1.4890000000000001</v>
      </c>
      <c r="BK524" s="34">
        <v>5.3999999999999999E-2</v>
      </c>
      <c r="BL524" s="34">
        <v>1.5429999999999999</v>
      </c>
      <c r="BM524" s="34">
        <v>0.3296</v>
      </c>
      <c r="BN524" s="34"/>
      <c r="BO524" s="34"/>
      <c r="BP524" s="34"/>
      <c r="BQ524" s="34">
        <v>102.642</v>
      </c>
      <c r="BR524" s="34">
        <v>0.15764500000000001</v>
      </c>
      <c r="BS524" s="34">
        <v>-5</v>
      </c>
      <c r="BT524" s="34">
        <v>6.9290000000000003E-3</v>
      </c>
      <c r="BU524" s="34">
        <v>3.8524500000000002</v>
      </c>
      <c r="BV524" s="34">
        <v>0</v>
      </c>
      <c r="BW524" s="34" t="s">
        <v>155</v>
      </c>
      <c r="BX524" s="34">
        <v>0.82199999999999995</v>
      </c>
    </row>
    <row r="525" spans="1:76" x14ac:dyDescent="0.25">
      <c r="A525" s="35">
        <v>43167</v>
      </c>
      <c r="B525" s="36">
        <v>1.8482638888888889E-2</v>
      </c>
      <c r="C525" s="34">
        <v>14.563000000000001</v>
      </c>
      <c r="D525" s="34">
        <v>1.29E-2</v>
      </c>
      <c r="E525" s="34">
        <v>128.632846</v>
      </c>
      <c r="F525" s="34">
        <v>101.5</v>
      </c>
      <c r="G525" s="34">
        <v>3</v>
      </c>
      <c r="H525" s="34">
        <v>36.1</v>
      </c>
      <c r="I525" s="34"/>
      <c r="J525" s="34">
        <v>0.6</v>
      </c>
      <c r="K525" s="34">
        <v>0.872</v>
      </c>
      <c r="L525" s="34">
        <v>12.699400000000001</v>
      </c>
      <c r="M525" s="34">
        <v>1.12E-2</v>
      </c>
      <c r="N525" s="34">
        <v>88.4679</v>
      </c>
      <c r="O525" s="34">
        <v>2.6160000000000001</v>
      </c>
      <c r="P525" s="34">
        <v>91.1</v>
      </c>
      <c r="Q525" s="34">
        <v>72.694999999999993</v>
      </c>
      <c r="R525" s="34">
        <v>2.1496</v>
      </c>
      <c r="S525" s="34">
        <v>74.8</v>
      </c>
      <c r="T525" s="34">
        <v>36.148000000000003</v>
      </c>
      <c r="U525" s="34"/>
      <c r="V525" s="34"/>
      <c r="W525" s="34">
        <v>0</v>
      </c>
      <c r="X525" s="34">
        <v>0.5232</v>
      </c>
      <c r="Y525" s="34">
        <v>11.9</v>
      </c>
      <c r="Z525" s="34">
        <v>850</v>
      </c>
      <c r="AA525" s="34">
        <v>851</v>
      </c>
      <c r="AB525" s="34">
        <v>871</v>
      </c>
      <c r="AC525" s="34">
        <v>85</v>
      </c>
      <c r="AD525" s="34">
        <v>28.84</v>
      </c>
      <c r="AE525" s="34">
        <v>0.66</v>
      </c>
      <c r="AF525" s="34">
        <v>978</v>
      </c>
      <c r="AG525" s="34">
        <v>3</v>
      </c>
      <c r="AH525" s="34">
        <v>50.070999999999998</v>
      </c>
      <c r="AI525" s="34">
        <v>41</v>
      </c>
      <c r="AJ525" s="34">
        <v>190</v>
      </c>
      <c r="AK525" s="34">
        <v>170</v>
      </c>
      <c r="AL525" s="34">
        <v>4.9000000000000004</v>
      </c>
      <c r="AM525" s="34">
        <v>175</v>
      </c>
      <c r="AN525" s="34" t="s">
        <v>155</v>
      </c>
      <c r="AO525" s="34">
        <v>2</v>
      </c>
      <c r="AP525" s="37">
        <v>0.89430555555555558</v>
      </c>
      <c r="AQ525" s="34">
        <v>47.164287999999999</v>
      </c>
      <c r="AR525" s="34">
        <v>-88.489127999999994</v>
      </c>
      <c r="AS525" s="34">
        <v>319.2</v>
      </c>
      <c r="AT525" s="34">
        <v>22.3</v>
      </c>
      <c r="AU525" s="34">
        <v>12</v>
      </c>
      <c r="AV525" s="34">
        <v>10</v>
      </c>
      <c r="AW525" s="34" t="s">
        <v>213</v>
      </c>
      <c r="AX525" s="34">
        <v>1.5770999999999999</v>
      </c>
      <c r="AY525" s="34">
        <v>1.1541999999999999</v>
      </c>
      <c r="AZ525" s="34">
        <v>2.6</v>
      </c>
      <c r="BA525" s="34">
        <v>13.404</v>
      </c>
      <c r="BB525" s="34">
        <v>13.99</v>
      </c>
      <c r="BC525" s="34">
        <v>1.04</v>
      </c>
      <c r="BD525" s="34">
        <v>14.677</v>
      </c>
      <c r="BE525" s="34">
        <v>2903.0369999999998</v>
      </c>
      <c r="BF525" s="34">
        <v>1.6319999999999999</v>
      </c>
      <c r="BG525" s="34">
        <v>2.1179999999999999</v>
      </c>
      <c r="BH525" s="34">
        <v>6.3E-2</v>
      </c>
      <c r="BI525" s="34">
        <v>2.1800000000000002</v>
      </c>
      <c r="BJ525" s="34">
        <v>1.74</v>
      </c>
      <c r="BK525" s="34">
        <v>5.0999999999999997E-2</v>
      </c>
      <c r="BL525" s="34">
        <v>1.792</v>
      </c>
      <c r="BM525" s="34">
        <v>0.28520000000000001</v>
      </c>
      <c r="BN525" s="34"/>
      <c r="BO525" s="34"/>
      <c r="BP525" s="34"/>
      <c r="BQ525" s="34">
        <v>86.963999999999999</v>
      </c>
      <c r="BR525" s="34">
        <v>0.21931400000000001</v>
      </c>
      <c r="BS525" s="34">
        <v>-5</v>
      </c>
      <c r="BT525" s="34">
        <v>7.0000000000000001E-3</v>
      </c>
      <c r="BU525" s="34">
        <v>5.3594860000000004</v>
      </c>
      <c r="BV525" s="34">
        <v>0</v>
      </c>
      <c r="BW525" s="34" t="s">
        <v>155</v>
      </c>
      <c r="BX525" s="34">
        <v>0.82199999999999995</v>
      </c>
    </row>
    <row r="526" spans="1:76" x14ac:dyDescent="0.25">
      <c r="A526" s="35">
        <v>43167</v>
      </c>
      <c r="B526" s="36">
        <v>1.8494212962962966E-2</v>
      </c>
      <c r="C526" s="34">
        <v>14.459</v>
      </c>
      <c r="D526" s="34">
        <v>1.6E-2</v>
      </c>
      <c r="E526" s="34">
        <v>160</v>
      </c>
      <c r="F526" s="34">
        <v>127.7</v>
      </c>
      <c r="G526" s="34">
        <v>3</v>
      </c>
      <c r="H526" s="34">
        <v>37.299999999999997</v>
      </c>
      <c r="I526" s="34"/>
      <c r="J526" s="34">
        <v>0.53</v>
      </c>
      <c r="K526" s="34">
        <v>0.873</v>
      </c>
      <c r="L526" s="34">
        <v>12.6234</v>
      </c>
      <c r="M526" s="34">
        <v>1.4E-2</v>
      </c>
      <c r="N526" s="34">
        <v>111.4802</v>
      </c>
      <c r="O526" s="34">
        <v>2.5847000000000002</v>
      </c>
      <c r="P526" s="34">
        <v>114.1</v>
      </c>
      <c r="Q526" s="34">
        <v>90.951599999999999</v>
      </c>
      <c r="R526" s="34">
        <v>2.1088</v>
      </c>
      <c r="S526" s="34">
        <v>93.1</v>
      </c>
      <c r="T526" s="34">
        <v>37.272500000000001</v>
      </c>
      <c r="U526" s="34"/>
      <c r="V526" s="34"/>
      <c r="W526" s="34">
        <v>0</v>
      </c>
      <c r="X526" s="34">
        <v>0.4662</v>
      </c>
      <c r="Y526" s="34">
        <v>12</v>
      </c>
      <c r="Z526" s="34">
        <v>849</v>
      </c>
      <c r="AA526" s="34">
        <v>851</v>
      </c>
      <c r="AB526" s="34">
        <v>870</v>
      </c>
      <c r="AC526" s="34">
        <v>85</v>
      </c>
      <c r="AD526" s="34">
        <v>26.98</v>
      </c>
      <c r="AE526" s="34">
        <v>0.62</v>
      </c>
      <c r="AF526" s="34">
        <v>978</v>
      </c>
      <c r="AG526" s="34">
        <v>2.1</v>
      </c>
      <c r="AH526" s="34">
        <v>50.929000000000002</v>
      </c>
      <c r="AI526" s="34">
        <v>41</v>
      </c>
      <c r="AJ526" s="34">
        <v>190</v>
      </c>
      <c r="AK526" s="34">
        <v>170</v>
      </c>
      <c r="AL526" s="34">
        <v>4.9000000000000004</v>
      </c>
      <c r="AM526" s="34">
        <v>175</v>
      </c>
      <c r="AN526" s="34" t="s">
        <v>155</v>
      </c>
      <c r="AO526" s="34">
        <v>2</v>
      </c>
      <c r="AP526" s="37">
        <v>0.89430555555555558</v>
      </c>
      <c r="AQ526" s="34">
        <v>47.164222000000002</v>
      </c>
      <c r="AR526" s="34">
        <v>-88.489339000000001</v>
      </c>
      <c r="AS526" s="34">
        <v>319.2</v>
      </c>
      <c r="AT526" s="34">
        <v>24.1</v>
      </c>
      <c r="AU526" s="34">
        <v>12</v>
      </c>
      <c r="AV526" s="34">
        <v>10</v>
      </c>
      <c r="AW526" s="34" t="s">
        <v>213</v>
      </c>
      <c r="AX526" s="34">
        <v>1.6</v>
      </c>
      <c r="AY526" s="34">
        <v>1.3542000000000001</v>
      </c>
      <c r="AZ526" s="34">
        <v>2.7542</v>
      </c>
      <c r="BA526" s="34">
        <v>13.404</v>
      </c>
      <c r="BB526" s="34">
        <v>14.08</v>
      </c>
      <c r="BC526" s="34">
        <v>1.05</v>
      </c>
      <c r="BD526" s="34">
        <v>14.545</v>
      </c>
      <c r="BE526" s="34">
        <v>2902.4160000000002</v>
      </c>
      <c r="BF526" s="34">
        <v>2.044</v>
      </c>
      <c r="BG526" s="34">
        <v>2.6840000000000002</v>
      </c>
      <c r="BH526" s="34">
        <v>6.2E-2</v>
      </c>
      <c r="BI526" s="34">
        <v>2.746</v>
      </c>
      <c r="BJ526" s="34">
        <v>2.19</v>
      </c>
      <c r="BK526" s="34">
        <v>5.0999999999999997E-2</v>
      </c>
      <c r="BL526" s="34">
        <v>2.2410000000000001</v>
      </c>
      <c r="BM526" s="34">
        <v>0.29570000000000002</v>
      </c>
      <c r="BN526" s="34"/>
      <c r="BO526" s="34"/>
      <c r="BP526" s="34"/>
      <c r="BQ526" s="34">
        <v>77.936000000000007</v>
      </c>
      <c r="BR526" s="34">
        <v>0.22492899999999999</v>
      </c>
      <c r="BS526" s="34">
        <v>-5</v>
      </c>
      <c r="BT526" s="34">
        <v>7.0000000000000001E-3</v>
      </c>
      <c r="BU526" s="34">
        <v>5.4967030000000001</v>
      </c>
      <c r="BV526" s="34">
        <v>0</v>
      </c>
      <c r="BW526" s="34" t="s">
        <v>155</v>
      </c>
      <c r="BX526" s="34">
        <v>0.81599999999999995</v>
      </c>
    </row>
    <row r="527" spans="1:76" x14ac:dyDescent="0.25">
      <c r="A527" s="35">
        <v>43167</v>
      </c>
      <c r="B527" s="36">
        <v>1.8505787037037039E-2</v>
      </c>
      <c r="C527" s="34">
        <v>13.86</v>
      </c>
      <c r="D527" s="34">
        <v>1.1900000000000001E-2</v>
      </c>
      <c r="E527" s="34">
        <v>119.17542400000001</v>
      </c>
      <c r="F527" s="34">
        <v>133.69999999999999</v>
      </c>
      <c r="G527" s="34">
        <v>2.9</v>
      </c>
      <c r="H527" s="34">
        <v>30.2</v>
      </c>
      <c r="I527" s="34"/>
      <c r="J527" s="34">
        <v>0.5</v>
      </c>
      <c r="K527" s="34">
        <v>0.87760000000000005</v>
      </c>
      <c r="L527" s="34">
        <v>12.163</v>
      </c>
      <c r="M527" s="34">
        <v>1.0500000000000001E-2</v>
      </c>
      <c r="N527" s="34">
        <v>117.3051</v>
      </c>
      <c r="O527" s="34">
        <v>2.5449000000000002</v>
      </c>
      <c r="P527" s="34">
        <v>119.9</v>
      </c>
      <c r="Q527" s="34">
        <v>96.336600000000004</v>
      </c>
      <c r="R527" s="34">
        <v>2.09</v>
      </c>
      <c r="S527" s="34">
        <v>98.4</v>
      </c>
      <c r="T527" s="34">
        <v>30.164400000000001</v>
      </c>
      <c r="U527" s="34"/>
      <c r="V527" s="34"/>
      <c r="W527" s="34">
        <v>0</v>
      </c>
      <c r="X527" s="34">
        <v>0.43880000000000002</v>
      </c>
      <c r="Y527" s="34">
        <v>11.9</v>
      </c>
      <c r="Z527" s="34">
        <v>849</v>
      </c>
      <c r="AA527" s="34">
        <v>851</v>
      </c>
      <c r="AB527" s="34">
        <v>870</v>
      </c>
      <c r="AC527" s="34">
        <v>85</v>
      </c>
      <c r="AD527" s="34">
        <v>28.69</v>
      </c>
      <c r="AE527" s="34">
        <v>0.66</v>
      </c>
      <c r="AF527" s="34">
        <v>978</v>
      </c>
      <c r="AG527" s="34">
        <v>2.9</v>
      </c>
      <c r="AH527" s="34">
        <v>50.070999999999998</v>
      </c>
      <c r="AI527" s="34">
        <v>41</v>
      </c>
      <c r="AJ527" s="34">
        <v>190</v>
      </c>
      <c r="AK527" s="34">
        <v>170</v>
      </c>
      <c r="AL527" s="34">
        <v>4.9000000000000004</v>
      </c>
      <c r="AM527" s="34">
        <v>175</v>
      </c>
      <c r="AN527" s="34" t="s">
        <v>155</v>
      </c>
      <c r="AO527" s="34">
        <v>2</v>
      </c>
      <c r="AP527" s="37">
        <v>0.89432870370370365</v>
      </c>
      <c r="AQ527" s="34">
        <v>47.164174000000003</v>
      </c>
      <c r="AR527" s="34">
        <v>-88.489503999999997</v>
      </c>
      <c r="AS527" s="34">
        <v>319.10000000000002</v>
      </c>
      <c r="AT527" s="34">
        <v>24.6</v>
      </c>
      <c r="AU527" s="34">
        <v>12</v>
      </c>
      <c r="AV527" s="34">
        <v>10</v>
      </c>
      <c r="AW527" s="34" t="s">
        <v>213</v>
      </c>
      <c r="AX527" s="34">
        <v>1.445954</v>
      </c>
      <c r="AY527" s="34">
        <v>1.477023</v>
      </c>
      <c r="AZ527" s="34">
        <v>2.5689310000000001</v>
      </c>
      <c r="BA527" s="34">
        <v>13.404</v>
      </c>
      <c r="BB527" s="34">
        <v>14.65</v>
      </c>
      <c r="BC527" s="34">
        <v>1.0900000000000001</v>
      </c>
      <c r="BD527" s="34">
        <v>13.952</v>
      </c>
      <c r="BE527" s="34">
        <v>2903.614</v>
      </c>
      <c r="BF527" s="34">
        <v>1.589</v>
      </c>
      <c r="BG527" s="34">
        <v>2.9329999999999998</v>
      </c>
      <c r="BH527" s="34">
        <v>6.4000000000000001E-2</v>
      </c>
      <c r="BI527" s="34">
        <v>2.996</v>
      </c>
      <c r="BJ527" s="34">
        <v>2.4079999999999999</v>
      </c>
      <c r="BK527" s="34">
        <v>5.1999999999999998E-2</v>
      </c>
      <c r="BL527" s="34">
        <v>2.4609999999999999</v>
      </c>
      <c r="BM527" s="34">
        <v>0.2485</v>
      </c>
      <c r="BN527" s="34"/>
      <c r="BO527" s="34"/>
      <c r="BP527" s="34"/>
      <c r="BQ527" s="34">
        <v>76.162999999999997</v>
      </c>
      <c r="BR527" s="34">
        <v>0.198988</v>
      </c>
      <c r="BS527" s="34">
        <v>-5</v>
      </c>
      <c r="BT527" s="34">
        <v>7.9290000000000003E-3</v>
      </c>
      <c r="BU527" s="34">
        <v>4.8627700000000003</v>
      </c>
      <c r="BV527" s="34">
        <v>0</v>
      </c>
      <c r="BW527" s="34" t="s">
        <v>155</v>
      </c>
      <c r="BX527" s="34">
        <v>0.82099999999999995</v>
      </c>
    </row>
    <row r="528" spans="1:76" x14ac:dyDescent="0.25">
      <c r="A528" s="35">
        <v>43167</v>
      </c>
      <c r="B528" s="36">
        <v>1.8517361111111109E-2</v>
      </c>
      <c r="C528" s="34">
        <v>13.86</v>
      </c>
      <c r="D528" s="34">
        <v>5.7999999999999996E-3</v>
      </c>
      <c r="E528" s="34">
        <v>57.723025</v>
      </c>
      <c r="F528" s="34">
        <v>124.8</v>
      </c>
      <c r="G528" s="34">
        <v>2.9</v>
      </c>
      <c r="H528" s="34">
        <v>44.7</v>
      </c>
      <c r="I528" s="34"/>
      <c r="J528" s="34">
        <v>0.43</v>
      </c>
      <c r="K528" s="34">
        <v>0.87760000000000005</v>
      </c>
      <c r="L528" s="34">
        <v>12.1639</v>
      </c>
      <c r="M528" s="34">
        <v>5.1000000000000004E-3</v>
      </c>
      <c r="N528" s="34">
        <v>109.4971</v>
      </c>
      <c r="O528" s="34">
        <v>2.5451000000000001</v>
      </c>
      <c r="P528" s="34">
        <v>112</v>
      </c>
      <c r="Q528" s="34">
        <v>89.974900000000005</v>
      </c>
      <c r="R528" s="34">
        <v>2.0912999999999999</v>
      </c>
      <c r="S528" s="34">
        <v>92.1</v>
      </c>
      <c r="T528" s="34">
        <v>44.651600000000002</v>
      </c>
      <c r="U528" s="34"/>
      <c r="V528" s="34"/>
      <c r="W528" s="34">
        <v>0</v>
      </c>
      <c r="X528" s="34">
        <v>0.38140000000000002</v>
      </c>
      <c r="Y528" s="34">
        <v>12</v>
      </c>
      <c r="Z528" s="34">
        <v>849</v>
      </c>
      <c r="AA528" s="34">
        <v>851</v>
      </c>
      <c r="AB528" s="34">
        <v>869</v>
      </c>
      <c r="AC528" s="34">
        <v>85</v>
      </c>
      <c r="AD528" s="34">
        <v>28.84</v>
      </c>
      <c r="AE528" s="34">
        <v>0.66</v>
      </c>
      <c r="AF528" s="34">
        <v>978</v>
      </c>
      <c r="AG528" s="34">
        <v>3</v>
      </c>
      <c r="AH528" s="34">
        <v>50</v>
      </c>
      <c r="AI528" s="34">
        <v>41</v>
      </c>
      <c r="AJ528" s="34">
        <v>190</v>
      </c>
      <c r="AK528" s="34">
        <v>170</v>
      </c>
      <c r="AL528" s="34">
        <v>5</v>
      </c>
      <c r="AM528" s="34">
        <v>175</v>
      </c>
      <c r="AN528" s="34" t="s">
        <v>155</v>
      </c>
      <c r="AO528" s="34">
        <v>2</v>
      </c>
      <c r="AP528" s="37">
        <v>0.8943402777777778</v>
      </c>
      <c r="AQ528" s="34">
        <v>47.164164999999997</v>
      </c>
      <c r="AR528" s="34">
        <v>-88.489535000000004</v>
      </c>
      <c r="AS528" s="34">
        <v>319.10000000000002</v>
      </c>
      <c r="AT528" s="34">
        <v>24.6</v>
      </c>
      <c r="AU528" s="34">
        <v>12</v>
      </c>
      <c r="AV528" s="34">
        <v>10</v>
      </c>
      <c r="AW528" s="34" t="s">
        <v>213</v>
      </c>
      <c r="AX528" s="34">
        <v>1.4</v>
      </c>
      <c r="AY528" s="34">
        <v>1.5</v>
      </c>
      <c r="AZ528" s="34">
        <v>2.5</v>
      </c>
      <c r="BA528" s="34">
        <v>13.404</v>
      </c>
      <c r="BB528" s="34">
        <v>14.66</v>
      </c>
      <c r="BC528" s="34">
        <v>1.0900000000000001</v>
      </c>
      <c r="BD528" s="34">
        <v>13.944000000000001</v>
      </c>
      <c r="BE528" s="34">
        <v>2904.5569999999998</v>
      </c>
      <c r="BF528" s="34">
        <v>0.77</v>
      </c>
      <c r="BG528" s="34">
        <v>2.738</v>
      </c>
      <c r="BH528" s="34">
        <v>6.4000000000000001E-2</v>
      </c>
      <c r="BI528" s="34">
        <v>2.802</v>
      </c>
      <c r="BJ528" s="34">
        <v>2.25</v>
      </c>
      <c r="BK528" s="34">
        <v>5.1999999999999998E-2</v>
      </c>
      <c r="BL528" s="34">
        <v>2.302</v>
      </c>
      <c r="BM528" s="34">
        <v>0.3679</v>
      </c>
      <c r="BN528" s="34"/>
      <c r="BO528" s="34"/>
      <c r="BP528" s="34"/>
      <c r="BQ528" s="34">
        <v>66.227999999999994</v>
      </c>
      <c r="BR528" s="34">
        <v>0.160769</v>
      </c>
      <c r="BS528" s="34">
        <v>-5</v>
      </c>
      <c r="BT528" s="34">
        <v>8.0000000000000002E-3</v>
      </c>
      <c r="BU528" s="34">
        <v>3.9287920000000001</v>
      </c>
      <c r="BV528" s="34">
        <v>0</v>
      </c>
      <c r="BW528" s="34" t="s">
        <v>155</v>
      </c>
      <c r="BX528" s="34">
        <v>0.82199999999999995</v>
      </c>
    </row>
    <row r="529" spans="1:76" x14ac:dyDescent="0.25">
      <c r="A529" s="35">
        <v>43167</v>
      </c>
      <c r="B529" s="36">
        <v>1.8528935185185183E-2</v>
      </c>
      <c r="C529" s="34">
        <v>13.794</v>
      </c>
      <c r="D529" s="34">
        <v>5.1000000000000004E-3</v>
      </c>
      <c r="E529" s="34">
        <v>50.738036999999998</v>
      </c>
      <c r="F529" s="34">
        <v>120.5</v>
      </c>
      <c r="G529" s="34">
        <v>2.9</v>
      </c>
      <c r="H529" s="34">
        <v>65.3</v>
      </c>
      <c r="I529" s="34"/>
      <c r="J529" s="34">
        <v>0.4</v>
      </c>
      <c r="K529" s="34">
        <v>0.87809999999999999</v>
      </c>
      <c r="L529" s="34">
        <v>12.1127</v>
      </c>
      <c r="M529" s="34">
        <v>4.4999999999999997E-3</v>
      </c>
      <c r="N529" s="34">
        <v>105.77500000000001</v>
      </c>
      <c r="O529" s="34">
        <v>2.5466000000000002</v>
      </c>
      <c r="P529" s="34">
        <v>108.3</v>
      </c>
      <c r="Q529" s="34">
        <v>86.916399999999996</v>
      </c>
      <c r="R529" s="34">
        <v>2.0926</v>
      </c>
      <c r="S529" s="34">
        <v>89</v>
      </c>
      <c r="T529" s="34">
        <v>65.344700000000003</v>
      </c>
      <c r="U529" s="34"/>
      <c r="V529" s="34"/>
      <c r="W529" s="34">
        <v>0</v>
      </c>
      <c r="X529" s="34">
        <v>0.3513</v>
      </c>
      <c r="Y529" s="34">
        <v>12</v>
      </c>
      <c r="Z529" s="34">
        <v>849</v>
      </c>
      <c r="AA529" s="34">
        <v>851</v>
      </c>
      <c r="AB529" s="34">
        <v>870</v>
      </c>
      <c r="AC529" s="34">
        <v>85</v>
      </c>
      <c r="AD529" s="34">
        <v>28.84</v>
      </c>
      <c r="AE529" s="34">
        <v>0.66</v>
      </c>
      <c r="AF529" s="34">
        <v>978</v>
      </c>
      <c r="AG529" s="34">
        <v>3</v>
      </c>
      <c r="AH529" s="34">
        <v>50</v>
      </c>
      <c r="AI529" s="34">
        <v>41</v>
      </c>
      <c r="AJ529" s="34">
        <v>190</v>
      </c>
      <c r="AK529" s="34">
        <v>170</v>
      </c>
      <c r="AL529" s="34">
        <v>5</v>
      </c>
      <c r="AM529" s="34">
        <v>175</v>
      </c>
      <c r="AN529" s="34" t="s">
        <v>155</v>
      </c>
      <c r="AO529" s="34">
        <v>2</v>
      </c>
      <c r="AP529" s="37">
        <v>0.8943402777777778</v>
      </c>
      <c r="AQ529" s="34">
        <v>47.164065999999998</v>
      </c>
      <c r="AR529" s="34">
        <v>-88.489733000000001</v>
      </c>
      <c r="AS529" s="34">
        <v>318.89999999999998</v>
      </c>
      <c r="AT529" s="34">
        <v>26.1</v>
      </c>
      <c r="AU529" s="34">
        <v>12</v>
      </c>
      <c r="AV529" s="34">
        <v>10</v>
      </c>
      <c r="AW529" s="34" t="s">
        <v>213</v>
      </c>
      <c r="AX529" s="34">
        <v>1.0145</v>
      </c>
      <c r="AY529" s="34">
        <v>1.2686999999999999</v>
      </c>
      <c r="AZ529" s="34">
        <v>1.7290000000000001</v>
      </c>
      <c r="BA529" s="34">
        <v>13.404</v>
      </c>
      <c r="BB529" s="34">
        <v>14.72</v>
      </c>
      <c r="BC529" s="34">
        <v>1.1000000000000001</v>
      </c>
      <c r="BD529" s="34">
        <v>13.877000000000001</v>
      </c>
      <c r="BE529" s="34">
        <v>2904.2370000000001</v>
      </c>
      <c r="BF529" s="34">
        <v>0.68</v>
      </c>
      <c r="BG529" s="34">
        <v>2.6560000000000001</v>
      </c>
      <c r="BH529" s="34">
        <v>6.4000000000000001E-2</v>
      </c>
      <c r="BI529" s="34">
        <v>2.72</v>
      </c>
      <c r="BJ529" s="34">
        <v>2.1819999999999999</v>
      </c>
      <c r="BK529" s="34">
        <v>5.2999999999999999E-2</v>
      </c>
      <c r="BL529" s="34">
        <v>2.2349999999999999</v>
      </c>
      <c r="BM529" s="34">
        <v>0.54069999999999996</v>
      </c>
      <c r="BN529" s="34"/>
      <c r="BO529" s="34"/>
      <c r="BP529" s="34"/>
      <c r="BQ529" s="34">
        <v>61.237000000000002</v>
      </c>
      <c r="BR529" s="34">
        <v>0.17657999999999999</v>
      </c>
      <c r="BS529" s="34">
        <v>-5</v>
      </c>
      <c r="BT529" s="34">
        <v>6.1419999999999999E-3</v>
      </c>
      <c r="BU529" s="34">
        <v>4.3151739999999998</v>
      </c>
      <c r="BV529" s="34">
        <v>0</v>
      </c>
      <c r="BW529" s="34" t="s">
        <v>155</v>
      </c>
      <c r="BX529" s="34">
        <v>0.82199999999999995</v>
      </c>
    </row>
    <row r="530" spans="1:76" x14ac:dyDescent="0.25">
      <c r="A530" s="35">
        <v>43167</v>
      </c>
      <c r="B530" s="36">
        <v>1.854050925925926E-2</v>
      </c>
      <c r="C530" s="34">
        <v>13.978999999999999</v>
      </c>
      <c r="D530" s="34">
        <v>5.8999999999999999E-3</v>
      </c>
      <c r="E530" s="34">
        <v>58.848337000000001</v>
      </c>
      <c r="F530" s="34">
        <v>130.1</v>
      </c>
      <c r="G530" s="34">
        <v>2.8</v>
      </c>
      <c r="H530" s="34">
        <v>75.8</v>
      </c>
      <c r="I530" s="34"/>
      <c r="J530" s="34">
        <v>0.4</v>
      </c>
      <c r="K530" s="34">
        <v>0.87670000000000003</v>
      </c>
      <c r="L530" s="34">
        <v>12.255100000000001</v>
      </c>
      <c r="M530" s="34">
        <v>5.1999999999999998E-3</v>
      </c>
      <c r="N530" s="34">
        <v>114.0835</v>
      </c>
      <c r="O530" s="34">
        <v>2.4546000000000001</v>
      </c>
      <c r="P530" s="34">
        <v>116.5</v>
      </c>
      <c r="Q530" s="34">
        <v>93.743600000000001</v>
      </c>
      <c r="R530" s="34">
        <v>2.0169999999999999</v>
      </c>
      <c r="S530" s="34">
        <v>95.8</v>
      </c>
      <c r="T530" s="34">
        <v>75.777699999999996</v>
      </c>
      <c r="U530" s="34"/>
      <c r="V530" s="34"/>
      <c r="W530" s="34">
        <v>0</v>
      </c>
      <c r="X530" s="34">
        <v>0.35070000000000001</v>
      </c>
      <c r="Y530" s="34">
        <v>11.9</v>
      </c>
      <c r="Z530" s="34">
        <v>849</v>
      </c>
      <c r="AA530" s="34">
        <v>851</v>
      </c>
      <c r="AB530" s="34">
        <v>870</v>
      </c>
      <c r="AC530" s="34">
        <v>85</v>
      </c>
      <c r="AD530" s="34">
        <v>28.84</v>
      </c>
      <c r="AE530" s="34">
        <v>0.66</v>
      </c>
      <c r="AF530" s="34">
        <v>978</v>
      </c>
      <c r="AG530" s="34">
        <v>3</v>
      </c>
      <c r="AH530" s="34">
        <v>50</v>
      </c>
      <c r="AI530" s="34">
        <v>41</v>
      </c>
      <c r="AJ530" s="34">
        <v>190</v>
      </c>
      <c r="AK530" s="34">
        <v>170</v>
      </c>
      <c r="AL530" s="34">
        <v>5</v>
      </c>
      <c r="AM530" s="34">
        <v>175</v>
      </c>
      <c r="AN530" s="34" t="s">
        <v>155</v>
      </c>
      <c r="AO530" s="34">
        <v>2</v>
      </c>
      <c r="AP530" s="37">
        <v>0.89436342592592588</v>
      </c>
      <c r="AQ530" s="34">
        <v>47.164037</v>
      </c>
      <c r="AR530" s="34">
        <v>-88.489791999999994</v>
      </c>
      <c r="AS530" s="34">
        <v>318.8</v>
      </c>
      <c r="AT530" s="34">
        <v>26.6</v>
      </c>
      <c r="AU530" s="34">
        <v>12</v>
      </c>
      <c r="AV530" s="34">
        <v>11</v>
      </c>
      <c r="AW530" s="34" t="s">
        <v>212</v>
      </c>
      <c r="AX530" s="34">
        <v>0.9</v>
      </c>
      <c r="AY530" s="34">
        <v>1.2770999999999999</v>
      </c>
      <c r="AZ530" s="34">
        <v>1.5770999999999999</v>
      </c>
      <c r="BA530" s="34">
        <v>13.404</v>
      </c>
      <c r="BB530" s="34">
        <v>14.53</v>
      </c>
      <c r="BC530" s="34">
        <v>1.08</v>
      </c>
      <c r="BD530" s="34">
        <v>14.07</v>
      </c>
      <c r="BE530" s="34">
        <v>2903.7420000000002</v>
      </c>
      <c r="BF530" s="34">
        <v>0.77800000000000002</v>
      </c>
      <c r="BG530" s="34">
        <v>2.831</v>
      </c>
      <c r="BH530" s="34">
        <v>6.0999999999999999E-2</v>
      </c>
      <c r="BI530" s="34">
        <v>2.8919999999999999</v>
      </c>
      <c r="BJ530" s="34">
        <v>2.3260000000000001</v>
      </c>
      <c r="BK530" s="34">
        <v>0.05</v>
      </c>
      <c r="BL530" s="34">
        <v>2.3759999999999999</v>
      </c>
      <c r="BM530" s="34">
        <v>0.61960000000000004</v>
      </c>
      <c r="BN530" s="34"/>
      <c r="BO530" s="34"/>
      <c r="BP530" s="34"/>
      <c r="BQ530" s="34">
        <v>60.412999999999997</v>
      </c>
      <c r="BR530" s="34">
        <v>0.198438</v>
      </c>
      <c r="BS530" s="34">
        <v>-5</v>
      </c>
      <c r="BT530" s="34">
        <v>7.8580000000000004E-3</v>
      </c>
      <c r="BU530" s="34">
        <v>4.849329</v>
      </c>
      <c r="BV530" s="34">
        <v>0</v>
      </c>
      <c r="BW530" s="34" t="s">
        <v>155</v>
      </c>
      <c r="BX530" s="34">
        <v>0.82199999999999995</v>
      </c>
    </row>
    <row r="531" spans="1:76" x14ac:dyDescent="0.25">
      <c r="A531" s="35">
        <v>43167</v>
      </c>
      <c r="B531" s="36">
        <v>1.8552083333333334E-2</v>
      </c>
      <c r="C531" s="34">
        <v>14.146000000000001</v>
      </c>
      <c r="D531" s="34">
        <v>4.4999999999999997E-3</v>
      </c>
      <c r="E531" s="34">
        <v>45.232357999999998</v>
      </c>
      <c r="F531" s="34">
        <v>138.69999999999999</v>
      </c>
      <c r="G531" s="34">
        <v>2.8</v>
      </c>
      <c r="H531" s="34">
        <v>78.2</v>
      </c>
      <c r="I531" s="34"/>
      <c r="J531" s="34">
        <v>0.4</v>
      </c>
      <c r="K531" s="34">
        <v>0.87560000000000004</v>
      </c>
      <c r="L531" s="34">
        <v>12.386100000000001</v>
      </c>
      <c r="M531" s="34">
        <v>4.0000000000000001E-3</v>
      </c>
      <c r="N531" s="34">
        <v>121.4521</v>
      </c>
      <c r="O531" s="34">
        <v>2.4516</v>
      </c>
      <c r="P531" s="34">
        <v>123.9</v>
      </c>
      <c r="Q531" s="34">
        <v>99.087299999999999</v>
      </c>
      <c r="R531" s="34">
        <v>2.0002</v>
      </c>
      <c r="S531" s="34">
        <v>101.1</v>
      </c>
      <c r="T531" s="34">
        <v>78.238399999999999</v>
      </c>
      <c r="U531" s="34"/>
      <c r="V531" s="34"/>
      <c r="W531" s="34">
        <v>0</v>
      </c>
      <c r="X531" s="34">
        <v>0.35020000000000001</v>
      </c>
      <c r="Y531" s="34">
        <v>12</v>
      </c>
      <c r="Z531" s="34">
        <v>849</v>
      </c>
      <c r="AA531" s="34">
        <v>851</v>
      </c>
      <c r="AB531" s="34">
        <v>870</v>
      </c>
      <c r="AC531" s="34">
        <v>85</v>
      </c>
      <c r="AD531" s="34">
        <v>26.98</v>
      </c>
      <c r="AE531" s="34">
        <v>0.62</v>
      </c>
      <c r="AF531" s="34">
        <v>978</v>
      </c>
      <c r="AG531" s="34">
        <v>2.1</v>
      </c>
      <c r="AH531" s="34">
        <v>50</v>
      </c>
      <c r="AI531" s="34">
        <v>41</v>
      </c>
      <c r="AJ531" s="34">
        <v>190</v>
      </c>
      <c r="AK531" s="34">
        <v>170</v>
      </c>
      <c r="AL531" s="34">
        <v>5</v>
      </c>
      <c r="AM531" s="34">
        <v>175</v>
      </c>
      <c r="AN531" s="34" t="s">
        <v>155</v>
      </c>
      <c r="AO531" s="34">
        <v>2</v>
      </c>
      <c r="AP531" s="37">
        <v>0.89436342592592588</v>
      </c>
      <c r="AQ531" s="34">
        <v>47.163921999999999</v>
      </c>
      <c r="AR531" s="34">
        <v>-88.489958000000001</v>
      </c>
      <c r="AS531" s="34">
        <v>318.60000000000002</v>
      </c>
      <c r="AT531" s="34">
        <v>25.9</v>
      </c>
      <c r="AU531" s="34">
        <v>12</v>
      </c>
      <c r="AV531" s="34">
        <v>11</v>
      </c>
      <c r="AW531" s="34" t="s">
        <v>212</v>
      </c>
      <c r="AX531" s="34">
        <v>1.3621380000000001</v>
      </c>
      <c r="AY531" s="34">
        <v>1.0689310000000001</v>
      </c>
      <c r="AZ531" s="34">
        <v>1.985115</v>
      </c>
      <c r="BA531" s="34">
        <v>13.404</v>
      </c>
      <c r="BB531" s="34">
        <v>14.37</v>
      </c>
      <c r="BC531" s="34">
        <v>1.07</v>
      </c>
      <c r="BD531" s="34">
        <v>14.211</v>
      </c>
      <c r="BE531" s="34">
        <v>2903.902</v>
      </c>
      <c r="BF531" s="34">
        <v>0.59099999999999997</v>
      </c>
      <c r="BG531" s="34">
        <v>2.9820000000000002</v>
      </c>
      <c r="BH531" s="34">
        <v>0.06</v>
      </c>
      <c r="BI531" s="34">
        <v>3.0419999999999998</v>
      </c>
      <c r="BJ531" s="34">
        <v>2.4329999999999998</v>
      </c>
      <c r="BK531" s="34">
        <v>4.9000000000000002E-2</v>
      </c>
      <c r="BL531" s="34">
        <v>2.4820000000000002</v>
      </c>
      <c r="BM531" s="34">
        <v>0.63300000000000001</v>
      </c>
      <c r="BN531" s="34"/>
      <c r="BO531" s="34"/>
      <c r="BP531" s="34"/>
      <c r="BQ531" s="34">
        <v>59.703000000000003</v>
      </c>
      <c r="BR531" s="34">
        <v>0.22508300000000001</v>
      </c>
      <c r="BS531" s="34">
        <v>-5</v>
      </c>
      <c r="BT531" s="34">
        <v>7.071E-3</v>
      </c>
      <c r="BU531" s="34">
        <v>5.5004660000000003</v>
      </c>
      <c r="BV531" s="34">
        <v>0</v>
      </c>
      <c r="BW531" s="34" t="s">
        <v>155</v>
      </c>
      <c r="BX531" s="34">
        <v>0.81599999999999995</v>
      </c>
    </row>
    <row r="532" spans="1:76" x14ac:dyDescent="0.25">
      <c r="A532" s="35">
        <v>43167</v>
      </c>
      <c r="B532" s="36">
        <v>1.8563657407407407E-2</v>
      </c>
      <c r="C532" s="34">
        <v>14.244999999999999</v>
      </c>
      <c r="D532" s="34">
        <v>4.0000000000000001E-3</v>
      </c>
      <c r="E532" s="34">
        <v>40</v>
      </c>
      <c r="F532" s="34">
        <v>141.80000000000001</v>
      </c>
      <c r="G532" s="34">
        <v>2.8</v>
      </c>
      <c r="H532" s="34">
        <v>52.4</v>
      </c>
      <c r="I532" s="34"/>
      <c r="J532" s="34">
        <v>0.4</v>
      </c>
      <c r="K532" s="34">
        <v>0.87460000000000004</v>
      </c>
      <c r="L532" s="34">
        <v>12.459300000000001</v>
      </c>
      <c r="M532" s="34">
        <v>3.5000000000000001E-3</v>
      </c>
      <c r="N532" s="34">
        <v>124.021</v>
      </c>
      <c r="O532" s="34">
        <v>2.4489000000000001</v>
      </c>
      <c r="P532" s="34">
        <v>126.5</v>
      </c>
      <c r="Q532" s="34">
        <v>101.852</v>
      </c>
      <c r="R532" s="34">
        <v>2.0112000000000001</v>
      </c>
      <c r="S532" s="34">
        <v>103.9</v>
      </c>
      <c r="T532" s="34">
        <v>52.382899999999999</v>
      </c>
      <c r="U532" s="34"/>
      <c r="V532" s="34"/>
      <c r="W532" s="34">
        <v>0</v>
      </c>
      <c r="X532" s="34">
        <v>0.3498</v>
      </c>
      <c r="Y532" s="34">
        <v>11.9</v>
      </c>
      <c r="Z532" s="34">
        <v>849</v>
      </c>
      <c r="AA532" s="34">
        <v>852</v>
      </c>
      <c r="AB532" s="34">
        <v>870</v>
      </c>
      <c r="AC532" s="34">
        <v>85</v>
      </c>
      <c r="AD532" s="34">
        <v>28.69</v>
      </c>
      <c r="AE532" s="34">
        <v>0.66</v>
      </c>
      <c r="AF532" s="34">
        <v>978</v>
      </c>
      <c r="AG532" s="34">
        <v>2.9</v>
      </c>
      <c r="AH532" s="34">
        <v>50</v>
      </c>
      <c r="AI532" s="34">
        <v>41</v>
      </c>
      <c r="AJ532" s="34">
        <v>190</v>
      </c>
      <c r="AK532" s="34">
        <v>170</v>
      </c>
      <c r="AL532" s="34">
        <v>5</v>
      </c>
      <c r="AM532" s="34">
        <v>175</v>
      </c>
      <c r="AN532" s="34" t="s">
        <v>155</v>
      </c>
      <c r="AO532" s="34">
        <v>2</v>
      </c>
      <c r="AP532" s="37">
        <v>0.89438657407407407</v>
      </c>
      <c r="AQ532" s="34">
        <v>47.163888</v>
      </c>
      <c r="AR532" s="34">
        <v>-88.490008000000003</v>
      </c>
      <c r="AS532" s="34">
        <v>318.5</v>
      </c>
      <c r="AT532" s="34">
        <v>25.7</v>
      </c>
      <c r="AU532" s="34">
        <v>12</v>
      </c>
      <c r="AV532" s="34">
        <v>11</v>
      </c>
      <c r="AW532" s="34" t="s">
        <v>212</v>
      </c>
      <c r="AX532" s="34">
        <v>1.3458460000000001</v>
      </c>
      <c r="AY532" s="34">
        <v>1.0770770000000001</v>
      </c>
      <c r="AZ532" s="34">
        <v>2.1</v>
      </c>
      <c r="BA532" s="34">
        <v>13.404</v>
      </c>
      <c r="BB532" s="34">
        <v>14.28</v>
      </c>
      <c r="BC532" s="34">
        <v>1.07</v>
      </c>
      <c r="BD532" s="34">
        <v>14.335000000000001</v>
      </c>
      <c r="BE532" s="34">
        <v>2904.5720000000001</v>
      </c>
      <c r="BF532" s="34">
        <v>0.51900000000000002</v>
      </c>
      <c r="BG532" s="34">
        <v>3.028</v>
      </c>
      <c r="BH532" s="34">
        <v>0.06</v>
      </c>
      <c r="BI532" s="34">
        <v>3.0880000000000001</v>
      </c>
      <c r="BJ532" s="34">
        <v>2.4870000000000001</v>
      </c>
      <c r="BK532" s="34">
        <v>4.9000000000000002E-2</v>
      </c>
      <c r="BL532" s="34">
        <v>2.536</v>
      </c>
      <c r="BM532" s="34">
        <v>0.4214</v>
      </c>
      <c r="BN532" s="34"/>
      <c r="BO532" s="34"/>
      <c r="BP532" s="34"/>
      <c r="BQ532" s="34">
        <v>59.302</v>
      </c>
      <c r="BR532" s="34">
        <v>0.18426600000000001</v>
      </c>
      <c r="BS532" s="34">
        <v>-5</v>
      </c>
      <c r="BT532" s="34">
        <v>7.0000000000000001E-3</v>
      </c>
      <c r="BU532" s="34">
        <v>4.5030010000000003</v>
      </c>
      <c r="BV532" s="34">
        <v>0</v>
      </c>
      <c r="BW532" s="34" t="s">
        <v>155</v>
      </c>
      <c r="BX532" s="34">
        <v>0.82099999999999995</v>
      </c>
    </row>
    <row r="533" spans="1:76" x14ac:dyDescent="0.25">
      <c r="A533" s="35">
        <v>43167</v>
      </c>
      <c r="B533" s="36">
        <v>1.8575231481481481E-2</v>
      </c>
      <c r="C533" s="34">
        <v>14.523999999999999</v>
      </c>
      <c r="D533" s="34">
        <v>2.01E-2</v>
      </c>
      <c r="E533" s="34">
        <v>201.212121</v>
      </c>
      <c r="F533" s="34">
        <v>137.1</v>
      </c>
      <c r="G533" s="34">
        <v>2.8</v>
      </c>
      <c r="H533" s="34">
        <v>43.1</v>
      </c>
      <c r="I533" s="34"/>
      <c r="J533" s="34">
        <v>0.4</v>
      </c>
      <c r="K533" s="34">
        <v>0.87229999999999996</v>
      </c>
      <c r="L533" s="34">
        <v>12.6684</v>
      </c>
      <c r="M533" s="34">
        <v>1.7600000000000001E-2</v>
      </c>
      <c r="N533" s="34">
        <v>119.6108</v>
      </c>
      <c r="O533" s="34">
        <v>2.4422999999999999</v>
      </c>
      <c r="P533" s="34">
        <v>122.1</v>
      </c>
      <c r="Q533" s="34">
        <v>98.285399999999996</v>
      </c>
      <c r="R533" s="34">
        <v>2.0068999999999999</v>
      </c>
      <c r="S533" s="34">
        <v>100.3</v>
      </c>
      <c r="T533" s="34">
        <v>43.1</v>
      </c>
      <c r="U533" s="34"/>
      <c r="V533" s="34"/>
      <c r="W533" s="34">
        <v>0</v>
      </c>
      <c r="X533" s="34">
        <v>0.34889999999999999</v>
      </c>
      <c r="Y533" s="34">
        <v>11.9</v>
      </c>
      <c r="Z533" s="34">
        <v>849</v>
      </c>
      <c r="AA533" s="34">
        <v>852</v>
      </c>
      <c r="AB533" s="34">
        <v>870</v>
      </c>
      <c r="AC533" s="34">
        <v>85</v>
      </c>
      <c r="AD533" s="34">
        <v>28.84</v>
      </c>
      <c r="AE533" s="34">
        <v>0.66</v>
      </c>
      <c r="AF533" s="34">
        <v>978</v>
      </c>
      <c r="AG533" s="34">
        <v>3</v>
      </c>
      <c r="AH533" s="34">
        <v>50</v>
      </c>
      <c r="AI533" s="34">
        <v>41</v>
      </c>
      <c r="AJ533" s="34">
        <v>190</v>
      </c>
      <c r="AK533" s="34">
        <v>170</v>
      </c>
      <c r="AL533" s="34">
        <v>4.9000000000000004</v>
      </c>
      <c r="AM533" s="34">
        <v>175</v>
      </c>
      <c r="AN533" s="34" t="s">
        <v>155</v>
      </c>
      <c r="AO533" s="34">
        <v>2</v>
      </c>
      <c r="AP533" s="37">
        <v>0.89438657407407407</v>
      </c>
      <c r="AQ533" s="34">
        <v>47.163803000000001</v>
      </c>
      <c r="AR533" s="34">
        <v>-88.490207999999996</v>
      </c>
      <c r="AS533" s="34">
        <v>318.3</v>
      </c>
      <c r="AT533" s="34">
        <v>25.5</v>
      </c>
      <c r="AU533" s="34">
        <v>12</v>
      </c>
      <c r="AV533" s="34">
        <v>11</v>
      </c>
      <c r="AW533" s="34" t="s">
        <v>212</v>
      </c>
      <c r="AX533" s="34">
        <v>1.6084000000000001</v>
      </c>
      <c r="AY533" s="34">
        <v>1.3312999999999999</v>
      </c>
      <c r="AZ533" s="34">
        <v>2.4855</v>
      </c>
      <c r="BA533" s="34">
        <v>13.404</v>
      </c>
      <c r="BB533" s="34">
        <v>14.01</v>
      </c>
      <c r="BC533" s="34">
        <v>1.05</v>
      </c>
      <c r="BD533" s="34">
        <v>14.646000000000001</v>
      </c>
      <c r="BE533" s="34">
        <v>2901.4380000000001</v>
      </c>
      <c r="BF533" s="34">
        <v>2.5579999999999998</v>
      </c>
      <c r="BG533" s="34">
        <v>2.8690000000000002</v>
      </c>
      <c r="BH533" s="34">
        <v>5.8999999999999997E-2</v>
      </c>
      <c r="BI533" s="34">
        <v>2.927</v>
      </c>
      <c r="BJ533" s="34">
        <v>2.3570000000000002</v>
      </c>
      <c r="BK533" s="34">
        <v>4.8000000000000001E-2</v>
      </c>
      <c r="BL533" s="34">
        <v>2.4049999999999998</v>
      </c>
      <c r="BM533" s="34">
        <v>0.34060000000000001</v>
      </c>
      <c r="BN533" s="34"/>
      <c r="BO533" s="34"/>
      <c r="BP533" s="34"/>
      <c r="BQ533" s="34">
        <v>58.101999999999997</v>
      </c>
      <c r="BR533" s="34">
        <v>0.219051</v>
      </c>
      <c r="BS533" s="34">
        <v>-5</v>
      </c>
      <c r="BT533" s="34">
        <v>7.9279999999999993E-3</v>
      </c>
      <c r="BU533" s="34">
        <v>5.3530579999999999</v>
      </c>
      <c r="BV533" s="34">
        <v>0</v>
      </c>
      <c r="BW533" s="34" t="s">
        <v>155</v>
      </c>
      <c r="BX533" s="34">
        <v>0.82199999999999995</v>
      </c>
    </row>
    <row r="534" spans="1:76" x14ac:dyDescent="0.25">
      <c r="A534" s="35">
        <v>43167</v>
      </c>
      <c r="B534" s="36">
        <v>1.8586805555555554E-2</v>
      </c>
      <c r="C534" s="34">
        <v>14.757</v>
      </c>
      <c r="D534" s="34">
        <v>0.16669999999999999</v>
      </c>
      <c r="E534" s="34">
        <v>1667.145299</v>
      </c>
      <c r="F534" s="34">
        <v>146.80000000000001</v>
      </c>
      <c r="G534" s="34">
        <v>2.7</v>
      </c>
      <c r="H534" s="34">
        <v>41.3</v>
      </c>
      <c r="I534" s="34"/>
      <c r="J534" s="34">
        <v>0.4</v>
      </c>
      <c r="K534" s="34">
        <v>0.86939999999999995</v>
      </c>
      <c r="L534" s="34">
        <v>12.829599999999999</v>
      </c>
      <c r="M534" s="34">
        <v>0.1449</v>
      </c>
      <c r="N534" s="34">
        <v>127.6468</v>
      </c>
      <c r="O534" s="34">
        <v>2.3473999999999999</v>
      </c>
      <c r="P534" s="34">
        <v>130</v>
      </c>
      <c r="Q534" s="34">
        <v>104.1413</v>
      </c>
      <c r="R534" s="34">
        <v>1.9151</v>
      </c>
      <c r="S534" s="34">
        <v>106.1</v>
      </c>
      <c r="T534" s="34">
        <v>41.255499999999998</v>
      </c>
      <c r="U534" s="34"/>
      <c r="V534" s="34"/>
      <c r="W534" s="34">
        <v>0</v>
      </c>
      <c r="X534" s="34">
        <v>0.3478</v>
      </c>
      <c r="Y534" s="34">
        <v>12</v>
      </c>
      <c r="Z534" s="34">
        <v>849</v>
      </c>
      <c r="AA534" s="34">
        <v>851</v>
      </c>
      <c r="AB534" s="34">
        <v>870</v>
      </c>
      <c r="AC534" s="34">
        <v>85</v>
      </c>
      <c r="AD534" s="34">
        <v>26.98</v>
      </c>
      <c r="AE534" s="34">
        <v>0.62</v>
      </c>
      <c r="AF534" s="34">
        <v>978</v>
      </c>
      <c r="AG534" s="34">
        <v>2.1</v>
      </c>
      <c r="AH534" s="34">
        <v>50</v>
      </c>
      <c r="AI534" s="34">
        <v>41</v>
      </c>
      <c r="AJ534" s="34">
        <v>190</v>
      </c>
      <c r="AK534" s="34">
        <v>170</v>
      </c>
      <c r="AL534" s="34">
        <v>5</v>
      </c>
      <c r="AM534" s="34">
        <v>174.7</v>
      </c>
      <c r="AN534" s="34" t="s">
        <v>155</v>
      </c>
      <c r="AO534" s="34">
        <v>2</v>
      </c>
      <c r="AP534" s="37">
        <v>0.89440972222222215</v>
      </c>
      <c r="AQ534" s="34">
        <v>47.163750999999998</v>
      </c>
      <c r="AR534" s="34">
        <v>-88.490384000000006</v>
      </c>
      <c r="AS534" s="34">
        <v>318.3</v>
      </c>
      <c r="AT534" s="34">
        <v>25.7</v>
      </c>
      <c r="AU534" s="34">
        <v>12</v>
      </c>
      <c r="AV534" s="34">
        <v>11</v>
      </c>
      <c r="AW534" s="34" t="s">
        <v>212</v>
      </c>
      <c r="AX534" s="34">
        <v>1.7</v>
      </c>
      <c r="AY534" s="34">
        <v>1.4</v>
      </c>
      <c r="AZ534" s="34">
        <v>2.6</v>
      </c>
      <c r="BA534" s="34">
        <v>13.404</v>
      </c>
      <c r="BB534" s="34">
        <v>13.66</v>
      </c>
      <c r="BC534" s="34">
        <v>1.02</v>
      </c>
      <c r="BD534" s="34">
        <v>15.022</v>
      </c>
      <c r="BE534" s="34">
        <v>2872.86</v>
      </c>
      <c r="BF534" s="34">
        <v>20.657</v>
      </c>
      <c r="BG534" s="34">
        <v>2.9929999999999999</v>
      </c>
      <c r="BH534" s="34">
        <v>5.5E-2</v>
      </c>
      <c r="BI534" s="34">
        <v>3.048</v>
      </c>
      <c r="BJ534" s="34">
        <v>2.4420000000000002</v>
      </c>
      <c r="BK534" s="34">
        <v>4.4999999999999998E-2</v>
      </c>
      <c r="BL534" s="34">
        <v>2.4870000000000001</v>
      </c>
      <c r="BM534" s="34">
        <v>0.31879999999999997</v>
      </c>
      <c r="BN534" s="34"/>
      <c r="BO534" s="34"/>
      <c r="BP534" s="34"/>
      <c r="BQ534" s="34">
        <v>56.621000000000002</v>
      </c>
      <c r="BR534" s="34">
        <v>0.247081</v>
      </c>
      <c r="BS534" s="34">
        <v>-5</v>
      </c>
      <c r="BT534" s="34">
        <v>6.1419999999999999E-3</v>
      </c>
      <c r="BU534" s="34">
        <v>6.038043</v>
      </c>
      <c r="BV534" s="34">
        <v>0</v>
      </c>
      <c r="BW534" s="34" t="s">
        <v>155</v>
      </c>
      <c r="BX534" s="34">
        <v>0.81599999999999995</v>
      </c>
    </row>
    <row r="535" spans="1:76" x14ac:dyDescent="0.25">
      <c r="A535" s="35">
        <v>43167</v>
      </c>
      <c r="B535" s="36">
        <v>1.8598379629629628E-2</v>
      </c>
      <c r="C535" s="34">
        <v>14.494999999999999</v>
      </c>
      <c r="D535" s="34">
        <v>0.55679999999999996</v>
      </c>
      <c r="E535" s="34">
        <v>5567.5864840000004</v>
      </c>
      <c r="F535" s="34">
        <v>159.69999999999999</v>
      </c>
      <c r="G535" s="34">
        <v>2.7</v>
      </c>
      <c r="H535" s="34">
        <v>41</v>
      </c>
      <c r="I535" s="34"/>
      <c r="J535" s="34">
        <v>0.4</v>
      </c>
      <c r="K535" s="34">
        <v>0.86799999999999999</v>
      </c>
      <c r="L535" s="34">
        <v>12.5809</v>
      </c>
      <c r="M535" s="34">
        <v>0.48320000000000002</v>
      </c>
      <c r="N535" s="34">
        <v>138.57169999999999</v>
      </c>
      <c r="O535" s="34">
        <v>2.3435000000000001</v>
      </c>
      <c r="P535" s="34">
        <v>140.9</v>
      </c>
      <c r="Q535" s="34">
        <v>112.99469999999999</v>
      </c>
      <c r="R535" s="34">
        <v>1.9109</v>
      </c>
      <c r="S535" s="34">
        <v>114.9</v>
      </c>
      <c r="T535" s="34">
        <v>40.998800000000003</v>
      </c>
      <c r="U535" s="34"/>
      <c r="V535" s="34"/>
      <c r="W535" s="34">
        <v>0</v>
      </c>
      <c r="X535" s="34">
        <v>0.34720000000000001</v>
      </c>
      <c r="Y535" s="34">
        <v>11.9</v>
      </c>
      <c r="Z535" s="34">
        <v>850</v>
      </c>
      <c r="AA535" s="34">
        <v>851</v>
      </c>
      <c r="AB535" s="34">
        <v>870</v>
      </c>
      <c r="AC535" s="34">
        <v>85</v>
      </c>
      <c r="AD535" s="34">
        <v>26.84</v>
      </c>
      <c r="AE535" s="34">
        <v>0.62</v>
      </c>
      <c r="AF535" s="34">
        <v>978</v>
      </c>
      <c r="AG535" s="34">
        <v>2</v>
      </c>
      <c r="AH535" s="34">
        <v>50</v>
      </c>
      <c r="AI535" s="34">
        <v>41</v>
      </c>
      <c r="AJ535" s="34">
        <v>190</v>
      </c>
      <c r="AK535" s="34">
        <v>170</v>
      </c>
      <c r="AL535" s="34">
        <v>4.9000000000000004</v>
      </c>
      <c r="AM535" s="34">
        <v>174.4</v>
      </c>
      <c r="AN535" s="34" t="s">
        <v>155</v>
      </c>
      <c r="AO535" s="34">
        <v>2</v>
      </c>
      <c r="AP535" s="37">
        <v>0.8944212962962963</v>
      </c>
      <c r="AQ535" s="34">
        <v>47.163718000000003</v>
      </c>
      <c r="AR535" s="34">
        <v>-88.490538000000001</v>
      </c>
      <c r="AS535" s="34">
        <v>318.39999999999998</v>
      </c>
      <c r="AT535" s="34">
        <v>26.3</v>
      </c>
      <c r="AU535" s="34">
        <v>12</v>
      </c>
      <c r="AV535" s="34">
        <v>11</v>
      </c>
      <c r="AW535" s="34" t="s">
        <v>212</v>
      </c>
      <c r="AX535" s="34">
        <v>1.2374000000000001</v>
      </c>
      <c r="AY535" s="34">
        <v>1.4</v>
      </c>
      <c r="AZ535" s="34">
        <v>2.1374</v>
      </c>
      <c r="BA535" s="34">
        <v>13.404</v>
      </c>
      <c r="BB535" s="34">
        <v>13.51</v>
      </c>
      <c r="BC535" s="34">
        <v>1.01</v>
      </c>
      <c r="BD535" s="34">
        <v>15.214</v>
      </c>
      <c r="BE535" s="34">
        <v>2797.7869999999998</v>
      </c>
      <c r="BF535" s="34">
        <v>68.397999999999996</v>
      </c>
      <c r="BG535" s="34">
        <v>3.2269999999999999</v>
      </c>
      <c r="BH535" s="34">
        <v>5.5E-2</v>
      </c>
      <c r="BI535" s="34">
        <v>3.282</v>
      </c>
      <c r="BJ535" s="34">
        <v>2.6309999999999998</v>
      </c>
      <c r="BK535" s="34">
        <v>4.4999999999999998E-2</v>
      </c>
      <c r="BL535" s="34">
        <v>2.6760000000000002</v>
      </c>
      <c r="BM535" s="34">
        <v>0.31459999999999999</v>
      </c>
      <c r="BN535" s="34"/>
      <c r="BO535" s="34"/>
      <c r="BP535" s="34"/>
      <c r="BQ535" s="34">
        <v>56.137999999999998</v>
      </c>
      <c r="BR535" s="34">
        <v>0.32332</v>
      </c>
      <c r="BS535" s="34">
        <v>-5</v>
      </c>
      <c r="BT535" s="34">
        <v>7.8580000000000004E-3</v>
      </c>
      <c r="BU535" s="34">
        <v>7.9011329999999997</v>
      </c>
      <c r="BV535" s="34">
        <v>0</v>
      </c>
      <c r="BW535" s="34" t="s">
        <v>155</v>
      </c>
      <c r="BX535" s="34">
        <v>0.81499999999999995</v>
      </c>
    </row>
    <row r="536" spans="1:76" x14ac:dyDescent="0.25">
      <c r="A536" s="35">
        <v>43167</v>
      </c>
      <c r="B536" s="36">
        <v>1.8609953703703701E-2</v>
      </c>
      <c r="C536" s="34">
        <v>14.23</v>
      </c>
      <c r="D536" s="34">
        <v>0.39100000000000001</v>
      </c>
      <c r="E536" s="34">
        <v>3910.3057119999999</v>
      </c>
      <c r="F536" s="34">
        <v>153.19999999999999</v>
      </c>
      <c r="G536" s="34">
        <v>2.7</v>
      </c>
      <c r="H536" s="34">
        <v>45</v>
      </c>
      <c r="I536" s="34"/>
      <c r="J536" s="34">
        <v>0.4</v>
      </c>
      <c r="K536" s="34">
        <v>0.87150000000000005</v>
      </c>
      <c r="L536" s="34">
        <v>12.401300000000001</v>
      </c>
      <c r="M536" s="34">
        <v>0.34079999999999999</v>
      </c>
      <c r="N536" s="34">
        <v>133.489</v>
      </c>
      <c r="O536" s="34">
        <v>2.3530000000000002</v>
      </c>
      <c r="P536" s="34">
        <v>135.80000000000001</v>
      </c>
      <c r="Q536" s="34">
        <v>108.8502</v>
      </c>
      <c r="R536" s="34">
        <v>1.9187000000000001</v>
      </c>
      <c r="S536" s="34">
        <v>110.8</v>
      </c>
      <c r="T536" s="34">
        <v>45.048299999999998</v>
      </c>
      <c r="U536" s="34"/>
      <c r="V536" s="34"/>
      <c r="W536" s="34">
        <v>0</v>
      </c>
      <c r="X536" s="34">
        <v>0.34860000000000002</v>
      </c>
      <c r="Y536" s="34">
        <v>12</v>
      </c>
      <c r="Z536" s="34">
        <v>849</v>
      </c>
      <c r="AA536" s="34">
        <v>851</v>
      </c>
      <c r="AB536" s="34">
        <v>870</v>
      </c>
      <c r="AC536" s="34">
        <v>85</v>
      </c>
      <c r="AD536" s="34">
        <v>26.84</v>
      </c>
      <c r="AE536" s="34">
        <v>0.62</v>
      </c>
      <c r="AF536" s="34">
        <v>978</v>
      </c>
      <c r="AG536" s="34">
        <v>2</v>
      </c>
      <c r="AH536" s="34">
        <v>50</v>
      </c>
      <c r="AI536" s="34">
        <v>41</v>
      </c>
      <c r="AJ536" s="34">
        <v>190</v>
      </c>
      <c r="AK536" s="34">
        <v>170</v>
      </c>
      <c r="AL536" s="34">
        <v>4.9000000000000004</v>
      </c>
      <c r="AM536" s="34">
        <v>174</v>
      </c>
      <c r="AN536" s="34" t="s">
        <v>155</v>
      </c>
      <c r="AO536" s="34">
        <v>2</v>
      </c>
      <c r="AP536" s="37">
        <v>0.89443287037037045</v>
      </c>
      <c r="AQ536" s="34">
        <v>47.163710000000002</v>
      </c>
      <c r="AR536" s="34">
        <v>-88.490572999999998</v>
      </c>
      <c r="AS536" s="34">
        <v>318.39999999999998</v>
      </c>
      <c r="AT536" s="34">
        <v>26.5</v>
      </c>
      <c r="AU536" s="34">
        <v>12</v>
      </c>
      <c r="AV536" s="34">
        <v>11</v>
      </c>
      <c r="AW536" s="34" t="s">
        <v>212</v>
      </c>
      <c r="AX536" s="34">
        <v>1.0228999999999999</v>
      </c>
      <c r="AY536" s="34">
        <v>1.4</v>
      </c>
      <c r="AZ536" s="34">
        <v>1.9229000000000001</v>
      </c>
      <c r="BA536" s="34">
        <v>13.404</v>
      </c>
      <c r="BB536" s="34">
        <v>13.9</v>
      </c>
      <c r="BC536" s="34">
        <v>1.04</v>
      </c>
      <c r="BD536" s="34">
        <v>14.747</v>
      </c>
      <c r="BE536" s="34">
        <v>2827.665</v>
      </c>
      <c r="BF536" s="34">
        <v>49.454999999999998</v>
      </c>
      <c r="BG536" s="34">
        <v>3.1869999999999998</v>
      </c>
      <c r="BH536" s="34">
        <v>5.6000000000000001E-2</v>
      </c>
      <c r="BI536" s="34">
        <v>3.2440000000000002</v>
      </c>
      <c r="BJ536" s="34">
        <v>2.5990000000000002</v>
      </c>
      <c r="BK536" s="34">
        <v>4.5999999999999999E-2</v>
      </c>
      <c r="BL536" s="34">
        <v>2.645</v>
      </c>
      <c r="BM536" s="34">
        <v>0.35449999999999998</v>
      </c>
      <c r="BN536" s="34"/>
      <c r="BO536" s="34"/>
      <c r="BP536" s="34"/>
      <c r="BQ536" s="34">
        <v>57.792999999999999</v>
      </c>
      <c r="BR536" s="34">
        <v>0.25096400000000002</v>
      </c>
      <c r="BS536" s="34">
        <v>-5</v>
      </c>
      <c r="BT536" s="34">
        <v>8.0000000000000002E-3</v>
      </c>
      <c r="BU536" s="34">
        <v>6.1329330000000004</v>
      </c>
      <c r="BV536" s="34">
        <v>0</v>
      </c>
      <c r="BW536" s="34" t="s">
        <v>155</v>
      </c>
      <c r="BX536" s="34">
        <v>0.81499999999999995</v>
      </c>
    </row>
    <row r="537" spans="1:76" x14ac:dyDescent="0.25">
      <c r="A537" s="35">
        <v>43167</v>
      </c>
      <c r="B537" s="36">
        <v>1.8621527777777779E-2</v>
      </c>
      <c r="C537" s="34">
        <v>13.984999999999999</v>
      </c>
      <c r="D537" s="34">
        <v>0.1681</v>
      </c>
      <c r="E537" s="34">
        <v>1680.9375</v>
      </c>
      <c r="F537" s="34">
        <v>132.19999999999999</v>
      </c>
      <c r="G537" s="34">
        <v>2.7</v>
      </c>
      <c r="H537" s="34">
        <v>44.3</v>
      </c>
      <c r="I537" s="34"/>
      <c r="J537" s="34">
        <v>0.4</v>
      </c>
      <c r="K537" s="34">
        <v>0.87519999999999998</v>
      </c>
      <c r="L537" s="34">
        <v>12.238899999999999</v>
      </c>
      <c r="M537" s="34">
        <v>0.14710000000000001</v>
      </c>
      <c r="N537" s="34">
        <v>115.6631</v>
      </c>
      <c r="O537" s="34">
        <v>2.363</v>
      </c>
      <c r="P537" s="34">
        <v>118</v>
      </c>
      <c r="Q537" s="34">
        <v>94.988</v>
      </c>
      <c r="R537" s="34">
        <v>1.9406000000000001</v>
      </c>
      <c r="S537" s="34">
        <v>96.9</v>
      </c>
      <c r="T537" s="34">
        <v>44.307299999999998</v>
      </c>
      <c r="U537" s="34"/>
      <c r="V537" s="34"/>
      <c r="W537" s="34">
        <v>0</v>
      </c>
      <c r="X537" s="34">
        <v>0.35010000000000002</v>
      </c>
      <c r="Y537" s="34">
        <v>11.9</v>
      </c>
      <c r="Z537" s="34">
        <v>849</v>
      </c>
      <c r="AA537" s="34">
        <v>851</v>
      </c>
      <c r="AB537" s="34">
        <v>870</v>
      </c>
      <c r="AC537" s="34">
        <v>85</v>
      </c>
      <c r="AD537" s="34">
        <v>28.69</v>
      </c>
      <c r="AE537" s="34">
        <v>0.66</v>
      </c>
      <c r="AF537" s="34">
        <v>978</v>
      </c>
      <c r="AG537" s="34">
        <v>2.9</v>
      </c>
      <c r="AH537" s="34">
        <v>50</v>
      </c>
      <c r="AI537" s="34">
        <v>41</v>
      </c>
      <c r="AJ537" s="34">
        <v>190</v>
      </c>
      <c r="AK537" s="34">
        <v>170</v>
      </c>
      <c r="AL537" s="34">
        <v>4.9000000000000004</v>
      </c>
      <c r="AM537" s="34">
        <v>174.3</v>
      </c>
      <c r="AN537" s="34" t="s">
        <v>155</v>
      </c>
      <c r="AO537" s="34">
        <v>2</v>
      </c>
      <c r="AP537" s="37">
        <v>0.89443287037037045</v>
      </c>
      <c r="AQ537" s="34">
        <v>47.163680999999997</v>
      </c>
      <c r="AR537" s="34">
        <v>-88.490703999999994</v>
      </c>
      <c r="AS537" s="34">
        <v>318.60000000000002</v>
      </c>
      <c r="AT537" s="34">
        <v>27.9</v>
      </c>
      <c r="AU537" s="34">
        <v>12</v>
      </c>
      <c r="AV537" s="34">
        <v>11</v>
      </c>
      <c r="AW537" s="34" t="s">
        <v>212</v>
      </c>
      <c r="AX537" s="34">
        <v>1</v>
      </c>
      <c r="AY537" s="34">
        <v>1.4771000000000001</v>
      </c>
      <c r="AZ537" s="34">
        <v>1.9</v>
      </c>
      <c r="BA537" s="34">
        <v>13.404</v>
      </c>
      <c r="BB537" s="34">
        <v>14.36</v>
      </c>
      <c r="BC537" s="34">
        <v>1.07</v>
      </c>
      <c r="BD537" s="34">
        <v>14.263</v>
      </c>
      <c r="BE537" s="34">
        <v>2871.11</v>
      </c>
      <c r="BF537" s="34">
        <v>21.965</v>
      </c>
      <c r="BG537" s="34">
        <v>2.8410000000000002</v>
      </c>
      <c r="BH537" s="34">
        <v>5.8000000000000003E-2</v>
      </c>
      <c r="BI537" s="34">
        <v>2.899</v>
      </c>
      <c r="BJ537" s="34">
        <v>2.3340000000000001</v>
      </c>
      <c r="BK537" s="34">
        <v>4.8000000000000001E-2</v>
      </c>
      <c r="BL537" s="34">
        <v>2.3809999999999998</v>
      </c>
      <c r="BM537" s="34">
        <v>0.35870000000000002</v>
      </c>
      <c r="BN537" s="34"/>
      <c r="BO537" s="34"/>
      <c r="BP537" s="34"/>
      <c r="BQ537" s="34">
        <v>59.712000000000003</v>
      </c>
      <c r="BR537" s="34">
        <v>0.204124</v>
      </c>
      <c r="BS537" s="34">
        <v>-5</v>
      </c>
      <c r="BT537" s="34">
        <v>7.071E-3</v>
      </c>
      <c r="BU537" s="34">
        <v>4.9882809999999997</v>
      </c>
      <c r="BV537" s="34">
        <v>0</v>
      </c>
      <c r="BW537" s="34" t="s">
        <v>155</v>
      </c>
      <c r="BX537" s="34">
        <v>0.82099999999999995</v>
      </c>
    </row>
    <row r="538" spans="1:76" x14ac:dyDescent="0.25">
      <c r="A538" s="35">
        <v>43167</v>
      </c>
      <c r="B538" s="36">
        <v>1.8633101851851852E-2</v>
      </c>
      <c r="C538" s="34">
        <v>13.86</v>
      </c>
      <c r="D538" s="34">
        <v>5.7200000000000001E-2</v>
      </c>
      <c r="E538" s="34">
        <v>571.75224100000003</v>
      </c>
      <c r="F538" s="34">
        <v>119</v>
      </c>
      <c r="G538" s="34">
        <v>2.7</v>
      </c>
      <c r="H538" s="34">
        <v>46</v>
      </c>
      <c r="I538" s="34"/>
      <c r="J538" s="34">
        <v>0.4</v>
      </c>
      <c r="K538" s="34">
        <v>0.87709999999999999</v>
      </c>
      <c r="L538" s="34">
        <v>12.1564</v>
      </c>
      <c r="M538" s="34">
        <v>5.0099999999999999E-2</v>
      </c>
      <c r="N538" s="34">
        <v>104.331</v>
      </c>
      <c r="O538" s="34">
        <v>2.3681000000000001</v>
      </c>
      <c r="P538" s="34">
        <v>106.7</v>
      </c>
      <c r="Q538" s="34">
        <v>85.729900000000001</v>
      </c>
      <c r="R538" s="34">
        <v>1.9459</v>
      </c>
      <c r="S538" s="34">
        <v>87.7</v>
      </c>
      <c r="T538" s="34">
        <v>46.017099999999999</v>
      </c>
      <c r="U538" s="34"/>
      <c r="V538" s="34"/>
      <c r="W538" s="34">
        <v>0</v>
      </c>
      <c r="X538" s="34">
        <v>0.3508</v>
      </c>
      <c r="Y538" s="34">
        <v>11.9</v>
      </c>
      <c r="Z538" s="34">
        <v>849</v>
      </c>
      <c r="AA538" s="34">
        <v>851</v>
      </c>
      <c r="AB538" s="34">
        <v>870</v>
      </c>
      <c r="AC538" s="34">
        <v>85</v>
      </c>
      <c r="AD538" s="34">
        <v>28.84</v>
      </c>
      <c r="AE538" s="34">
        <v>0.66</v>
      </c>
      <c r="AF538" s="34">
        <v>978</v>
      </c>
      <c r="AG538" s="34">
        <v>3</v>
      </c>
      <c r="AH538" s="34">
        <v>50</v>
      </c>
      <c r="AI538" s="34">
        <v>41</v>
      </c>
      <c r="AJ538" s="34">
        <v>190</v>
      </c>
      <c r="AK538" s="34">
        <v>170</v>
      </c>
      <c r="AL538" s="34">
        <v>4.8</v>
      </c>
      <c r="AM538" s="34">
        <v>174.7</v>
      </c>
      <c r="AN538" s="34" t="s">
        <v>155</v>
      </c>
      <c r="AO538" s="34">
        <v>2</v>
      </c>
      <c r="AP538" s="37">
        <v>0.89444444444444438</v>
      </c>
      <c r="AQ538" s="34">
        <v>47.163611000000003</v>
      </c>
      <c r="AR538" s="34">
        <v>-88.491016000000002</v>
      </c>
      <c r="AS538" s="34">
        <v>318.7</v>
      </c>
      <c r="AT538" s="34">
        <v>29.9</v>
      </c>
      <c r="AU538" s="34">
        <v>12</v>
      </c>
      <c r="AV538" s="34">
        <v>11</v>
      </c>
      <c r="AW538" s="34" t="s">
        <v>212</v>
      </c>
      <c r="AX538" s="34">
        <v>1</v>
      </c>
      <c r="AY538" s="34">
        <v>1.5</v>
      </c>
      <c r="AZ538" s="34">
        <v>1.9</v>
      </c>
      <c r="BA538" s="34">
        <v>13.404</v>
      </c>
      <c r="BB538" s="34">
        <v>14.6</v>
      </c>
      <c r="BC538" s="34">
        <v>1.0900000000000001</v>
      </c>
      <c r="BD538" s="34">
        <v>14.013</v>
      </c>
      <c r="BE538" s="34">
        <v>2893.7689999999998</v>
      </c>
      <c r="BF538" s="34">
        <v>7.5979999999999999</v>
      </c>
      <c r="BG538" s="34">
        <v>2.601</v>
      </c>
      <c r="BH538" s="34">
        <v>5.8999999999999997E-2</v>
      </c>
      <c r="BI538" s="34">
        <v>2.66</v>
      </c>
      <c r="BJ538" s="34">
        <v>2.137</v>
      </c>
      <c r="BK538" s="34">
        <v>4.9000000000000002E-2</v>
      </c>
      <c r="BL538" s="34">
        <v>2.1859999999999999</v>
      </c>
      <c r="BM538" s="34">
        <v>0.378</v>
      </c>
      <c r="BN538" s="34"/>
      <c r="BO538" s="34"/>
      <c r="BP538" s="34"/>
      <c r="BQ538" s="34">
        <v>60.723999999999997</v>
      </c>
      <c r="BR538" s="34">
        <v>0.18520700000000001</v>
      </c>
      <c r="BS538" s="34">
        <v>-5</v>
      </c>
      <c r="BT538" s="34">
        <v>8.8579999999999996E-3</v>
      </c>
      <c r="BU538" s="34">
        <v>4.5259960000000001</v>
      </c>
      <c r="BV538" s="34">
        <v>0</v>
      </c>
      <c r="BW538" s="34" t="s">
        <v>155</v>
      </c>
      <c r="BX538" s="34">
        <v>0.82199999999999995</v>
      </c>
    </row>
    <row r="539" spans="1:76" x14ac:dyDescent="0.25">
      <c r="A539" s="35">
        <v>43167</v>
      </c>
      <c r="B539" s="36">
        <v>1.8644675925925926E-2</v>
      </c>
      <c r="C539" s="34">
        <v>14.05</v>
      </c>
      <c r="D539" s="34">
        <v>1.9300000000000001E-2</v>
      </c>
      <c r="E539" s="34">
        <v>193.01324500000001</v>
      </c>
      <c r="F539" s="34">
        <v>127.6</v>
      </c>
      <c r="G539" s="34">
        <v>2.7</v>
      </c>
      <c r="H539" s="34">
        <v>55.3</v>
      </c>
      <c r="I539" s="34"/>
      <c r="J539" s="34">
        <v>0.38</v>
      </c>
      <c r="K539" s="34">
        <v>0.87619999999999998</v>
      </c>
      <c r="L539" s="34">
        <v>12.310700000000001</v>
      </c>
      <c r="M539" s="34">
        <v>1.6899999999999998E-2</v>
      </c>
      <c r="N539" s="34">
        <v>111.777</v>
      </c>
      <c r="O539" s="34">
        <v>2.3313000000000001</v>
      </c>
      <c r="P539" s="34">
        <v>114.1</v>
      </c>
      <c r="Q539" s="34">
        <v>91.193799999999996</v>
      </c>
      <c r="R539" s="34">
        <v>1.9019999999999999</v>
      </c>
      <c r="S539" s="34">
        <v>93.1</v>
      </c>
      <c r="T539" s="34">
        <v>55.327599999999997</v>
      </c>
      <c r="U539" s="34"/>
      <c r="V539" s="34"/>
      <c r="W539" s="34">
        <v>0</v>
      </c>
      <c r="X539" s="34">
        <v>0.33650000000000002</v>
      </c>
      <c r="Y539" s="34">
        <v>12</v>
      </c>
      <c r="Z539" s="34">
        <v>849</v>
      </c>
      <c r="AA539" s="34">
        <v>851</v>
      </c>
      <c r="AB539" s="34">
        <v>869</v>
      </c>
      <c r="AC539" s="34">
        <v>85</v>
      </c>
      <c r="AD539" s="34">
        <v>26.98</v>
      </c>
      <c r="AE539" s="34">
        <v>0.62</v>
      </c>
      <c r="AF539" s="34">
        <v>978</v>
      </c>
      <c r="AG539" s="34">
        <v>2.1</v>
      </c>
      <c r="AH539" s="34">
        <v>50</v>
      </c>
      <c r="AI539" s="34">
        <v>41</v>
      </c>
      <c r="AJ539" s="34">
        <v>190</v>
      </c>
      <c r="AK539" s="34">
        <v>170</v>
      </c>
      <c r="AL539" s="34">
        <v>4.9000000000000004</v>
      </c>
      <c r="AM539" s="34">
        <v>175</v>
      </c>
      <c r="AN539" s="34" t="s">
        <v>155</v>
      </c>
      <c r="AO539" s="34">
        <v>2</v>
      </c>
      <c r="AP539" s="37">
        <v>0.89446759259259256</v>
      </c>
      <c r="AQ539" s="34">
        <v>47.163569000000003</v>
      </c>
      <c r="AR539" s="34">
        <v>-88.491237999999996</v>
      </c>
      <c r="AS539" s="34">
        <v>318.8</v>
      </c>
      <c r="AT539" s="34">
        <v>30.7</v>
      </c>
      <c r="AU539" s="34">
        <v>12</v>
      </c>
      <c r="AV539" s="34">
        <v>11</v>
      </c>
      <c r="AW539" s="34" t="s">
        <v>201</v>
      </c>
      <c r="AX539" s="34">
        <v>1</v>
      </c>
      <c r="AY539" s="34">
        <v>1.5</v>
      </c>
      <c r="AZ539" s="34">
        <v>1.9</v>
      </c>
      <c r="BA539" s="34">
        <v>13.404</v>
      </c>
      <c r="BB539" s="34">
        <v>14.45</v>
      </c>
      <c r="BC539" s="34">
        <v>1.08</v>
      </c>
      <c r="BD539" s="34">
        <v>14.132</v>
      </c>
      <c r="BE539" s="34">
        <v>2901.4229999999998</v>
      </c>
      <c r="BF539" s="34">
        <v>2.5369999999999999</v>
      </c>
      <c r="BG539" s="34">
        <v>2.7589999999999999</v>
      </c>
      <c r="BH539" s="34">
        <v>5.8000000000000003E-2</v>
      </c>
      <c r="BI539" s="34">
        <v>2.8159999999999998</v>
      </c>
      <c r="BJ539" s="34">
        <v>2.2509999999999999</v>
      </c>
      <c r="BK539" s="34">
        <v>4.7E-2</v>
      </c>
      <c r="BL539" s="34">
        <v>2.298</v>
      </c>
      <c r="BM539" s="34">
        <v>0.45</v>
      </c>
      <c r="BN539" s="34"/>
      <c r="BO539" s="34"/>
      <c r="BP539" s="34"/>
      <c r="BQ539" s="34">
        <v>57.66</v>
      </c>
      <c r="BR539" s="34">
        <v>0.217444</v>
      </c>
      <c r="BS539" s="34">
        <v>-5</v>
      </c>
      <c r="BT539" s="34">
        <v>8.071E-3</v>
      </c>
      <c r="BU539" s="34">
        <v>5.3137879999999997</v>
      </c>
      <c r="BV539" s="34">
        <v>0</v>
      </c>
      <c r="BW539" s="34" t="s">
        <v>155</v>
      </c>
      <c r="BX539" s="34">
        <v>0.81599999999999995</v>
      </c>
    </row>
    <row r="540" spans="1:76" x14ac:dyDescent="0.25">
      <c r="A540" s="35">
        <v>43167</v>
      </c>
      <c r="B540" s="36">
        <v>1.8656249999999999E-2</v>
      </c>
      <c r="C540" s="34">
        <v>14.058999999999999</v>
      </c>
      <c r="D540" s="34">
        <v>8.9999999999999993E-3</v>
      </c>
      <c r="E540" s="34">
        <v>90</v>
      </c>
      <c r="F540" s="34">
        <v>167.3</v>
      </c>
      <c r="G540" s="34">
        <v>2.6</v>
      </c>
      <c r="H540" s="34">
        <v>57</v>
      </c>
      <c r="I540" s="34"/>
      <c r="J540" s="34">
        <v>0.3</v>
      </c>
      <c r="K540" s="34">
        <v>0.87629999999999997</v>
      </c>
      <c r="L540" s="34">
        <v>12.319900000000001</v>
      </c>
      <c r="M540" s="34">
        <v>7.9000000000000008E-3</v>
      </c>
      <c r="N540" s="34">
        <v>146.58250000000001</v>
      </c>
      <c r="O540" s="34">
        <v>2.2440000000000002</v>
      </c>
      <c r="P540" s="34">
        <v>148.80000000000001</v>
      </c>
      <c r="Q540" s="34">
        <v>119.527</v>
      </c>
      <c r="R540" s="34">
        <v>1.8298000000000001</v>
      </c>
      <c r="S540" s="34">
        <v>121.4</v>
      </c>
      <c r="T540" s="34">
        <v>57.036799999999999</v>
      </c>
      <c r="U540" s="34"/>
      <c r="V540" s="34"/>
      <c r="W540" s="34">
        <v>0</v>
      </c>
      <c r="X540" s="34">
        <v>0.26290000000000002</v>
      </c>
      <c r="Y540" s="34">
        <v>12.2</v>
      </c>
      <c r="Z540" s="34">
        <v>847</v>
      </c>
      <c r="AA540" s="34">
        <v>850</v>
      </c>
      <c r="AB540" s="34">
        <v>869</v>
      </c>
      <c r="AC540" s="34">
        <v>85</v>
      </c>
      <c r="AD540" s="34">
        <v>26.84</v>
      </c>
      <c r="AE540" s="34">
        <v>0.62</v>
      </c>
      <c r="AF540" s="34">
        <v>978</v>
      </c>
      <c r="AG540" s="34">
        <v>2</v>
      </c>
      <c r="AH540" s="34">
        <v>50</v>
      </c>
      <c r="AI540" s="34">
        <v>41</v>
      </c>
      <c r="AJ540" s="34">
        <v>190.9</v>
      </c>
      <c r="AK540" s="34">
        <v>170</v>
      </c>
      <c r="AL540" s="34">
        <v>5.0999999999999996</v>
      </c>
      <c r="AM540" s="34">
        <v>175</v>
      </c>
      <c r="AN540" s="34" t="s">
        <v>155</v>
      </c>
      <c r="AO540" s="34">
        <v>2</v>
      </c>
      <c r="AP540" s="37">
        <v>0.89447916666666671</v>
      </c>
      <c r="AQ540" s="34">
        <v>47.163524000000002</v>
      </c>
      <c r="AR540" s="34">
        <v>-88.491403000000005</v>
      </c>
      <c r="AS540" s="34">
        <v>318.60000000000002</v>
      </c>
      <c r="AT540" s="34">
        <v>30.3</v>
      </c>
      <c r="AU540" s="34">
        <v>12</v>
      </c>
      <c r="AV540" s="34">
        <v>10</v>
      </c>
      <c r="AW540" s="34" t="s">
        <v>212</v>
      </c>
      <c r="AX540" s="34">
        <v>1</v>
      </c>
      <c r="AY540" s="34">
        <v>1.5</v>
      </c>
      <c r="AZ540" s="34">
        <v>1.9771000000000001</v>
      </c>
      <c r="BA540" s="34">
        <v>13.404</v>
      </c>
      <c r="BB540" s="34">
        <v>14.46</v>
      </c>
      <c r="BC540" s="34">
        <v>1.08</v>
      </c>
      <c r="BD540" s="34">
        <v>14.117000000000001</v>
      </c>
      <c r="BE540" s="34">
        <v>2903.511</v>
      </c>
      <c r="BF540" s="34">
        <v>1.1830000000000001</v>
      </c>
      <c r="BG540" s="34">
        <v>3.6179999999999999</v>
      </c>
      <c r="BH540" s="34">
        <v>5.5E-2</v>
      </c>
      <c r="BI540" s="34">
        <v>3.673</v>
      </c>
      <c r="BJ540" s="34">
        <v>2.95</v>
      </c>
      <c r="BK540" s="34">
        <v>4.4999999999999998E-2</v>
      </c>
      <c r="BL540" s="34">
        <v>2.9950000000000001</v>
      </c>
      <c r="BM540" s="34">
        <v>0.46389999999999998</v>
      </c>
      <c r="BN540" s="34"/>
      <c r="BO540" s="34"/>
      <c r="BP540" s="34"/>
      <c r="BQ540" s="34">
        <v>45.048999999999999</v>
      </c>
      <c r="BR540" s="34">
        <v>0.23207700000000001</v>
      </c>
      <c r="BS540" s="34">
        <v>-5</v>
      </c>
      <c r="BT540" s="34">
        <v>6.1419999999999999E-3</v>
      </c>
      <c r="BU540" s="34">
        <v>5.6713820000000004</v>
      </c>
      <c r="BV540" s="34">
        <v>0</v>
      </c>
      <c r="BW540" s="34" t="s">
        <v>155</v>
      </c>
      <c r="BX540" s="34">
        <v>0.81499999999999995</v>
      </c>
    </row>
    <row r="541" spans="1:76" x14ac:dyDescent="0.25">
      <c r="A541" s="35">
        <v>43167</v>
      </c>
      <c r="B541" s="36">
        <v>1.8667824074074076E-2</v>
      </c>
      <c r="C541" s="34">
        <v>14.247</v>
      </c>
      <c r="D541" s="34">
        <v>9.5999999999999992E-3</v>
      </c>
      <c r="E541" s="34">
        <v>95.785535999999993</v>
      </c>
      <c r="F541" s="34">
        <v>204.4</v>
      </c>
      <c r="G541" s="34">
        <v>2.4</v>
      </c>
      <c r="H541" s="34">
        <v>58.1</v>
      </c>
      <c r="I541" s="34"/>
      <c r="J541" s="34">
        <v>0.3</v>
      </c>
      <c r="K541" s="34">
        <v>0.87490000000000001</v>
      </c>
      <c r="L541" s="34">
        <v>12.4642</v>
      </c>
      <c r="M541" s="34">
        <v>8.3999999999999995E-3</v>
      </c>
      <c r="N541" s="34">
        <v>178.83930000000001</v>
      </c>
      <c r="O541" s="34">
        <v>2.0996999999999999</v>
      </c>
      <c r="P541" s="34">
        <v>180.9</v>
      </c>
      <c r="Q541" s="34">
        <v>145.83000000000001</v>
      </c>
      <c r="R541" s="34">
        <v>1.7121999999999999</v>
      </c>
      <c r="S541" s="34">
        <v>147.5</v>
      </c>
      <c r="T541" s="34">
        <v>58.1</v>
      </c>
      <c r="U541" s="34"/>
      <c r="V541" s="34"/>
      <c r="W541" s="34">
        <v>0</v>
      </c>
      <c r="X541" s="34">
        <v>0.26250000000000001</v>
      </c>
      <c r="Y541" s="34">
        <v>12.3</v>
      </c>
      <c r="Z541" s="34">
        <v>846</v>
      </c>
      <c r="AA541" s="34">
        <v>848</v>
      </c>
      <c r="AB541" s="34">
        <v>867</v>
      </c>
      <c r="AC541" s="34">
        <v>85</v>
      </c>
      <c r="AD541" s="34">
        <v>26.84</v>
      </c>
      <c r="AE541" s="34">
        <v>0.62</v>
      </c>
      <c r="AF541" s="34">
        <v>978</v>
      </c>
      <c r="AG541" s="34">
        <v>2</v>
      </c>
      <c r="AH541" s="34">
        <v>50</v>
      </c>
      <c r="AI541" s="34">
        <v>41</v>
      </c>
      <c r="AJ541" s="34">
        <v>191</v>
      </c>
      <c r="AK541" s="34">
        <v>170</v>
      </c>
      <c r="AL541" s="34">
        <v>5.3</v>
      </c>
      <c r="AM541" s="34">
        <v>175</v>
      </c>
      <c r="AN541" s="34" t="s">
        <v>155</v>
      </c>
      <c r="AO541" s="34">
        <v>2</v>
      </c>
      <c r="AP541" s="37">
        <v>0.89449074074074064</v>
      </c>
      <c r="AQ541" s="34">
        <v>47.163513000000002</v>
      </c>
      <c r="AR541" s="34">
        <v>-88.491439999999997</v>
      </c>
      <c r="AS541" s="34">
        <v>318.60000000000002</v>
      </c>
      <c r="AT541" s="34">
        <v>30.2</v>
      </c>
      <c r="AU541" s="34">
        <v>12</v>
      </c>
      <c r="AV541" s="34">
        <v>10</v>
      </c>
      <c r="AW541" s="34" t="s">
        <v>201</v>
      </c>
      <c r="AX541" s="34">
        <v>0.92290000000000005</v>
      </c>
      <c r="AY541" s="34">
        <v>1.5</v>
      </c>
      <c r="AZ541" s="34">
        <v>1.7686999999999999</v>
      </c>
      <c r="BA541" s="34">
        <v>13.404</v>
      </c>
      <c r="BB541" s="34">
        <v>14.28</v>
      </c>
      <c r="BC541" s="34">
        <v>1.07</v>
      </c>
      <c r="BD541" s="34">
        <v>14.3</v>
      </c>
      <c r="BE541" s="34">
        <v>2903.299</v>
      </c>
      <c r="BF541" s="34">
        <v>1.242</v>
      </c>
      <c r="BG541" s="34">
        <v>4.3620000000000001</v>
      </c>
      <c r="BH541" s="34">
        <v>5.0999999999999997E-2</v>
      </c>
      <c r="BI541" s="34">
        <v>4.4139999999999997</v>
      </c>
      <c r="BJ541" s="34">
        <v>3.5569999999999999</v>
      </c>
      <c r="BK541" s="34">
        <v>4.2000000000000003E-2</v>
      </c>
      <c r="BL541" s="34">
        <v>3.5990000000000002</v>
      </c>
      <c r="BM541" s="34">
        <v>0.46700000000000003</v>
      </c>
      <c r="BN541" s="34"/>
      <c r="BO541" s="34"/>
      <c r="BP541" s="34"/>
      <c r="BQ541" s="34">
        <v>44.453000000000003</v>
      </c>
      <c r="BR541" s="34">
        <v>0.24693499999999999</v>
      </c>
      <c r="BS541" s="34">
        <v>-5</v>
      </c>
      <c r="BT541" s="34">
        <v>6.9290000000000003E-3</v>
      </c>
      <c r="BU541" s="34">
        <v>6.0344740000000003</v>
      </c>
      <c r="BV541" s="34">
        <v>0</v>
      </c>
      <c r="BW541" s="34" t="s">
        <v>155</v>
      </c>
      <c r="BX541" s="34">
        <v>0.81499999999999995</v>
      </c>
    </row>
    <row r="542" spans="1:76" x14ac:dyDescent="0.25">
      <c r="A542" s="35">
        <v>43167</v>
      </c>
      <c r="B542" s="36">
        <v>1.867939814814815E-2</v>
      </c>
      <c r="C542" s="34">
        <v>14.496</v>
      </c>
      <c r="D542" s="34">
        <v>1.9599999999999999E-2</v>
      </c>
      <c r="E542" s="34">
        <v>195.53616</v>
      </c>
      <c r="F542" s="34">
        <v>217.6</v>
      </c>
      <c r="G542" s="34">
        <v>2.4</v>
      </c>
      <c r="H542" s="34">
        <v>47.7</v>
      </c>
      <c r="I542" s="34"/>
      <c r="J542" s="34">
        <v>0.3</v>
      </c>
      <c r="K542" s="34">
        <v>0.87290000000000001</v>
      </c>
      <c r="L542" s="34">
        <v>12.6531</v>
      </c>
      <c r="M542" s="34">
        <v>1.7100000000000001E-2</v>
      </c>
      <c r="N542" s="34">
        <v>189.91659999999999</v>
      </c>
      <c r="O542" s="34">
        <v>2.0949</v>
      </c>
      <c r="P542" s="34">
        <v>192</v>
      </c>
      <c r="Q542" s="34">
        <v>154.86269999999999</v>
      </c>
      <c r="R542" s="34">
        <v>1.7081999999999999</v>
      </c>
      <c r="S542" s="34">
        <v>156.6</v>
      </c>
      <c r="T542" s="34">
        <v>47.738900000000001</v>
      </c>
      <c r="U542" s="34"/>
      <c r="V542" s="34"/>
      <c r="W542" s="34">
        <v>0</v>
      </c>
      <c r="X542" s="34">
        <v>0.26190000000000002</v>
      </c>
      <c r="Y542" s="34">
        <v>12.3</v>
      </c>
      <c r="Z542" s="34">
        <v>845</v>
      </c>
      <c r="AA542" s="34">
        <v>848</v>
      </c>
      <c r="AB542" s="34">
        <v>867</v>
      </c>
      <c r="AC542" s="34">
        <v>85</v>
      </c>
      <c r="AD542" s="34">
        <v>26.84</v>
      </c>
      <c r="AE542" s="34">
        <v>0.62</v>
      </c>
      <c r="AF542" s="34">
        <v>978</v>
      </c>
      <c r="AG542" s="34">
        <v>2</v>
      </c>
      <c r="AH542" s="34">
        <v>50</v>
      </c>
      <c r="AI542" s="34">
        <v>41</v>
      </c>
      <c r="AJ542" s="34">
        <v>191</v>
      </c>
      <c r="AK542" s="34">
        <v>170</v>
      </c>
      <c r="AL542" s="34">
        <v>5.3</v>
      </c>
      <c r="AM542" s="34">
        <v>175</v>
      </c>
      <c r="AN542" s="34" t="s">
        <v>155</v>
      </c>
      <c r="AO542" s="34">
        <v>2</v>
      </c>
      <c r="AP542" s="37">
        <v>0.89449074074074064</v>
      </c>
      <c r="AQ542" s="34">
        <v>47.163462000000003</v>
      </c>
      <c r="AR542" s="34">
        <v>-88.491557</v>
      </c>
      <c r="AS542" s="34">
        <v>318.5</v>
      </c>
      <c r="AT542" s="34">
        <v>30</v>
      </c>
      <c r="AU542" s="34">
        <v>12</v>
      </c>
      <c r="AV542" s="34">
        <v>10</v>
      </c>
      <c r="AW542" s="34" t="s">
        <v>201</v>
      </c>
      <c r="AX542" s="34">
        <v>0.97709999999999997</v>
      </c>
      <c r="AY542" s="34">
        <v>1.5</v>
      </c>
      <c r="AZ542" s="34">
        <v>1.7770999999999999</v>
      </c>
      <c r="BA542" s="34">
        <v>13.404</v>
      </c>
      <c r="BB542" s="34">
        <v>14.04</v>
      </c>
      <c r="BC542" s="34">
        <v>1.05</v>
      </c>
      <c r="BD542" s="34">
        <v>14.565</v>
      </c>
      <c r="BE542" s="34">
        <v>2901.451</v>
      </c>
      <c r="BF542" s="34">
        <v>2.4910000000000001</v>
      </c>
      <c r="BG542" s="34">
        <v>4.5609999999999999</v>
      </c>
      <c r="BH542" s="34">
        <v>0.05</v>
      </c>
      <c r="BI542" s="34">
        <v>4.6109999999999998</v>
      </c>
      <c r="BJ542" s="34">
        <v>3.7189999999999999</v>
      </c>
      <c r="BK542" s="34">
        <v>4.1000000000000002E-2</v>
      </c>
      <c r="BL542" s="34">
        <v>3.76</v>
      </c>
      <c r="BM542" s="34">
        <v>0.37780000000000002</v>
      </c>
      <c r="BN542" s="34"/>
      <c r="BO542" s="34"/>
      <c r="BP542" s="34"/>
      <c r="BQ542" s="34">
        <v>43.66</v>
      </c>
      <c r="BR542" s="34">
        <v>0.25264500000000001</v>
      </c>
      <c r="BS542" s="34">
        <v>-5</v>
      </c>
      <c r="BT542" s="34">
        <v>7.9290000000000003E-3</v>
      </c>
      <c r="BU542" s="34">
        <v>6.1740130000000004</v>
      </c>
      <c r="BV542" s="34">
        <v>0</v>
      </c>
      <c r="BW542" s="34" t="s">
        <v>155</v>
      </c>
      <c r="BX542" s="34">
        <v>0.81499999999999995</v>
      </c>
    </row>
    <row r="543" spans="1:76" x14ac:dyDescent="0.25">
      <c r="A543" s="35">
        <v>43167</v>
      </c>
      <c r="B543" s="36">
        <v>1.8690972222222223E-2</v>
      </c>
      <c r="C543" s="34">
        <v>14.622</v>
      </c>
      <c r="D543" s="34">
        <v>8.9599999999999999E-2</v>
      </c>
      <c r="E543" s="34">
        <v>896.06557399999997</v>
      </c>
      <c r="F543" s="34">
        <v>217.1</v>
      </c>
      <c r="G543" s="34">
        <v>2.4</v>
      </c>
      <c r="H543" s="34">
        <v>45.2</v>
      </c>
      <c r="I543" s="34"/>
      <c r="J543" s="34">
        <v>0.3</v>
      </c>
      <c r="K543" s="34">
        <v>0.87129999999999996</v>
      </c>
      <c r="L543" s="34">
        <v>12.7395</v>
      </c>
      <c r="M543" s="34">
        <v>7.8100000000000003E-2</v>
      </c>
      <c r="N543" s="34">
        <v>189.15129999999999</v>
      </c>
      <c r="O543" s="34">
        <v>2.0910000000000002</v>
      </c>
      <c r="P543" s="34">
        <v>191.2</v>
      </c>
      <c r="Q543" s="34">
        <v>154.23859999999999</v>
      </c>
      <c r="R543" s="34">
        <v>1.7051000000000001</v>
      </c>
      <c r="S543" s="34">
        <v>155.9</v>
      </c>
      <c r="T543" s="34">
        <v>45.169600000000003</v>
      </c>
      <c r="U543" s="34"/>
      <c r="V543" s="34"/>
      <c r="W543" s="34">
        <v>0</v>
      </c>
      <c r="X543" s="34">
        <v>0.26140000000000002</v>
      </c>
      <c r="Y543" s="34">
        <v>12.3</v>
      </c>
      <c r="Z543" s="34">
        <v>846</v>
      </c>
      <c r="AA543" s="34">
        <v>848</v>
      </c>
      <c r="AB543" s="34">
        <v>866</v>
      </c>
      <c r="AC543" s="34">
        <v>85</v>
      </c>
      <c r="AD543" s="34">
        <v>26.84</v>
      </c>
      <c r="AE543" s="34">
        <v>0.62</v>
      </c>
      <c r="AF543" s="34">
        <v>978</v>
      </c>
      <c r="AG543" s="34">
        <v>2</v>
      </c>
      <c r="AH543" s="34">
        <v>50</v>
      </c>
      <c r="AI543" s="34">
        <v>41</v>
      </c>
      <c r="AJ543" s="34">
        <v>191</v>
      </c>
      <c r="AK543" s="34">
        <v>170</v>
      </c>
      <c r="AL543" s="34">
        <v>5.3</v>
      </c>
      <c r="AM543" s="34">
        <v>175</v>
      </c>
      <c r="AN543" s="34" t="s">
        <v>155</v>
      </c>
      <c r="AO543" s="34">
        <v>2</v>
      </c>
      <c r="AP543" s="37">
        <v>0.89450231481481479</v>
      </c>
      <c r="AQ543" s="34">
        <v>47.163404999999997</v>
      </c>
      <c r="AR543" s="34">
        <v>-88.491714000000002</v>
      </c>
      <c r="AS543" s="34">
        <v>318.39999999999998</v>
      </c>
      <c r="AT543" s="34">
        <v>29.8</v>
      </c>
      <c r="AU543" s="34">
        <v>12</v>
      </c>
      <c r="AV543" s="34">
        <v>10</v>
      </c>
      <c r="AW543" s="34" t="s">
        <v>201</v>
      </c>
      <c r="AX543" s="34">
        <v>1</v>
      </c>
      <c r="AY543" s="34">
        <v>1.5</v>
      </c>
      <c r="AZ543" s="34">
        <v>1.8</v>
      </c>
      <c r="BA543" s="34">
        <v>13.404</v>
      </c>
      <c r="BB543" s="34">
        <v>13.85</v>
      </c>
      <c r="BC543" s="34">
        <v>1.03</v>
      </c>
      <c r="BD543" s="34">
        <v>14.776</v>
      </c>
      <c r="BE543" s="34">
        <v>2887.6320000000001</v>
      </c>
      <c r="BF543" s="34">
        <v>11.263</v>
      </c>
      <c r="BG543" s="34">
        <v>4.49</v>
      </c>
      <c r="BH543" s="34">
        <v>0.05</v>
      </c>
      <c r="BI543" s="34">
        <v>4.54</v>
      </c>
      <c r="BJ543" s="34">
        <v>3.661</v>
      </c>
      <c r="BK543" s="34">
        <v>0.04</v>
      </c>
      <c r="BL543" s="34">
        <v>3.702</v>
      </c>
      <c r="BM543" s="34">
        <v>0.3533</v>
      </c>
      <c r="BN543" s="34"/>
      <c r="BO543" s="34"/>
      <c r="BP543" s="34"/>
      <c r="BQ543" s="34">
        <v>43.078000000000003</v>
      </c>
      <c r="BR543" s="34">
        <v>0.36448000000000003</v>
      </c>
      <c r="BS543" s="34">
        <v>-5</v>
      </c>
      <c r="BT543" s="34">
        <v>8.0000000000000002E-3</v>
      </c>
      <c r="BU543" s="34">
        <v>8.9069800000000008</v>
      </c>
      <c r="BV543" s="34">
        <v>0</v>
      </c>
      <c r="BW543" s="34" t="s">
        <v>155</v>
      </c>
      <c r="BX543" s="34">
        <v>0.81499999999999995</v>
      </c>
    </row>
    <row r="544" spans="1:76" x14ac:dyDescent="0.25">
      <c r="A544" s="35">
        <v>43167</v>
      </c>
      <c r="B544" s="36">
        <v>1.8702546296296297E-2</v>
      </c>
      <c r="C544" s="34">
        <v>14.51</v>
      </c>
      <c r="D544" s="34">
        <v>8.5400000000000004E-2</v>
      </c>
      <c r="E544" s="34">
        <v>854.28571399999998</v>
      </c>
      <c r="F544" s="34">
        <v>217.3</v>
      </c>
      <c r="G544" s="34">
        <v>2.4</v>
      </c>
      <c r="H544" s="34">
        <v>50.9</v>
      </c>
      <c r="I544" s="34"/>
      <c r="J544" s="34">
        <v>0.3</v>
      </c>
      <c r="K544" s="34">
        <v>0.87219999999999998</v>
      </c>
      <c r="L544" s="34">
        <v>12.655900000000001</v>
      </c>
      <c r="M544" s="34">
        <v>7.4499999999999997E-2</v>
      </c>
      <c r="N544" s="34">
        <v>189.53739999999999</v>
      </c>
      <c r="O544" s="34">
        <v>2.1276999999999999</v>
      </c>
      <c r="P544" s="34">
        <v>191.7</v>
      </c>
      <c r="Q544" s="34">
        <v>154.55350000000001</v>
      </c>
      <c r="R544" s="34">
        <v>1.7349000000000001</v>
      </c>
      <c r="S544" s="34">
        <v>156.30000000000001</v>
      </c>
      <c r="T544" s="34">
        <v>50.890300000000003</v>
      </c>
      <c r="U544" s="34"/>
      <c r="V544" s="34"/>
      <c r="W544" s="34">
        <v>0</v>
      </c>
      <c r="X544" s="34">
        <v>0.26169999999999999</v>
      </c>
      <c r="Y544" s="34">
        <v>12.4</v>
      </c>
      <c r="Z544" s="34">
        <v>846</v>
      </c>
      <c r="AA544" s="34">
        <v>847</v>
      </c>
      <c r="AB544" s="34">
        <v>865</v>
      </c>
      <c r="AC544" s="34">
        <v>85</v>
      </c>
      <c r="AD544" s="34">
        <v>26.84</v>
      </c>
      <c r="AE544" s="34">
        <v>0.62</v>
      </c>
      <c r="AF544" s="34">
        <v>978</v>
      </c>
      <c r="AG544" s="34">
        <v>2</v>
      </c>
      <c r="AH544" s="34">
        <v>50</v>
      </c>
      <c r="AI544" s="34">
        <v>41</v>
      </c>
      <c r="AJ544" s="34">
        <v>191</v>
      </c>
      <c r="AK544" s="34">
        <v>170.9</v>
      </c>
      <c r="AL544" s="34">
        <v>5.4</v>
      </c>
      <c r="AM544" s="34">
        <v>175</v>
      </c>
      <c r="AN544" s="34" t="s">
        <v>155</v>
      </c>
      <c r="AO544" s="34">
        <v>2</v>
      </c>
      <c r="AP544" s="37">
        <v>0.89451388888888894</v>
      </c>
      <c r="AQ544" s="34">
        <v>47.163226999999999</v>
      </c>
      <c r="AR544" s="34">
        <v>-88.491901999999996</v>
      </c>
      <c r="AS544" s="34">
        <v>319.10000000000002</v>
      </c>
      <c r="AT544" s="34">
        <v>30.9</v>
      </c>
      <c r="AU544" s="34">
        <v>12</v>
      </c>
      <c r="AV544" s="34">
        <v>9</v>
      </c>
      <c r="AW544" s="34" t="s">
        <v>200</v>
      </c>
      <c r="AX544" s="34">
        <v>1.308308</v>
      </c>
      <c r="AY544" s="34">
        <v>1.5770770000000001</v>
      </c>
      <c r="AZ544" s="34">
        <v>2.1083080000000001</v>
      </c>
      <c r="BA544" s="34">
        <v>13.404</v>
      </c>
      <c r="BB544" s="34">
        <v>13.96</v>
      </c>
      <c r="BC544" s="34">
        <v>1.04</v>
      </c>
      <c r="BD544" s="34">
        <v>14.651999999999999</v>
      </c>
      <c r="BE544" s="34">
        <v>2888.248</v>
      </c>
      <c r="BF544" s="34">
        <v>10.823</v>
      </c>
      <c r="BG544" s="34">
        <v>4.53</v>
      </c>
      <c r="BH544" s="34">
        <v>5.0999999999999997E-2</v>
      </c>
      <c r="BI544" s="34">
        <v>4.5810000000000004</v>
      </c>
      <c r="BJ544" s="34">
        <v>3.694</v>
      </c>
      <c r="BK544" s="34">
        <v>4.1000000000000002E-2</v>
      </c>
      <c r="BL544" s="34">
        <v>3.7349999999999999</v>
      </c>
      <c r="BM544" s="34">
        <v>0.40079999999999999</v>
      </c>
      <c r="BN544" s="34"/>
      <c r="BO544" s="34"/>
      <c r="BP544" s="34"/>
      <c r="BQ544" s="34">
        <v>43.418999999999997</v>
      </c>
      <c r="BR544" s="34">
        <v>0.40179900000000002</v>
      </c>
      <c r="BS544" s="34">
        <v>-5</v>
      </c>
      <c r="BT544" s="34">
        <v>7.071E-3</v>
      </c>
      <c r="BU544" s="34">
        <v>9.8189630000000001</v>
      </c>
      <c r="BV544" s="34">
        <v>0</v>
      </c>
      <c r="BW544" s="34" t="s">
        <v>155</v>
      </c>
      <c r="BX544" s="34">
        <v>0.81499999999999995</v>
      </c>
    </row>
    <row r="545" spans="1:76" x14ac:dyDescent="0.25">
      <c r="A545" s="35">
        <v>43167</v>
      </c>
      <c r="B545" s="36">
        <v>1.8714120370370371E-2</v>
      </c>
      <c r="C545" s="34">
        <v>14.147</v>
      </c>
      <c r="D545" s="34">
        <v>4.6100000000000002E-2</v>
      </c>
      <c r="E545" s="34">
        <v>460.89925099999999</v>
      </c>
      <c r="F545" s="34">
        <v>205.8</v>
      </c>
      <c r="G545" s="34">
        <v>2.5</v>
      </c>
      <c r="H545" s="34">
        <v>50.2</v>
      </c>
      <c r="I545" s="34"/>
      <c r="J545" s="34">
        <v>0.3</v>
      </c>
      <c r="K545" s="34">
        <v>0.87539999999999996</v>
      </c>
      <c r="L545" s="34">
        <v>12.3847</v>
      </c>
      <c r="M545" s="34">
        <v>4.0300000000000002E-2</v>
      </c>
      <c r="N545" s="34">
        <v>180.1636</v>
      </c>
      <c r="O545" s="34">
        <v>2.1884999999999999</v>
      </c>
      <c r="P545" s="34">
        <v>182.4</v>
      </c>
      <c r="Q545" s="34">
        <v>146.90989999999999</v>
      </c>
      <c r="R545" s="34">
        <v>1.7846</v>
      </c>
      <c r="S545" s="34">
        <v>148.69999999999999</v>
      </c>
      <c r="T545" s="34">
        <v>50.202199999999998</v>
      </c>
      <c r="U545" s="34"/>
      <c r="V545" s="34"/>
      <c r="W545" s="34">
        <v>0</v>
      </c>
      <c r="X545" s="34">
        <v>0.2626</v>
      </c>
      <c r="Y545" s="34">
        <v>12.4</v>
      </c>
      <c r="Z545" s="34">
        <v>845</v>
      </c>
      <c r="AA545" s="34">
        <v>847</v>
      </c>
      <c r="AB545" s="34">
        <v>867</v>
      </c>
      <c r="AC545" s="34">
        <v>85</v>
      </c>
      <c r="AD545" s="34">
        <v>26.84</v>
      </c>
      <c r="AE545" s="34">
        <v>0.62</v>
      </c>
      <c r="AF545" s="34">
        <v>978</v>
      </c>
      <c r="AG545" s="34">
        <v>2</v>
      </c>
      <c r="AH545" s="34">
        <v>50</v>
      </c>
      <c r="AI545" s="34">
        <v>41</v>
      </c>
      <c r="AJ545" s="34">
        <v>191</v>
      </c>
      <c r="AK545" s="34">
        <v>171</v>
      </c>
      <c r="AL545" s="34">
        <v>5.4</v>
      </c>
      <c r="AM545" s="34">
        <v>175</v>
      </c>
      <c r="AN545" s="34" t="s">
        <v>155</v>
      </c>
      <c r="AO545" s="34">
        <v>2</v>
      </c>
      <c r="AP545" s="37">
        <v>0.89453703703703702</v>
      </c>
      <c r="AQ545" s="34">
        <v>47.163178000000002</v>
      </c>
      <c r="AR545" s="34">
        <v>-88.491946999999996</v>
      </c>
      <c r="AS545" s="34">
        <v>319.3</v>
      </c>
      <c r="AT545" s="34">
        <v>31.9</v>
      </c>
      <c r="AU545" s="34">
        <v>12</v>
      </c>
      <c r="AV545" s="34">
        <v>9</v>
      </c>
      <c r="AW545" s="34" t="s">
        <v>200</v>
      </c>
      <c r="AX545" s="34">
        <v>1.3229</v>
      </c>
      <c r="AY545" s="34">
        <v>1.6</v>
      </c>
      <c r="AZ545" s="34">
        <v>2.0457999999999998</v>
      </c>
      <c r="BA545" s="34">
        <v>13.404</v>
      </c>
      <c r="BB545" s="34">
        <v>14.33</v>
      </c>
      <c r="BC545" s="34">
        <v>1.07</v>
      </c>
      <c r="BD545" s="34">
        <v>14.234</v>
      </c>
      <c r="BE545" s="34">
        <v>2896.03</v>
      </c>
      <c r="BF545" s="34">
        <v>6.0049999999999999</v>
      </c>
      <c r="BG545" s="34">
        <v>4.4119999999999999</v>
      </c>
      <c r="BH545" s="34">
        <v>5.3999999999999999E-2</v>
      </c>
      <c r="BI545" s="34">
        <v>4.4649999999999999</v>
      </c>
      <c r="BJ545" s="34">
        <v>3.5979999999999999</v>
      </c>
      <c r="BK545" s="34">
        <v>4.3999999999999997E-2</v>
      </c>
      <c r="BL545" s="34">
        <v>3.641</v>
      </c>
      <c r="BM545" s="34">
        <v>0.40510000000000002</v>
      </c>
      <c r="BN545" s="34"/>
      <c r="BO545" s="34"/>
      <c r="BP545" s="34"/>
      <c r="BQ545" s="34">
        <v>44.652000000000001</v>
      </c>
      <c r="BR545" s="34">
        <v>0.405858</v>
      </c>
      <c r="BS545" s="34">
        <v>-5</v>
      </c>
      <c r="BT545" s="34">
        <v>6.071E-3</v>
      </c>
      <c r="BU545" s="34">
        <v>9.9181550000000005</v>
      </c>
      <c r="BV545" s="34">
        <v>0</v>
      </c>
      <c r="BW545" s="34" t="s">
        <v>155</v>
      </c>
      <c r="BX545" s="34">
        <v>0.81499999999999995</v>
      </c>
    </row>
    <row r="546" spans="1:76" x14ac:dyDescent="0.25">
      <c r="A546" s="35">
        <v>43167</v>
      </c>
      <c r="B546" s="36">
        <v>1.8725694444444444E-2</v>
      </c>
      <c r="C546" s="34">
        <v>13.932</v>
      </c>
      <c r="D546" s="34">
        <v>1.6199999999999999E-2</v>
      </c>
      <c r="E546" s="34">
        <v>162.207358</v>
      </c>
      <c r="F546" s="34">
        <v>206.5</v>
      </c>
      <c r="G546" s="34">
        <v>2.5</v>
      </c>
      <c r="H546" s="34">
        <v>54.6</v>
      </c>
      <c r="I546" s="34"/>
      <c r="J546" s="34">
        <v>0.3</v>
      </c>
      <c r="K546" s="34">
        <v>0.87739999999999996</v>
      </c>
      <c r="L546" s="34">
        <v>12.223000000000001</v>
      </c>
      <c r="M546" s="34">
        <v>1.4200000000000001E-2</v>
      </c>
      <c r="N546" s="34">
        <v>181.1328</v>
      </c>
      <c r="O546" s="34">
        <v>2.1587000000000001</v>
      </c>
      <c r="P546" s="34">
        <v>183.3</v>
      </c>
      <c r="Q546" s="34">
        <v>147.70009999999999</v>
      </c>
      <c r="R546" s="34">
        <v>1.7602</v>
      </c>
      <c r="S546" s="34">
        <v>149.5</v>
      </c>
      <c r="T546" s="34">
        <v>54.632100000000001</v>
      </c>
      <c r="U546" s="34"/>
      <c r="V546" s="34"/>
      <c r="W546" s="34">
        <v>0</v>
      </c>
      <c r="X546" s="34">
        <v>0.26319999999999999</v>
      </c>
      <c r="Y546" s="34">
        <v>12.4</v>
      </c>
      <c r="Z546" s="34">
        <v>845</v>
      </c>
      <c r="AA546" s="34">
        <v>847</v>
      </c>
      <c r="AB546" s="34">
        <v>866</v>
      </c>
      <c r="AC546" s="34">
        <v>85</v>
      </c>
      <c r="AD546" s="34">
        <v>26.84</v>
      </c>
      <c r="AE546" s="34">
        <v>0.62</v>
      </c>
      <c r="AF546" s="34">
        <v>978</v>
      </c>
      <c r="AG546" s="34">
        <v>2</v>
      </c>
      <c r="AH546" s="34">
        <v>50</v>
      </c>
      <c r="AI546" s="34">
        <v>41</v>
      </c>
      <c r="AJ546" s="34">
        <v>191</v>
      </c>
      <c r="AK546" s="34">
        <v>170.1</v>
      </c>
      <c r="AL546" s="34">
        <v>5.4</v>
      </c>
      <c r="AM546" s="34">
        <v>175</v>
      </c>
      <c r="AN546" s="34" t="s">
        <v>155</v>
      </c>
      <c r="AO546" s="34">
        <v>2</v>
      </c>
      <c r="AP546" s="37">
        <v>0.89453703703703702</v>
      </c>
      <c r="AQ546" s="34">
        <v>47.163080999999998</v>
      </c>
      <c r="AR546" s="34">
        <v>-88.491985999999997</v>
      </c>
      <c r="AS546" s="34">
        <v>319.39999999999998</v>
      </c>
      <c r="AT546" s="34">
        <v>33.6</v>
      </c>
      <c r="AU546" s="34">
        <v>12</v>
      </c>
      <c r="AV546" s="34">
        <v>9</v>
      </c>
      <c r="AW546" s="34" t="s">
        <v>200</v>
      </c>
      <c r="AX546" s="34">
        <v>1.2229000000000001</v>
      </c>
      <c r="AY546" s="34">
        <v>1.6</v>
      </c>
      <c r="AZ546" s="34">
        <v>2</v>
      </c>
      <c r="BA546" s="34">
        <v>13.404</v>
      </c>
      <c r="BB546" s="34">
        <v>14.57</v>
      </c>
      <c r="BC546" s="34">
        <v>1.0900000000000001</v>
      </c>
      <c r="BD546" s="34">
        <v>13.978</v>
      </c>
      <c r="BE546" s="34">
        <v>2902.107</v>
      </c>
      <c r="BF546" s="34">
        <v>2.1509999999999998</v>
      </c>
      <c r="BG546" s="34">
        <v>4.5039999999999996</v>
      </c>
      <c r="BH546" s="34">
        <v>5.3999999999999999E-2</v>
      </c>
      <c r="BI546" s="34">
        <v>4.5570000000000004</v>
      </c>
      <c r="BJ546" s="34">
        <v>3.6720000000000002</v>
      </c>
      <c r="BK546" s="34">
        <v>4.3999999999999997E-2</v>
      </c>
      <c r="BL546" s="34">
        <v>3.7160000000000002</v>
      </c>
      <c r="BM546" s="34">
        <v>0.4476</v>
      </c>
      <c r="BN546" s="34"/>
      <c r="BO546" s="34"/>
      <c r="BP546" s="34"/>
      <c r="BQ546" s="34">
        <v>45.44</v>
      </c>
      <c r="BR546" s="34">
        <v>0.46824300000000002</v>
      </c>
      <c r="BS546" s="34">
        <v>-5</v>
      </c>
      <c r="BT546" s="34">
        <v>6.9290000000000003E-3</v>
      </c>
      <c r="BU546" s="34">
        <v>11.442688</v>
      </c>
      <c r="BV546" s="34">
        <v>0</v>
      </c>
      <c r="BW546" s="34" t="s">
        <v>155</v>
      </c>
      <c r="BX546" s="34">
        <v>0.81499999999999995</v>
      </c>
    </row>
    <row r="547" spans="1:76" x14ac:dyDescent="0.25">
      <c r="A547" s="35">
        <v>43167</v>
      </c>
      <c r="B547" s="36">
        <v>1.8737268518518518E-2</v>
      </c>
      <c r="C547" s="34">
        <v>12.98</v>
      </c>
      <c r="D547" s="34">
        <v>6.7000000000000002E-3</v>
      </c>
      <c r="E547" s="34">
        <v>67.277310999999997</v>
      </c>
      <c r="F547" s="34">
        <v>311.10000000000002</v>
      </c>
      <c r="G547" s="34">
        <v>2</v>
      </c>
      <c r="H547" s="34">
        <v>57.2</v>
      </c>
      <c r="I547" s="34"/>
      <c r="J547" s="34">
        <v>0.3</v>
      </c>
      <c r="K547" s="34">
        <v>0.8851</v>
      </c>
      <c r="L547" s="34">
        <v>11.488200000000001</v>
      </c>
      <c r="M547" s="34">
        <v>6.0000000000000001E-3</v>
      </c>
      <c r="N547" s="34">
        <v>275.38220000000001</v>
      </c>
      <c r="O547" s="34">
        <v>1.7834000000000001</v>
      </c>
      <c r="P547" s="34">
        <v>277.2</v>
      </c>
      <c r="Q547" s="34">
        <v>224.55350000000001</v>
      </c>
      <c r="R547" s="34">
        <v>1.4541999999999999</v>
      </c>
      <c r="S547" s="34">
        <v>226</v>
      </c>
      <c r="T547" s="34">
        <v>57.19</v>
      </c>
      <c r="U547" s="34"/>
      <c r="V547" s="34"/>
      <c r="W547" s="34">
        <v>0</v>
      </c>
      <c r="X547" s="34">
        <v>0.26550000000000001</v>
      </c>
      <c r="Y547" s="34">
        <v>12.5</v>
      </c>
      <c r="Z547" s="34">
        <v>845</v>
      </c>
      <c r="AA547" s="34">
        <v>847</v>
      </c>
      <c r="AB547" s="34">
        <v>867</v>
      </c>
      <c r="AC547" s="34">
        <v>85</v>
      </c>
      <c r="AD547" s="34">
        <v>26.84</v>
      </c>
      <c r="AE547" s="34">
        <v>0.62</v>
      </c>
      <c r="AF547" s="34">
        <v>978</v>
      </c>
      <c r="AG547" s="34">
        <v>2</v>
      </c>
      <c r="AH547" s="34">
        <v>50</v>
      </c>
      <c r="AI547" s="34">
        <v>41</v>
      </c>
      <c r="AJ547" s="34">
        <v>191</v>
      </c>
      <c r="AK547" s="34">
        <v>170.9</v>
      </c>
      <c r="AL547" s="34">
        <v>5.6</v>
      </c>
      <c r="AM547" s="34">
        <v>175</v>
      </c>
      <c r="AN547" s="34" t="s">
        <v>155</v>
      </c>
      <c r="AO547" s="34">
        <v>2</v>
      </c>
      <c r="AP547" s="37">
        <v>0.89454861111111106</v>
      </c>
      <c r="AQ547" s="34">
        <v>47.162821000000001</v>
      </c>
      <c r="AR547" s="34">
        <v>-88.492001000000002</v>
      </c>
      <c r="AS547" s="34">
        <v>319.3</v>
      </c>
      <c r="AT547" s="34">
        <v>36</v>
      </c>
      <c r="AU547" s="34">
        <v>12</v>
      </c>
      <c r="AV547" s="34">
        <v>9</v>
      </c>
      <c r="AW547" s="34" t="s">
        <v>200</v>
      </c>
      <c r="AX547" s="34">
        <v>1.2</v>
      </c>
      <c r="AY547" s="34">
        <v>1.6</v>
      </c>
      <c r="AZ547" s="34">
        <v>2.0771000000000002</v>
      </c>
      <c r="BA547" s="34">
        <v>13.404</v>
      </c>
      <c r="BB547" s="34">
        <v>15.58</v>
      </c>
      <c r="BC547" s="34">
        <v>1.1599999999999999</v>
      </c>
      <c r="BD547" s="34">
        <v>12.983000000000001</v>
      </c>
      <c r="BE547" s="34">
        <v>2904.444</v>
      </c>
      <c r="BF547" s="34">
        <v>0.95799999999999996</v>
      </c>
      <c r="BG547" s="34">
        <v>7.2910000000000004</v>
      </c>
      <c r="BH547" s="34">
        <v>4.7E-2</v>
      </c>
      <c r="BI547" s="34">
        <v>7.3380000000000001</v>
      </c>
      <c r="BJ547" s="34">
        <v>5.9450000000000003</v>
      </c>
      <c r="BK547" s="34">
        <v>3.9E-2</v>
      </c>
      <c r="BL547" s="34">
        <v>5.984</v>
      </c>
      <c r="BM547" s="34">
        <v>0.49890000000000001</v>
      </c>
      <c r="BN547" s="34"/>
      <c r="BO547" s="34"/>
      <c r="BP547" s="34"/>
      <c r="BQ547" s="34">
        <v>48.811</v>
      </c>
      <c r="BR547" s="34">
        <v>0.52316600000000002</v>
      </c>
      <c r="BS547" s="34">
        <v>-5</v>
      </c>
      <c r="BT547" s="34">
        <v>6.071E-3</v>
      </c>
      <c r="BU547" s="34">
        <v>12.78487</v>
      </c>
      <c r="BV547" s="34">
        <v>0</v>
      </c>
      <c r="BW547" s="34" t="s">
        <v>155</v>
      </c>
      <c r="BX547" s="34">
        <v>0.81499999999999995</v>
      </c>
    </row>
    <row r="548" spans="1:76" x14ac:dyDescent="0.25">
      <c r="A548" s="35">
        <v>43167</v>
      </c>
      <c r="B548" s="36">
        <v>1.8748842592592595E-2</v>
      </c>
      <c r="C548" s="34">
        <v>12.115</v>
      </c>
      <c r="D548" s="34">
        <v>3.3999999999999998E-3</v>
      </c>
      <c r="E548" s="34">
        <v>33.663865999999999</v>
      </c>
      <c r="F548" s="34">
        <v>458.5</v>
      </c>
      <c r="G548" s="34">
        <v>1.6</v>
      </c>
      <c r="H548" s="34">
        <v>45.5</v>
      </c>
      <c r="I548" s="34"/>
      <c r="J548" s="34">
        <v>0.3</v>
      </c>
      <c r="K548" s="34">
        <v>0.8921</v>
      </c>
      <c r="L548" s="34">
        <v>10.807499999999999</v>
      </c>
      <c r="M548" s="34">
        <v>3.0000000000000001E-3</v>
      </c>
      <c r="N548" s="34">
        <v>409.04020000000003</v>
      </c>
      <c r="O548" s="34">
        <v>1.4119999999999999</v>
      </c>
      <c r="P548" s="34">
        <v>410.5</v>
      </c>
      <c r="Q548" s="34">
        <v>333.54149999999998</v>
      </c>
      <c r="R548" s="34">
        <v>1.1514</v>
      </c>
      <c r="S548" s="34">
        <v>334.7</v>
      </c>
      <c r="T548" s="34">
        <v>45.4527</v>
      </c>
      <c r="U548" s="34"/>
      <c r="V548" s="34"/>
      <c r="W548" s="34">
        <v>0</v>
      </c>
      <c r="X548" s="34">
        <v>0.2676</v>
      </c>
      <c r="Y548" s="34">
        <v>12.4</v>
      </c>
      <c r="Z548" s="34">
        <v>846</v>
      </c>
      <c r="AA548" s="34">
        <v>849</v>
      </c>
      <c r="AB548" s="34">
        <v>867</v>
      </c>
      <c r="AC548" s="34">
        <v>85</v>
      </c>
      <c r="AD548" s="34">
        <v>26.84</v>
      </c>
      <c r="AE548" s="34">
        <v>0.62</v>
      </c>
      <c r="AF548" s="34">
        <v>978</v>
      </c>
      <c r="AG548" s="34">
        <v>2</v>
      </c>
      <c r="AH548" s="34">
        <v>50</v>
      </c>
      <c r="AI548" s="34">
        <v>41</v>
      </c>
      <c r="AJ548" s="34">
        <v>191</v>
      </c>
      <c r="AK548" s="34">
        <v>171</v>
      </c>
      <c r="AL548" s="34">
        <v>5.5</v>
      </c>
      <c r="AM548" s="34">
        <v>175</v>
      </c>
      <c r="AN548" s="34" t="s">
        <v>155</v>
      </c>
      <c r="AO548" s="34">
        <v>2</v>
      </c>
      <c r="AP548" s="37">
        <v>0.89457175925925936</v>
      </c>
      <c r="AQ548" s="34">
        <v>47.162751999999998</v>
      </c>
      <c r="AR548" s="34">
        <v>-88.492001999999999</v>
      </c>
      <c r="AS548" s="34">
        <v>319.3</v>
      </c>
      <c r="AT548" s="34">
        <v>38.299999999999997</v>
      </c>
      <c r="AU548" s="34">
        <v>12</v>
      </c>
      <c r="AV548" s="34">
        <v>9</v>
      </c>
      <c r="AW548" s="34" t="s">
        <v>200</v>
      </c>
      <c r="AX548" s="34">
        <v>1.3542000000000001</v>
      </c>
      <c r="AY548" s="34">
        <v>1.7542</v>
      </c>
      <c r="AZ548" s="34">
        <v>2.2542</v>
      </c>
      <c r="BA548" s="34">
        <v>13.404</v>
      </c>
      <c r="BB548" s="34">
        <v>16.64</v>
      </c>
      <c r="BC548" s="34">
        <v>1.24</v>
      </c>
      <c r="BD548" s="34">
        <v>12.096</v>
      </c>
      <c r="BE548" s="34">
        <v>2906.0039999999999</v>
      </c>
      <c r="BF548" s="34">
        <v>0.51400000000000001</v>
      </c>
      <c r="BG548" s="34">
        <v>11.518000000000001</v>
      </c>
      <c r="BH548" s="34">
        <v>0.04</v>
      </c>
      <c r="BI548" s="34">
        <v>11.558</v>
      </c>
      <c r="BJ548" s="34">
        <v>9.3919999999999995</v>
      </c>
      <c r="BK548" s="34">
        <v>3.2000000000000001E-2</v>
      </c>
      <c r="BL548" s="34">
        <v>9.4239999999999995</v>
      </c>
      <c r="BM548" s="34">
        <v>0.42170000000000002</v>
      </c>
      <c r="BN548" s="34"/>
      <c r="BO548" s="34"/>
      <c r="BP548" s="34"/>
      <c r="BQ548" s="34">
        <v>52.323999999999998</v>
      </c>
      <c r="BR548" s="34">
        <v>0.47776299999999999</v>
      </c>
      <c r="BS548" s="34">
        <v>-5</v>
      </c>
      <c r="BT548" s="34">
        <v>6.0000000000000001E-3</v>
      </c>
      <c r="BU548" s="34">
        <v>11.675333</v>
      </c>
      <c r="BV548" s="34">
        <v>0</v>
      </c>
      <c r="BW548" s="34" t="s">
        <v>155</v>
      </c>
      <c r="BX548" s="34">
        <v>0.81499999999999995</v>
      </c>
    </row>
    <row r="549" spans="1:76" x14ac:dyDescent="0.25">
      <c r="A549" s="35">
        <v>43167</v>
      </c>
      <c r="B549" s="36">
        <v>1.8760416666666665E-2</v>
      </c>
      <c r="C549" s="34">
        <v>11.909000000000001</v>
      </c>
      <c r="D549" s="34">
        <v>6.7000000000000002E-3</v>
      </c>
      <c r="E549" s="34">
        <v>67.280334999999994</v>
      </c>
      <c r="F549" s="34">
        <v>592</v>
      </c>
      <c r="G549" s="34">
        <v>1.3</v>
      </c>
      <c r="H549" s="34">
        <v>46.9</v>
      </c>
      <c r="I549" s="34"/>
      <c r="J549" s="34">
        <v>0.3</v>
      </c>
      <c r="K549" s="34">
        <v>0.89380000000000004</v>
      </c>
      <c r="L549" s="34">
        <v>10.643800000000001</v>
      </c>
      <c r="M549" s="34">
        <v>6.0000000000000001E-3</v>
      </c>
      <c r="N549" s="34">
        <v>529.10749999999996</v>
      </c>
      <c r="O549" s="34">
        <v>1.1213</v>
      </c>
      <c r="P549" s="34">
        <v>530.20000000000005</v>
      </c>
      <c r="Q549" s="34">
        <v>431.44720000000001</v>
      </c>
      <c r="R549" s="34">
        <v>0.9143</v>
      </c>
      <c r="S549" s="34">
        <v>432.4</v>
      </c>
      <c r="T549" s="34">
        <v>46.854700000000001</v>
      </c>
      <c r="U549" s="34"/>
      <c r="V549" s="34"/>
      <c r="W549" s="34">
        <v>0</v>
      </c>
      <c r="X549" s="34">
        <v>0.2681</v>
      </c>
      <c r="Y549" s="34">
        <v>12.5</v>
      </c>
      <c r="Z549" s="34">
        <v>846</v>
      </c>
      <c r="AA549" s="34">
        <v>848</v>
      </c>
      <c r="AB549" s="34">
        <v>868</v>
      </c>
      <c r="AC549" s="34">
        <v>85</v>
      </c>
      <c r="AD549" s="34">
        <v>26.84</v>
      </c>
      <c r="AE549" s="34">
        <v>0.62</v>
      </c>
      <c r="AF549" s="34">
        <v>978</v>
      </c>
      <c r="AG549" s="34">
        <v>2</v>
      </c>
      <c r="AH549" s="34">
        <v>50</v>
      </c>
      <c r="AI549" s="34">
        <v>41</v>
      </c>
      <c r="AJ549" s="34">
        <v>191</v>
      </c>
      <c r="AK549" s="34">
        <v>171</v>
      </c>
      <c r="AL549" s="34">
        <v>5.6</v>
      </c>
      <c r="AM549" s="34">
        <v>175</v>
      </c>
      <c r="AN549" s="34" t="s">
        <v>155</v>
      </c>
      <c r="AO549" s="34">
        <v>2</v>
      </c>
      <c r="AP549" s="37">
        <v>0.89457175925925936</v>
      </c>
      <c r="AQ549" s="34">
        <v>47.162623000000004</v>
      </c>
      <c r="AR549" s="34">
        <v>-88.491960000000006</v>
      </c>
      <c r="AS549" s="34">
        <v>319</v>
      </c>
      <c r="AT549" s="34">
        <v>38.799999999999997</v>
      </c>
      <c r="AU549" s="34">
        <v>12</v>
      </c>
      <c r="AV549" s="34">
        <v>9</v>
      </c>
      <c r="AW549" s="34" t="s">
        <v>200</v>
      </c>
      <c r="AX549" s="34">
        <v>1.5542</v>
      </c>
      <c r="AY549" s="34">
        <v>1.8</v>
      </c>
      <c r="AZ549" s="34">
        <v>2.4542000000000002</v>
      </c>
      <c r="BA549" s="34">
        <v>13.404</v>
      </c>
      <c r="BB549" s="34">
        <v>16.899999999999999</v>
      </c>
      <c r="BC549" s="34">
        <v>1.26</v>
      </c>
      <c r="BD549" s="34">
        <v>11.885</v>
      </c>
      <c r="BE549" s="34">
        <v>2905.2750000000001</v>
      </c>
      <c r="BF549" s="34">
        <v>1.0449999999999999</v>
      </c>
      <c r="BG549" s="34">
        <v>15.124000000000001</v>
      </c>
      <c r="BH549" s="34">
        <v>3.2000000000000001E-2</v>
      </c>
      <c r="BI549" s="34">
        <v>15.156000000000001</v>
      </c>
      <c r="BJ549" s="34">
        <v>12.333</v>
      </c>
      <c r="BK549" s="34">
        <v>2.5999999999999999E-2</v>
      </c>
      <c r="BL549" s="34">
        <v>12.359</v>
      </c>
      <c r="BM549" s="34">
        <v>0.44130000000000003</v>
      </c>
      <c r="BN549" s="34"/>
      <c r="BO549" s="34"/>
      <c r="BP549" s="34"/>
      <c r="BQ549" s="34">
        <v>53.216000000000001</v>
      </c>
      <c r="BR549" s="34">
        <v>0.47771200000000003</v>
      </c>
      <c r="BS549" s="34">
        <v>-5</v>
      </c>
      <c r="BT549" s="34">
        <v>5.0720000000000001E-3</v>
      </c>
      <c r="BU549" s="34">
        <v>11.674094</v>
      </c>
      <c r="BV549" s="34">
        <v>0</v>
      </c>
      <c r="BW549" s="34" t="s">
        <v>155</v>
      </c>
      <c r="BX549" s="34">
        <v>0.81499999999999995</v>
      </c>
    </row>
    <row r="550" spans="1:76" x14ac:dyDescent="0.25">
      <c r="A550" s="35">
        <v>43167</v>
      </c>
      <c r="B550" s="36">
        <v>1.8771990740740738E-2</v>
      </c>
      <c r="C550" s="34">
        <v>12.345000000000001</v>
      </c>
      <c r="D550" s="34">
        <v>8.0000000000000002E-3</v>
      </c>
      <c r="E550" s="34">
        <v>80</v>
      </c>
      <c r="F550" s="34">
        <v>605.9</v>
      </c>
      <c r="G550" s="34">
        <v>1.6</v>
      </c>
      <c r="H550" s="34">
        <v>39.5</v>
      </c>
      <c r="I550" s="34"/>
      <c r="J550" s="34">
        <v>0.47</v>
      </c>
      <c r="K550" s="34">
        <v>0.89019999999999999</v>
      </c>
      <c r="L550" s="34">
        <v>10.989800000000001</v>
      </c>
      <c r="M550" s="34">
        <v>7.1000000000000004E-3</v>
      </c>
      <c r="N550" s="34">
        <v>539.34140000000002</v>
      </c>
      <c r="O550" s="34">
        <v>1.4599</v>
      </c>
      <c r="P550" s="34">
        <v>540.79999999999995</v>
      </c>
      <c r="Q550" s="34">
        <v>439.79230000000001</v>
      </c>
      <c r="R550" s="34">
        <v>1.1903999999999999</v>
      </c>
      <c r="S550" s="34">
        <v>441</v>
      </c>
      <c r="T550" s="34">
        <v>39.534300000000002</v>
      </c>
      <c r="U550" s="34"/>
      <c r="V550" s="34"/>
      <c r="W550" s="34">
        <v>0</v>
      </c>
      <c r="X550" s="34">
        <v>0.41410000000000002</v>
      </c>
      <c r="Y550" s="34">
        <v>12.4</v>
      </c>
      <c r="Z550" s="34">
        <v>846</v>
      </c>
      <c r="AA550" s="34">
        <v>849</v>
      </c>
      <c r="AB550" s="34">
        <v>869</v>
      </c>
      <c r="AC550" s="34">
        <v>85</v>
      </c>
      <c r="AD550" s="34">
        <v>26.84</v>
      </c>
      <c r="AE550" s="34">
        <v>0.62</v>
      </c>
      <c r="AF550" s="34">
        <v>978</v>
      </c>
      <c r="AG550" s="34">
        <v>2</v>
      </c>
      <c r="AH550" s="34">
        <v>50</v>
      </c>
      <c r="AI550" s="34">
        <v>41</v>
      </c>
      <c r="AJ550" s="34">
        <v>191</v>
      </c>
      <c r="AK550" s="34">
        <v>171</v>
      </c>
      <c r="AL550" s="34">
        <v>5.6</v>
      </c>
      <c r="AM550" s="34">
        <v>175</v>
      </c>
      <c r="AN550" s="34" t="s">
        <v>155</v>
      </c>
      <c r="AO550" s="34">
        <v>2</v>
      </c>
      <c r="AP550" s="37">
        <v>0.89458333333333329</v>
      </c>
      <c r="AQ550" s="34">
        <v>47.162452000000002</v>
      </c>
      <c r="AR550" s="34">
        <v>-88.491911000000002</v>
      </c>
      <c r="AS550" s="34">
        <v>318.89999999999998</v>
      </c>
      <c r="AT550" s="34">
        <v>40.4</v>
      </c>
      <c r="AU550" s="34">
        <v>12</v>
      </c>
      <c r="AV550" s="34">
        <v>9</v>
      </c>
      <c r="AW550" s="34" t="s">
        <v>200</v>
      </c>
      <c r="AX550" s="34">
        <v>1.6771</v>
      </c>
      <c r="AY550" s="34">
        <v>1.9541999999999999</v>
      </c>
      <c r="AZ550" s="34">
        <v>2.6541999999999999</v>
      </c>
      <c r="BA550" s="34">
        <v>13.404</v>
      </c>
      <c r="BB550" s="34">
        <v>16.34</v>
      </c>
      <c r="BC550" s="34">
        <v>1.22</v>
      </c>
      <c r="BD550" s="34">
        <v>12.331</v>
      </c>
      <c r="BE550" s="34">
        <v>2904.9250000000002</v>
      </c>
      <c r="BF550" s="34">
        <v>1.198</v>
      </c>
      <c r="BG550" s="34">
        <v>14.93</v>
      </c>
      <c r="BH550" s="34">
        <v>0.04</v>
      </c>
      <c r="BI550" s="34">
        <v>14.97</v>
      </c>
      <c r="BJ550" s="34">
        <v>12.173999999999999</v>
      </c>
      <c r="BK550" s="34">
        <v>3.3000000000000002E-2</v>
      </c>
      <c r="BL550" s="34">
        <v>12.207000000000001</v>
      </c>
      <c r="BM550" s="34">
        <v>0.36059999999999998</v>
      </c>
      <c r="BN550" s="34"/>
      <c r="BO550" s="34"/>
      <c r="BP550" s="34"/>
      <c r="BQ550" s="34">
        <v>79.596000000000004</v>
      </c>
      <c r="BR550" s="34">
        <v>0.499365</v>
      </c>
      <c r="BS550" s="34">
        <v>-5</v>
      </c>
      <c r="BT550" s="34">
        <v>5.9290000000000002E-3</v>
      </c>
      <c r="BU550" s="34">
        <v>12.203241</v>
      </c>
      <c r="BV550" s="34">
        <v>0</v>
      </c>
      <c r="BW550" s="34" t="s">
        <v>155</v>
      </c>
      <c r="BX550" s="34">
        <v>0.81499999999999995</v>
      </c>
    </row>
    <row r="551" spans="1:76" x14ac:dyDescent="0.25">
      <c r="A551" s="35">
        <v>43167</v>
      </c>
      <c r="B551" s="36">
        <v>1.8783564814814812E-2</v>
      </c>
      <c r="C551" s="34">
        <v>12.779</v>
      </c>
      <c r="D551" s="34">
        <v>3.9699999999999999E-2</v>
      </c>
      <c r="E551" s="34">
        <v>396.93430699999999</v>
      </c>
      <c r="F551" s="34">
        <v>636.4</v>
      </c>
      <c r="G551" s="34">
        <v>1.7</v>
      </c>
      <c r="H551" s="34">
        <v>35.1</v>
      </c>
      <c r="I551" s="34"/>
      <c r="J551" s="34">
        <v>0.92</v>
      </c>
      <c r="K551" s="34">
        <v>0.88639999999999997</v>
      </c>
      <c r="L551" s="34">
        <v>11.327</v>
      </c>
      <c r="M551" s="34">
        <v>3.5200000000000002E-2</v>
      </c>
      <c r="N551" s="34">
        <v>564.06470000000002</v>
      </c>
      <c r="O551" s="34">
        <v>1.5068999999999999</v>
      </c>
      <c r="P551" s="34">
        <v>565.6</v>
      </c>
      <c r="Q551" s="34">
        <v>459.9522</v>
      </c>
      <c r="R551" s="34">
        <v>1.2286999999999999</v>
      </c>
      <c r="S551" s="34">
        <v>461.2</v>
      </c>
      <c r="T551" s="34">
        <v>35.1</v>
      </c>
      <c r="U551" s="34"/>
      <c r="V551" s="34"/>
      <c r="W551" s="34">
        <v>0</v>
      </c>
      <c r="X551" s="34">
        <v>0.81200000000000006</v>
      </c>
      <c r="Y551" s="34">
        <v>12.4</v>
      </c>
      <c r="Z551" s="34">
        <v>846</v>
      </c>
      <c r="AA551" s="34">
        <v>849</v>
      </c>
      <c r="AB551" s="34">
        <v>869</v>
      </c>
      <c r="AC551" s="34">
        <v>85</v>
      </c>
      <c r="AD551" s="34">
        <v>26.84</v>
      </c>
      <c r="AE551" s="34">
        <v>0.62</v>
      </c>
      <c r="AF551" s="34">
        <v>978</v>
      </c>
      <c r="AG551" s="34">
        <v>2</v>
      </c>
      <c r="AH551" s="34">
        <v>50</v>
      </c>
      <c r="AI551" s="34">
        <v>41</v>
      </c>
      <c r="AJ551" s="34">
        <v>191</v>
      </c>
      <c r="AK551" s="34">
        <v>171</v>
      </c>
      <c r="AL551" s="34">
        <v>5.5</v>
      </c>
      <c r="AM551" s="34">
        <v>175</v>
      </c>
      <c r="AN551" s="34" t="s">
        <v>155</v>
      </c>
      <c r="AO551" s="34">
        <v>2</v>
      </c>
      <c r="AP551" s="37">
        <v>0.89459490740740744</v>
      </c>
      <c r="AQ551" s="34">
        <v>47.162286999999999</v>
      </c>
      <c r="AR551" s="34">
        <v>-88.491872999999998</v>
      </c>
      <c r="AS551" s="34">
        <v>318.8</v>
      </c>
      <c r="AT551" s="34">
        <v>41.7</v>
      </c>
      <c r="AU551" s="34">
        <v>12</v>
      </c>
      <c r="AV551" s="34">
        <v>9</v>
      </c>
      <c r="AW551" s="34" t="s">
        <v>200</v>
      </c>
      <c r="AX551" s="34">
        <v>1.7</v>
      </c>
      <c r="AY551" s="34">
        <v>2</v>
      </c>
      <c r="AZ551" s="34">
        <v>2.7</v>
      </c>
      <c r="BA551" s="34">
        <v>13.404</v>
      </c>
      <c r="BB551" s="34">
        <v>15.77</v>
      </c>
      <c r="BC551" s="34">
        <v>1.18</v>
      </c>
      <c r="BD551" s="34">
        <v>12.816000000000001</v>
      </c>
      <c r="BE551" s="34">
        <v>2897.614</v>
      </c>
      <c r="BF551" s="34">
        <v>5.7290000000000001</v>
      </c>
      <c r="BG551" s="34">
        <v>15.111000000000001</v>
      </c>
      <c r="BH551" s="34">
        <v>0.04</v>
      </c>
      <c r="BI551" s="34">
        <v>15.151</v>
      </c>
      <c r="BJ551" s="34">
        <v>12.321999999999999</v>
      </c>
      <c r="BK551" s="34">
        <v>3.3000000000000002E-2</v>
      </c>
      <c r="BL551" s="34">
        <v>12.355</v>
      </c>
      <c r="BM551" s="34">
        <v>0.30990000000000001</v>
      </c>
      <c r="BN551" s="34"/>
      <c r="BO551" s="34"/>
      <c r="BP551" s="34"/>
      <c r="BQ551" s="34">
        <v>151.02799999999999</v>
      </c>
      <c r="BR551" s="34">
        <v>0.469414</v>
      </c>
      <c r="BS551" s="34">
        <v>-5</v>
      </c>
      <c r="BT551" s="34">
        <v>6.0000000000000001E-3</v>
      </c>
      <c r="BU551" s="34">
        <v>11.471304999999999</v>
      </c>
      <c r="BV551" s="34">
        <v>0</v>
      </c>
      <c r="BW551" s="34" t="s">
        <v>155</v>
      </c>
      <c r="BX551" s="34">
        <v>0.81499999999999995</v>
      </c>
    </row>
    <row r="552" spans="1:76" x14ac:dyDescent="0.25">
      <c r="A552" s="35">
        <v>43167</v>
      </c>
      <c r="B552" s="36">
        <v>1.8795138888888889E-2</v>
      </c>
      <c r="C552" s="34">
        <v>9.6530000000000005</v>
      </c>
      <c r="D552" s="34">
        <v>7.6899999999999996E-2</v>
      </c>
      <c r="E552" s="34">
        <v>769.19008299999996</v>
      </c>
      <c r="F552" s="34">
        <v>693.8</v>
      </c>
      <c r="G552" s="34">
        <v>1.7</v>
      </c>
      <c r="H552" s="34">
        <v>45.6</v>
      </c>
      <c r="I552" s="34"/>
      <c r="J552" s="34">
        <v>1.23</v>
      </c>
      <c r="K552" s="34">
        <v>0.91200000000000003</v>
      </c>
      <c r="L552" s="34">
        <v>8.8030000000000008</v>
      </c>
      <c r="M552" s="34">
        <v>7.0099999999999996E-2</v>
      </c>
      <c r="N552" s="34">
        <v>632.70950000000005</v>
      </c>
      <c r="O552" s="34">
        <v>1.5504</v>
      </c>
      <c r="P552" s="34">
        <v>634.29999999999995</v>
      </c>
      <c r="Q552" s="34">
        <v>515.92690000000005</v>
      </c>
      <c r="R552" s="34">
        <v>1.2642</v>
      </c>
      <c r="S552" s="34">
        <v>517.20000000000005</v>
      </c>
      <c r="T552" s="34">
        <v>45.584699999999998</v>
      </c>
      <c r="U552" s="34"/>
      <c r="V552" s="34"/>
      <c r="W552" s="34">
        <v>0</v>
      </c>
      <c r="X552" s="34">
        <v>1.1207</v>
      </c>
      <c r="Y552" s="34">
        <v>12.5</v>
      </c>
      <c r="Z552" s="34">
        <v>847</v>
      </c>
      <c r="AA552" s="34">
        <v>848</v>
      </c>
      <c r="AB552" s="34">
        <v>869</v>
      </c>
      <c r="AC552" s="34">
        <v>85</v>
      </c>
      <c r="AD552" s="34">
        <v>26.84</v>
      </c>
      <c r="AE552" s="34">
        <v>0.62</v>
      </c>
      <c r="AF552" s="34">
        <v>978</v>
      </c>
      <c r="AG552" s="34">
        <v>2</v>
      </c>
      <c r="AH552" s="34">
        <v>50</v>
      </c>
      <c r="AI552" s="34">
        <v>41</v>
      </c>
      <c r="AJ552" s="34">
        <v>191.9</v>
      </c>
      <c r="AK552" s="34">
        <v>171</v>
      </c>
      <c r="AL552" s="34">
        <v>5.7</v>
      </c>
      <c r="AM552" s="34">
        <v>175</v>
      </c>
      <c r="AN552" s="34" t="s">
        <v>155</v>
      </c>
      <c r="AO552" s="34">
        <v>2</v>
      </c>
      <c r="AP552" s="37">
        <v>0.89460648148148147</v>
      </c>
      <c r="AQ552" s="34">
        <v>47.161988000000001</v>
      </c>
      <c r="AR552" s="34">
        <v>-88.491703000000001</v>
      </c>
      <c r="AS552" s="34">
        <v>318.2</v>
      </c>
      <c r="AT552" s="34">
        <v>42.7</v>
      </c>
      <c r="AU552" s="34">
        <v>12</v>
      </c>
      <c r="AV552" s="34">
        <v>9</v>
      </c>
      <c r="AW552" s="34" t="s">
        <v>200</v>
      </c>
      <c r="AX552" s="34">
        <v>1.8542000000000001</v>
      </c>
      <c r="AY552" s="34">
        <v>1.2290000000000001</v>
      </c>
      <c r="AZ552" s="34">
        <v>2.7770999999999999</v>
      </c>
      <c r="BA552" s="34">
        <v>13.404</v>
      </c>
      <c r="BB552" s="34">
        <v>20.48</v>
      </c>
      <c r="BC552" s="34">
        <v>1.53</v>
      </c>
      <c r="BD552" s="34">
        <v>9.6509999999999998</v>
      </c>
      <c r="BE552" s="34">
        <v>2885.8820000000001</v>
      </c>
      <c r="BF552" s="34">
        <v>14.637</v>
      </c>
      <c r="BG552" s="34">
        <v>21.721</v>
      </c>
      <c r="BH552" s="34">
        <v>5.2999999999999999E-2</v>
      </c>
      <c r="BI552" s="34">
        <v>21.774999999999999</v>
      </c>
      <c r="BJ552" s="34">
        <v>17.712</v>
      </c>
      <c r="BK552" s="34">
        <v>4.2999999999999997E-2</v>
      </c>
      <c r="BL552" s="34">
        <v>17.756</v>
      </c>
      <c r="BM552" s="34">
        <v>0.51570000000000005</v>
      </c>
      <c r="BN552" s="34"/>
      <c r="BO552" s="34"/>
      <c r="BP552" s="34"/>
      <c r="BQ552" s="34">
        <v>267.13299999999998</v>
      </c>
      <c r="BR552" s="34">
        <v>0.52181100000000002</v>
      </c>
      <c r="BS552" s="34">
        <v>-5</v>
      </c>
      <c r="BT552" s="34">
        <v>5.071E-3</v>
      </c>
      <c r="BU552" s="34">
        <v>12.751756</v>
      </c>
      <c r="BV552" s="34">
        <v>0</v>
      </c>
      <c r="BW552" s="34" t="s">
        <v>155</v>
      </c>
      <c r="BX552" s="34">
        <v>0.81499999999999995</v>
      </c>
    </row>
    <row r="553" spans="1:76" x14ac:dyDescent="0.25">
      <c r="A553" s="35">
        <v>43167</v>
      </c>
      <c r="B553" s="36">
        <v>1.8806712962962963E-2</v>
      </c>
      <c r="C553" s="34">
        <v>7.0449999999999999</v>
      </c>
      <c r="D553" s="34">
        <v>4.5900000000000003E-2</v>
      </c>
      <c r="E553" s="34">
        <v>459.48364900000001</v>
      </c>
      <c r="F553" s="34">
        <v>722.3</v>
      </c>
      <c r="G553" s="34">
        <v>1.7</v>
      </c>
      <c r="H553" s="34">
        <v>117.1</v>
      </c>
      <c r="I553" s="34"/>
      <c r="J553" s="34">
        <v>1.42</v>
      </c>
      <c r="K553" s="34">
        <v>0.93479999999999996</v>
      </c>
      <c r="L553" s="34">
        <v>6.5861000000000001</v>
      </c>
      <c r="M553" s="34">
        <v>4.2999999999999997E-2</v>
      </c>
      <c r="N553" s="34">
        <v>675.25229999999999</v>
      </c>
      <c r="O553" s="34">
        <v>1.6261000000000001</v>
      </c>
      <c r="P553" s="34">
        <v>676.9</v>
      </c>
      <c r="Q553" s="34">
        <v>550.61739999999998</v>
      </c>
      <c r="R553" s="34">
        <v>1.3259000000000001</v>
      </c>
      <c r="S553" s="34">
        <v>551.9</v>
      </c>
      <c r="T553" s="34">
        <v>117.0531</v>
      </c>
      <c r="U553" s="34"/>
      <c r="V553" s="34"/>
      <c r="W553" s="34">
        <v>0</v>
      </c>
      <c r="X553" s="34">
        <v>1.3237000000000001</v>
      </c>
      <c r="Y553" s="34">
        <v>12.4</v>
      </c>
      <c r="Z553" s="34">
        <v>845</v>
      </c>
      <c r="AA553" s="34">
        <v>848</v>
      </c>
      <c r="AB553" s="34">
        <v>869</v>
      </c>
      <c r="AC553" s="34">
        <v>85</v>
      </c>
      <c r="AD553" s="34">
        <v>26.84</v>
      </c>
      <c r="AE553" s="34">
        <v>0.62</v>
      </c>
      <c r="AF553" s="34">
        <v>978</v>
      </c>
      <c r="AG553" s="34">
        <v>2</v>
      </c>
      <c r="AH553" s="34">
        <v>50</v>
      </c>
      <c r="AI553" s="34">
        <v>41</v>
      </c>
      <c r="AJ553" s="34">
        <v>192</v>
      </c>
      <c r="AK553" s="34">
        <v>171</v>
      </c>
      <c r="AL553" s="34">
        <v>5.5</v>
      </c>
      <c r="AM553" s="34">
        <v>175</v>
      </c>
      <c r="AN553" s="34" t="s">
        <v>155</v>
      </c>
      <c r="AO553" s="34">
        <v>2</v>
      </c>
      <c r="AP553" s="37">
        <v>0.89462962962962955</v>
      </c>
      <c r="AQ553" s="34">
        <v>47.161909999999999</v>
      </c>
      <c r="AR553" s="34">
        <v>-88.491654999999994</v>
      </c>
      <c r="AS553" s="34">
        <v>318</v>
      </c>
      <c r="AT553" s="34">
        <v>42.9</v>
      </c>
      <c r="AU553" s="34">
        <v>12</v>
      </c>
      <c r="AV553" s="34">
        <v>9</v>
      </c>
      <c r="AW553" s="34" t="s">
        <v>200</v>
      </c>
      <c r="AX553" s="34">
        <v>2.1313</v>
      </c>
      <c r="AY553" s="34">
        <v>1.1541999999999999</v>
      </c>
      <c r="AZ553" s="34">
        <v>3.0312999999999999</v>
      </c>
      <c r="BA553" s="34">
        <v>13.404</v>
      </c>
      <c r="BB553" s="34">
        <v>27.74</v>
      </c>
      <c r="BC553" s="34">
        <v>2.0699999999999998</v>
      </c>
      <c r="BD553" s="34">
        <v>6.9710000000000001</v>
      </c>
      <c r="BE553" s="34">
        <v>2890.799</v>
      </c>
      <c r="BF553" s="34">
        <v>12</v>
      </c>
      <c r="BG553" s="34">
        <v>31.038</v>
      </c>
      <c r="BH553" s="34">
        <v>7.4999999999999997E-2</v>
      </c>
      <c r="BI553" s="34">
        <v>31.111999999999998</v>
      </c>
      <c r="BJ553" s="34">
        <v>25.309000000000001</v>
      </c>
      <c r="BK553" s="34">
        <v>6.0999999999999999E-2</v>
      </c>
      <c r="BL553" s="34">
        <v>25.37</v>
      </c>
      <c r="BM553" s="34">
        <v>1.7728999999999999</v>
      </c>
      <c r="BN553" s="34"/>
      <c r="BO553" s="34"/>
      <c r="BP553" s="34"/>
      <c r="BQ553" s="34">
        <v>422.464</v>
      </c>
      <c r="BR553" s="34">
        <v>0.25937700000000002</v>
      </c>
      <c r="BS553" s="34">
        <v>-5</v>
      </c>
      <c r="BT553" s="34">
        <v>5.9290000000000002E-3</v>
      </c>
      <c r="BU553" s="34">
        <v>6.3385249999999997</v>
      </c>
      <c r="BV553" s="34">
        <v>0</v>
      </c>
      <c r="BW553" s="34" t="s">
        <v>155</v>
      </c>
      <c r="BX553" s="34">
        <v>0.81499999999999995</v>
      </c>
    </row>
    <row r="554" spans="1:76" x14ac:dyDescent="0.25">
      <c r="A554" s="35">
        <v>43167</v>
      </c>
      <c r="B554" s="36">
        <v>1.8818287037037036E-2</v>
      </c>
      <c r="C554" s="34">
        <v>9.2080000000000002</v>
      </c>
      <c r="D554" s="34">
        <v>6.2300000000000001E-2</v>
      </c>
      <c r="E554" s="34">
        <v>622.99483599999996</v>
      </c>
      <c r="F554" s="34">
        <v>621.70000000000005</v>
      </c>
      <c r="G554" s="34">
        <v>2.7</v>
      </c>
      <c r="H554" s="34">
        <v>120.7</v>
      </c>
      <c r="I554" s="34"/>
      <c r="J554" s="34">
        <v>1.82</v>
      </c>
      <c r="K554" s="34">
        <v>0.91579999999999995</v>
      </c>
      <c r="L554" s="34">
        <v>8.4328000000000003</v>
      </c>
      <c r="M554" s="34">
        <v>5.7099999999999998E-2</v>
      </c>
      <c r="N554" s="34">
        <v>569.32090000000005</v>
      </c>
      <c r="O554" s="34">
        <v>2.4483999999999999</v>
      </c>
      <c r="P554" s="34">
        <v>571.79999999999995</v>
      </c>
      <c r="Q554" s="34">
        <v>464.23829999999998</v>
      </c>
      <c r="R554" s="34">
        <v>1.9964999999999999</v>
      </c>
      <c r="S554" s="34">
        <v>466.2</v>
      </c>
      <c r="T554" s="34">
        <v>120.7</v>
      </c>
      <c r="U554" s="34"/>
      <c r="V554" s="34"/>
      <c r="W554" s="34">
        <v>0</v>
      </c>
      <c r="X554" s="34">
        <v>1.6632</v>
      </c>
      <c r="Y554" s="34">
        <v>12.5</v>
      </c>
      <c r="Z554" s="34">
        <v>844</v>
      </c>
      <c r="AA554" s="34">
        <v>848</v>
      </c>
      <c r="AB554" s="34">
        <v>869</v>
      </c>
      <c r="AC554" s="34">
        <v>85</v>
      </c>
      <c r="AD554" s="34">
        <v>26.84</v>
      </c>
      <c r="AE554" s="34">
        <v>0.62</v>
      </c>
      <c r="AF554" s="34">
        <v>978</v>
      </c>
      <c r="AG554" s="34">
        <v>2</v>
      </c>
      <c r="AH554" s="34">
        <v>50</v>
      </c>
      <c r="AI554" s="34">
        <v>41</v>
      </c>
      <c r="AJ554" s="34">
        <v>192</v>
      </c>
      <c r="AK554" s="34">
        <v>171</v>
      </c>
      <c r="AL554" s="34">
        <v>5.6</v>
      </c>
      <c r="AM554" s="34">
        <v>175</v>
      </c>
      <c r="AN554" s="34" t="s">
        <v>155</v>
      </c>
      <c r="AO554" s="34">
        <v>2</v>
      </c>
      <c r="AP554" s="37">
        <v>0.89462962962962955</v>
      </c>
      <c r="AQ554" s="34">
        <v>47.16178</v>
      </c>
      <c r="AR554" s="34">
        <v>-88.491572000000005</v>
      </c>
      <c r="AS554" s="34">
        <v>317.8</v>
      </c>
      <c r="AT554" s="34">
        <v>44.3</v>
      </c>
      <c r="AU554" s="34">
        <v>12</v>
      </c>
      <c r="AV554" s="34">
        <v>9</v>
      </c>
      <c r="AW554" s="34" t="s">
        <v>200</v>
      </c>
      <c r="AX554" s="34">
        <v>1.3519000000000001</v>
      </c>
      <c r="AY554" s="34">
        <v>1.2</v>
      </c>
      <c r="AZ554" s="34">
        <v>2.3290000000000002</v>
      </c>
      <c r="BA554" s="34">
        <v>13.404</v>
      </c>
      <c r="BB554" s="34">
        <v>21.44</v>
      </c>
      <c r="BC554" s="34">
        <v>1.6</v>
      </c>
      <c r="BD554" s="34">
        <v>9.1940000000000008</v>
      </c>
      <c r="BE554" s="34">
        <v>2887.2849999999999</v>
      </c>
      <c r="BF554" s="34">
        <v>12.433</v>
      </c>
      <c r="BG554" s="34">
        <v>20.413</v>
      </c>
      <c r="BH554" s="34">
        <v>8.7999999999999995E-2</v>
      </c>
      <c r="BI554" s="34">
        <v>20.501000000000001</v>
      </c>
      <c r="BJ554" s="34">
        <v>16.646000000000001</v>
      </c>
      <c r="BK554" s="34">
        <v>7.1999999999999995E-2</v>
      </c>
      <c r="BL554" s="34">
        <v>16.716999999999999</v>
      </c>
      <c r="BM554" s="34">
        <v>1.4260999999999999</v>
      </c>
      <c r="BN554" s="34"/>
      <c r="BO554" s="34"/>
      <c r="BP554" s="34"/>
      <c r="BQ554" s="34">
        <v>414.06200000000001</v>
      </c>
      <c r="BR554" s="34">
        <v>0.119159</v>
      </c>
      <c r="BS554" s="34">
        <v>-5</v>
      </c>
      <c r="BT554" s="34">
        <v>7.8580000000000004E-3</v>
      </c>
      <c r="BU554" s="34">
        <v>2.9119480000000002</v>
      </c>
      <c r="BV554" s="34">
        <v>0</v>
      </c>
      <c r="BW554" s="34" t="s">
        <v>155</v>
      </c>
      <c r="BX554" s="34">
        <v>0.81499999999999995</v>
      </c>
    </row>
    <row r="555" spans="1:76" x14ac:dyDescent="0.25">
      <c r="A555" s="35">
        <v>43167</v>
      </c>
      <c r="B555" s="36">
        <v>1.882986111111111E-2</v>
      </c>
      <c r="C555" s="34">
        <v>11.98</v>
      </c>
      <c r="D555" s="34">
        <v>1.2442</v>
      </c>
      <c r="E555" s="34">
        <v>12442.43131</v>
      </c>
      <c r="F555" s="34">
        <v>487.7</v>
      </c>
      <c r="G555" s="34">
        <v>3.2</v>
      </c>
      <c r="H555" s="34">
        <v>87.3</v>
      </c>
      <c r="I555" s="34"/>
      <c r="J555" s="34">
        <v>2.9</v>
      </c>
      <c r="K555" s="34">
        <v>0.88190000000000002</v>
      </c>
      <c r="L555" s="34">
        <v>10.5654</v>
      </c>
      <c r="M555" s="34">
        <v>1.0972999999999999</v>
      </c>
      <c r="N555" s="34">
        <v>430.15499999999997</v>
      </c>
      <c r="O555" s="34">
        <v>2.8567999999999998</v>
      </c>
      <c r="P555" s="34">
        <v>433</v>
      </c>
      <c r="Q555" s="34">
        <v>350.75900000000001</v>
      </c>
      <c r="R555" s="34">
        <v>2.3294999999999999</v>
      </c>
      <c r="S555" s="34">
        <v>353.1</v>
      </c>
      <c r="T555" s="34">
        <v>87.276600000000002</v>
      </c>
      <c r="U555" s="34"/>
      <c r="V555" s="34"/>
      <c r="W555" s="34">
        <v>0</v>
      </c>
      <c r="X555" s="34">
        <v>2.5600999999999998</v>
      </c>
      <c r="Y555" s="34">
        <v>12.5</v>
      </c>
      <c r="Z555" s="34">
        <v>844</v>
      </c>
      <c r="AA555" s="34">
        <v>846</v>
      </c>
      <c r="AB555" s="34">
        <v>869</v>
      </c>
      <c r="AC555" s="34">
        <v>85</v>
      </c>
      <c r="AD555" s="34">
        <v>26.84</v>
      </c>
      <c r="AE555" s="34">
        <v>0.62</v>
      </c>
      <c r="AF555" s="34">
        <v>978</v>
      </c>
      <c r="AG555" s="34">
        <v>2</v>
      </c>
      <c r="AH555" s="34">
        <v>50</v>
      </c>
      <c r="AI555" s="34">
        <v>41</v>
      </c>
      <c r="AJ555" s="34">
        <v>192</v>
      </c>
      <c r="AK555" s="34">
        <v>170.1</v>
      </c>
      <c r="AL555" s="34">
        <v>5.7</v>
      </c>
      <c r="AM555" s="34">
        <v>175</v>
      </c>
      <c r="AN555" s="34" t="s">
        <v>155</v>
      </c>
      <c r="AO555" s="34">
        <v>2</v>
      </c>
      <c r="AP555" s="37">
        <v>0.8946412037037037</v>
      </c>
      <c r="AQ555" s="34">
        <v>47.161614999999998</v>
      </c>
      <c r="AR555" s="34">
        <v>-88.491467</v>
      </c>
      <c r="AS555" s="34">
        <v>317.60000000000002</v>
      </c>
      <c r="AT555" s="34">
        <v>41.3</v>
      </c>
      <c r="AU555" s="34">
        <v>12</v>
      </c>
      <c r="AV555" s="34">
        <v>8</v>
      </c>
      <c r="AW555" s="34" t="s">
        <v>224</v>
      </c>
      <c r="AX555" s="34">
        <v>1.1000000000000001</v>
      </c>
      <c r="AY555" s="34">
        <v>1.2</v>
      </c>
      <c r="AZ555" s="34">
        <v>2.1</v>
      </c>
      <c r="BA555" s="34">
        <v>13.404</v>
      </c>
      <c r="BB555" s="34">
        <v>15.14</v>
      </c>
      <c r="BC555" s="34">
        <v>1.1299999999999999</v>
      </c>
      <c r="BD555" s="34">
        <v>13.388999999999999</v>
      </c>
      <c r="BE555" s="34">
        <v>2631.69</v>
      </c>
      <c r="BF555" s="34">
        <v>173.965</v>
      </c>
      <c r="BG555" s="34">
        <v>11.22</v>
      </c>
      <c r="BH555" s="34">
        <v>7.4999999999999997E-2</v>
      </c>
      <c r="BI555" s="34">
        <v>11.295</v>
      </c>
      <c r="BJ555" s="34">
        <v>9.1489999999999991</v>
      </c>
      <c r="BK555" s="34">
        <v>6.0999999999999999E-2</v>
      </c>
      <c r="BL555" s="34">
        <v>9.2100000000000009</v>
      </c>
      <c r="BM555" s="34">
        <v>0.75019999999999998</v>
      </c>
      <c r="BN555" s="34"/>
      <c r="BO555" s="34"/>
      <c r="BP555" s="34"/>
      <c r="BQ555" s="34">
        <v>463.666</v>
      </c>
      <c r="BR555" s="34">
        <v>0.216835</v>
      </c>
      <c r="BS555" s="34">
        <v>-5</v>
      </c>
      <c r="BT555" s="34">
        <v>6.1419999999999999E-3</v>
      </c>
      <c r="BU555" s="34">
        <v>5.2989059999999997</v>
      </c>
      <c r="BV555" s="34">
        <v>0</v>
      </c>
      <c r="BW555" s="34" t="s">
        <v>155</v>
      </c>
      <c r="BX555" s="34">
        <v>0.81499999999999995</v>
      </c>
    </row>
    <row r="556" spans="1:76" x14ac:dyDescent="0.25">
      <c r="A556" s="35">
        <v>43167</v>
      </c>
      <c r="B556" s="36">
        <v>1.8841435185185187E-2</v>
      </c>
      <c r="C556" s="34">
        <v>12.907</v>
      </c>
      <c r="D556" s="34">
        <v>2.2124000000000001</v>
      </c>
      <c r="E556" s="34">
        <v>22123.798699999999</v>
      </c>
      <c r="F556" s="34">
        <v>408.9</v>
      </c>
      <c r="G556" s="34">
        <v>3.3</v>
      </c>
      <c r="H556" s="34">
        <v>76.3</v>
      </c>
      <c r="I556" s="34"/>
      <c r="J556" s="34">
        <v>3.89</v>
      </c>
      <c r="K556" s="34">
        <v>0.86570000000000003</v>
      </c>
      <c r="L556" s="34">
        <v>11.1736</v>
      </c>
      <c r="M556" s="34">
        <v>1.9152</v>
      </c>
      <c r="N556" s="34">
        <v>353.96559999999999</v>
      </c>
      <c r="O556" s="34">
        <v>2.8908</v>
      </c>
      <c r="P556" s="34">
        <v>356.9</v>
      </c>
      <c r="Q556" s="34">
        <v>288.63229999999999</v>
      </c>
      <c r="R556" s="34">
        <v>2.3573</v>
      </c>
      <c r="S556" s="34">
        <v>291</v>
      </c>
      <c r="T556" s="34">
        <v>76.322500000000005</v>
      </c>
      <c r="U556" s="34"/>
      <c r="V556" s="34"/>
      <c r="W556" s="34">
        <v>0</v>
      </c>
      <c r="X556" s="34">
        <v>3.3711000000000002</v>
      </c>
      <c r="Y556" s="34">
        <v>12.4</v>
      </c>
      <c r="Z556" s="34">
        <v>844</v>
      </c>
      <c r="AA556" s="34">
        <v>847</v>
      </c>
      <c r="AB556" s="34">
        <v>868</v>
      </c>
      <c r="AC556" s="34">
        <v>85</v>
      </c>
      <c r="AD556" s="34">
        <v>26.84</v>
      </c>
      <c r="AE556" s="34">
        <v>0.62</v>
      </c>
      <c r="AF556" s="34">
        <v>978</v>
      </c>
      <c r="AG556" s="34">
        <v>2</v>
      </c>
      <c r="AH556" s="34">
        <v>50</v>
      </c>
      <c r="AI556" s="34">
        <v>41</v>
      </c>
      <c r="AJ556" s="34">
        <v>192</v>
      </c>
      <c r="AK556" s="34">
        <v>170</v>
      </c>
      <c r="AL556" s="34">
        <v>5.6</v>
      </c>
      <c r="AM556" s="34">
        <v>175</v>
      </c>
      <c r="AN556" s="34" t="s">
        <v>155</v>
      </c>
      <c r="AO556" s="34">
        <v>2</v>
      </c>
      <c r="AP556" s="37">
        <v>0.89465277777777785</v>
      </c>
      <c r="AQ556" s="34">
        <v>47.161470999999999</v>
      </c>
      <c r="AR556" s="34">
        <v>-88.491337999999999</v>
      </c>
      <c r="AS556" s="34">
        <v>317.5</v>
      </c>
      <c r="AT556" s="34">
        <v>40.299999999999997</v>
      </c>
      <c r="AU556" s="34">
        <v>12</v>
      </c>
      <c r="AV556" s="34">
        <v>8</v>
      </c>
      <c r="AW556" s="34" t="s">
        <v>224</v>
      </c>
      <c r="AX556" s="34">
        <v>1.1771</v>
      </c>
      <c r="AY556" s="34">
        <v>1.2770999999999999</v>
      </c>
      <c r="AZ556" s="34">
        <v>2.1770999999999998</v>
      </c>
      <c r="BA556" s="34">
        <v>13.404</v>
      </c>
      <c r="BB556" s="34">
        <v>13.24</v>
      </c>
      <c r="BC556" s="34">
        <v>0.99</v>
      </c>
      <c r="BD556" s="34">
        <v>15.516</v>
      </c>
      <c r="BE556" s="34">
        <v>2479.4050000000002</v>
      </c>
      <c r="BF556" s="34">
        <v>270.488</v>
      </c>
      <c r="BG556" s="34">
        <v>8.2249999999999996</v>
      </c>
      <c r="BH556" s="34">
        <v>6.7000000000000004E-2</v>
      </c>
      <c r="BI556" s="34">
        <v>8.2919999999999998</v>
      </c>
      <c r="BJ556" s="34">
        <v>6.7069999999999999</v>
      </c>
      <c r="BK556" s="34">
        <v>5.5E-2</v>
      </c>
      <c r="BL556" s="34">
        <v>6.7619999999999996</v>
      </c>
      <c r="BM556" s="34">
        <v>0.58440000000000003</v>
      </c>
      <c r="BN556" s="34"/>
      <c r="BO556" s="34"/>
      <c r="BP556" s="34"/>
      <c r="BQ556" s="34">
        <v>543.91200000000003</v>
      </c>
      <c r="BR556" s="34">
        <v>0.27888200000000002</v>
      </c>
      <c r="BS556" s="34">
        <v>-5</v>
      </c>
      <c r="BT556" s="34">
        <v>6.0000000000000001E-3</v>
      </c>
      <c r="BU556" s="34">
        <v>6.8151780000000004</v>
      </c>
      <c r="BV556" s="34">
        <v>0</v>
      </c>
      <c r="BW556" s="34" t="s">
        <v>155</v>
      </c>
      <c r="BX556" s="34">
        <v>0.81499999999999995</v>
      </c>
    </row>
    <row r="557" spans="1:76" x14ac:dyDescent="0.25">
      <c r="A557" s="35">
        <v>43167</v>
      </c>
      <c r="B557" s="36">
        <v>1.885300925925926E-2</v>
      </c>
      <c r="C557" s="34">
        <v>12.776</v>
      </c>
      <c r="D557" s="34">
        <v>2.798</v>
      </c>
      <c r="E557" s="34">
        <v>27980.050210000001</v>
      </c>
      <c r="F557" s="34">
        <v>314.8</v>
      </c>
      <c r="G557" s="34">
        <v>3.4</v>
      </c>
      <c r="H557" s="34">
        <v>117.8</v>
      </c>
      <c r="I557" s="34"/>
      <c r="J557" s="34">
        <v>4.2</v>
      </c>
      <c r="K557" s="34">
        <v>0.86129999999999995</v>
      </c>
      <c r="L557" s="34">
        <v>11.004099999999999</v>
      </c>
      <c r="M557" s="34">
        <v>2.4098999999999999</v>
      </c>
      <c r="N557" s="34">
        <v>271.16550000000001</v>
      </c>
      <c r="O557" s="34">
        <v>2.9622000000000002</v>
      </c>
      <c r="P557" s="34">
        <v>274.10000000000002</v>
      </c>
      <c r="Q557" s="34">
        <v>221.11500000000001</v>
      </c>
      <c r="R557" s="34">
        <v>2.4154</v>
      </c>
      <c r="S557" s="34">
        <v>223.5</v>
      </c>
      <c r="T557" s="34">
        <v>117.8111</v>
      </c>
      <c r="U557" s="34"/>
      <c r="V557" s="34"/>
      <c r="W557" s="34">
        <v>0</v>
      </c>
      <c r="X557" s="34">
        <v>3.6175000000000002</v>
      </c>
      <c r="Y557" s="34">
        <v>12.5</v>
      </c>
      <c r="Z557" s="34">
        <v>844</v>
      </c>
      <c r="AA557" s="34">
        <v>847</v>
      </c>
      <c r="AB557" s="34">
        <v>868</v>
      </c>
      <c r="AC557" s="34">
        <v>85</v>
      </c>
      <c r="AD557" s="34">
        <v>26.84</v>
      </c>
      <c r="AE557" s="34">
        <v>0.62</v>
      </c>
      <c r="AF557" s="34">
        <v>978</v>
      </c>
      <c r="AG557" s="34">
        <v>2</v>
      </c>
      <c r="AH557" s="34">
        <v>50</v>
      </c>
      <c r="AI557" s="34">
        <v>41</v>
      </c>
      <c r="AJ557" s="34">
        <v>192</v>
      </c>
      <c r="AK557" s="34">
        <v>170</v>
      </c>
      <c r="AL557" s="34">
        <v>5.6</v>
      </c>
      <c r="AM557" s="34">
        <v>175</v>
      </c>
      <c r="AN557" s="34" t="s">
        <v>155</v>
      </c>
      <c r="AO557" s="34">
        <v>2</v>
      </c>
      <c r="AP557" s="37">
        <v>0.89466435185185178</v>
      </c>
      <c r="AQ557" s="34">
        <v>47.161365000000004</v>
      </c>
      <c r="AR557" s="34">
        <v>-88.491195000000005</v>
      </c>
      <c r="AS557" s="34">
        <v>317.2</v>
      </c>
      <c r="AT557" s="34">
        <v>36.5</v>
      </c>
      <c r="AU557" s="34">
        <v>12</v>
      </c>
      <c r="AV557" s="34">
        <v>8</v>
      </c>
      <c r="AW557" s="34" t="s">
        <v>224</v>
      </c>
      <c r="AX557" s="34">
        <v>1.2770999999999999</v>
      </c>
      <c r="AY557" s="34">
        <v>1.4541999999999999</v>
      </c>
      <c r="AZ557" s="34">
        <v>2.2770999999999999</v>
      </c>
      <c r="BA557" s="34">
        <v>13.404</v>
      </c>
      <c r="BB557" s="34">
        <v>12.8</v>
      </c>
      <c r="BC557" s="34">
        <v>0.95</v>
      </c>
      <c r="BD557" s="34">
        <v>16.102</v>
      </c>
      <c r="BE557" s="34">
        <v>2381.6930000000002</v>
      </c>
      <c r="BF557" s="34">
        <v>331.98399999999998</v>
      </c>
      <c r="BG557" s="34">
        <v>6.1459999999999999</v>
      </c>
      <c r="BH557" s="34">
        <v>6.7000000000000004E-2</v>
      </c>
      <c r="BI557" s="34">
        <v>6.2130000000000001</v>
      </c>
      <c r="BJ557" s="34">
        <v>5.0119999999999996</v>
      </c>
      <c r="BK557" s="34">
        <v>5.5E-2</v>
      </c>
      <c r="BL557" s="34">
        <v>5.0659999999999998</v>
      </c>
      <c r="BM557" s="34">
        <v>0.87990000000000002</v>
      </c>
      <c r="BN557" s="34"/>
      <c r="BO557" s="34"/>
      <c r="BP557" s="34"/>
      <c r="BQ557" s="34">
        <v>569.29700000000003</v>
      </c>
      <c r="BR557" s="34">
        <v>0.29879299999999998</v>
      </c>
      <c r="BS557" s="34">
        <v>-5</v>
      </c>
      <c r="BT557" s="34">
        <v>5.071E-3</v>
      </c>
      <c r="BU557" s="34">
        <v>7.3017539999999999</v>
      </c>
      <c r="BV557" s="34">
        <v>0</v>
      </c>
      <c r="BW557" s="34" t="s">
        <v>155</v>
      </c>
      <c r="BX557" s="34">
        <v>0.81499999999999995</v>
      </c>
    </row>
    <row r="558" spans="1:76" x14ac:dyDescent="0.25">
      <c r="A558" s="35">
        <v>43167</v>
      </c>
      <c r="B558" s="36">
        <v>1.8864583333333334E-2</v>
      </c>
      <c r="C558" s="34">
        <v>12.989000000000001</v>
      </c>
      <c r="D558" s="34">
        <v>2.7744</v>
      </c>
      <c r="E558" s="34">
        <v>27744.386109999999</v>
      </c>
      <c r="F558" s="34">
        <v>224.1</v>
      </c>
      <c r="G558" s="34">
        <v>3.5</v>
      </c>
      <c r="H558" s="34">
        <v>188.4</v>
      </c>
      <c r="I558" s="34"/>
      <c r="J558" s="34">
        <v>4.2</v>
      </c>
      <c r="K558" s="34">
        <v>0.85980000000000001</v>
      </c>
      <c r="L558" s="34">
        <v>11.167899999999999</v>
      </c>
      <c r="M558" s="34">
        <v>2.3854000000000002</v>
      </c>
      <c r="N558" s="34">
        <v>192.70650000000001</v>
      </c>
      <c r="O558" s="34">
        <v>3.0430999999999999</v>
      </c>
      <c r="P558" s="34">
        <v>195.7</v>
      </c>
      <c r="Q558" s="34">
        <v>157.13759999999999</v>
      </c>
      <c r="R558" s="34">
        <v>2.4813999999999998</v>
      </c>
      <c r="S558" s="34">
        <v>159.6</v>
      </c>
      <c r="T558" s="34">
        <v>188.41800000000001</v>
      </c>
      <c r="U558" s="34"/>
      <c r="V558" s="34"/>
      <c r="W558" s="34">
        <v>0</v>
      </c>
      <c r="X558" s="34">
        <v>3.6111</v>
      </c>
      <c r="Y558" s="34">
        <v>12.4</v>
      </c>
      <c r="Z558" s="34">
        <v>845</v>
      </c>
      <c r="AA558" s="34">
        <v>847</v>
      </c>
      <c r="AB558" s="34">
        <v>868</v>
      </c>
      <c r="AC558" s="34">
        <v>85</v>
      </c>
      <c r="AD558" s="34">
        <v>26.84</v>
      </c>
      <c r="AE558" s="34">
        <v>0.62</v>
      </c>
      <c r="AF558" s="34">
        <v>978</v>
      </c>
      <c r="AG558" s="34">
        <v>2</v>
      </c>
      <c r="AH558" s="34">
        <v>50</v>
      </c>
      <c r="AI558" s="34">
        <v>41</v>
      </c>
      <c r="AJ558" s="34">
        <v>192</v>
      </c>
      <c r="AK558" s="34">
        <v>170</v>
      </c>
      <c r="AL558" s="34">
        <v>5.6</v>
      </c>
      <c r="AM558" s="34">
        <v>175</v>
      </c>
      <c r="AN558" s="34" t="s">
        <v>155</v>
      </c>
      <c r="AO558" s="34">
        <v>2</v>
      </c>
      <c r="AP558" s="37">
        <v>0.89467592592592593</v>
      </c>
      <c r="AQ558" s="34">
        <v>47.161256999999999</v>
      </c>
      <c r="AR558" s="34">
        <v>-88.491057999999995</v>
      </c>
      <c r="AS558" s="34">
        <v>316.89999999999998</v>
      </c>
      <c r="AT558" s="34">
        <v>35.4</v>
      </c>
      <c r="AU558" s="34">
        <v>12</v>
      </c>
      <c r="AV558" s="34">
        <v>8</v>
      </c>
      <c r="AW558" s="34" t="s">
        <v>224</v>
      </c>
      <c r="AX558" s="34">
        <v>1.1457999999999999</v>
      </c>
      <c r="AY558" s="34">
        <v>1.5</v>
      </c>
      <c r="AZ558" s="34">
        <v>2.1457999999999999</v>
      </c>
      <c r="BA558" s="34">
        <v>13.404</v>
      </c>
      <c r="BB558" s="34">
        <v>12.65</v>
      </c>
      <c r="BC558" s="34">
        <v>0.94</v>
      </c>
      <c r="BD558" s="34">
        <v>16.306999999999999</v>
      </c>
      <c r="BE558" s="34">
        <v>2391.0070000000001</v>
      </c>
      <c r="BF558" s="34">
        <v>325.053</v>
      </c>
      <c r="BG558" s="34">
        <v>4.3209999999999997</v>
      </c>
      <c r="BH558" s="34">
        <v>6.8000000000000005E-2</v>
      </c>
      <c r="BI558" s="34">
        <v>4.3890000000000002</v>
      </c>
      <c r="BJ558" s="34">
        <v>3.5230000000000001</v>
      </c>
      <c r="BK558" s="34">
        <v>5.6000000000000001E-2</v>
      </c>
      <c r="BL558" s="34">
        <v>3.5790000000000002</v>
      </c>
      <c r="BM558" s="34">
        <v>1.3919999999999999</v>
      </c>
      <c r="BN558" s="34"/>
      <c r="BO558" s="34"/>
      <c r="BP558" s="34"/>
      <c r="BQ558" s="34">
        <v>562.14700000000005</v>
      </c>
      <c r="BR558" s="34">
        <v>0.31950899999999999</v>
      </c>
      <c r="BS558" s="34">
        <v>-5</v>
      </c>
      <c r="BT558" s="34">
        <v>5.9290000000000002E-3</v>
      </c>
      <c r="BU558" s="34">
        <v>7.8080020000000001</v>
      </c>
      <c r="BV558" s="34">
        <v>0</v>
      </c>
      <c r="BW558" s="34" t="s">
        <v>155</v>
      </c>
      <c r="BX558" s="34">
        <v>0.81499999999999995</v>
      </c>
    </row>
    <row r="559" spans="1:76" x14ac:dyDescent="0.25">
      <c r="A559" s="35">
        <v>43167</v>
      </c>
      <c r="B559" s="36">
        <v>1.8876157407407407E-2</v>
      </c>
      <c r="C559" s="34">
        <v>13.446999999999999</v>
      </c>
      <c r="D559" s="34">
        <v>1.8156000000000001</v>
      </c>
      <c r="E559" s="34">
        <v>18155.87156</v>
      </c>
      <c r="F559" s="34">
        <v>168.9</v>
      </c>
      <c r="G559" s="34">
        <v>3.6</v>
      </c>
      <c r="H559" s="34">
        <v>246.5</v>
      </c>
      <c r="I559" s="34"/>
      <c r="J559" s="34">
        <v>4.0999999999999996</v>
      </c>
      <c r="K559" s="34">
        <v>0.8649</v>
      </c>
      <c r="L559" s="34">
        <v>11.6295</v>
      </c>
      <c r="M559" s="34">
        <v>1.5702</v>
      </c>
      <c r="N559" s="34">
        <v>146.0881</v>
      </c>
      <c r="O559" s="34">
        <v>3.0857999999999999</v>
      </c>
      <c r="P559" s="34">
        <v>149.19999999999999</v>
      </c>
      <c r="Q559" s="34">
        <v>119.1238</v>
      </c>
      <c r="R559" s="34">
        <v>2.5162</v>
      </c>
      <c r="S559" s="34">
        <v>121.6</v>
      </c>
      <c r="T559" s="34">
        <v>246.4716</v>
      </c>
      <c r="U559" s="34"/>
      <c r="V559" s="34"/>
      <c r="W559" s="34">
        <v>0</v>
      </c>
      <c r="X559" s="34">
        <v>3.5459000000000001</v>
      </c>
      <c r="Y559" s="34">
        <v>12.4</v>
      </c>
      <c r="Z559" s="34">
        <v>845</v>
      </c>
      <c r="AA559" s="34">
        <v>847</v>
      </c>
      <c r="AB559" s="34">
        <v>868</v>
      </c>
      <c r="AC559" s="34">
        <v>85</v>
      </c>
      <c r="AD559" s="34">
        <v>26.84</v>
      </c>
      <c r="AE559" s="34">
        <v>0.62</v>
      </c>
      <c r="AF559" s="34">
        <v>978</v>
      </c>
      <c r="AG559" s="34">
        <v>2</v>
      </c>
      <c r="AH559" s="34">
        <v>50</v>
      </c>
      <c r="AI559" s="34">
        <v>41</v>
      </c>
      <c r="AJ559" s="34">
        <v>192</v>
      </c>
      <c r="AK559" s="34">
        <v>170</v>
      </c>
      <c r="AL559" s="34">
        <v>5.5</v>
      </c>
      <c r="AM559" s="34">
        <v>175</v>
      </c>
      <c r="AN559" s="34" t="s">
        <v>155</v>
      </c>
      <c r="AO559" s="34">
        <v>2</v>
      </c>
      <c r="AP559" s="37">
        <v>0.89468749999999997</v>
      </c>
      <c r="AQ559" s="34">
        <v>47.161138000000001</v>
      </c>
      <c r="AR559" s="34">
        <v>-88.490942000000004</v>
      </c>
      <c r="AS559" s="34">
        <v>316.60000000000002</v>
      </c>
      <c r="AT559" s="34">
        <v>35.4</v>
      </c>
      <c r="AU559" s="34">
        <v>12</v>
      </c>
      <c r="AV559" s="34">
        <v>8</v>
      </c>
      <c r="AW559" s="34" t="s">
        <v>224</v>
      </c>
      <c r="AX559" s="34">
        <v>1.4080919999999999</v>
      </c>
      <c r="AY559" s="34">
        <v>1.1148849999999999</v>
      </c>
      <c r="AZ559" s="34">
        <v>2.3310689999999998</v>
      </c>
      <c r="BA559" s="34">
        <v>13.404</v>
      </c>
      <c r="BB559" s="34">
        <v>13.16</v>
      </c>
      <c r="BC559" s="34">
        <v>0.98</v>
      </c>
      <c r="BD559" s="34">
        <v>15.625999999999999</v>
      </c>
      <c r="BE559" s="34">
        <v>2555.5450000000001</v>
      </c>
      <c r="BF559" s="34">
        <v>219.614</v>
      </c>
      <c r="BG559" s="34">
        <v>3.3620000000000001</v>
      </c>
      <c r="BH559" s="34">
        <v>7.0999999999999994E-2</v>
      </c>
      <c r="BI559" s="34">
        <v>3.4329999999999998</v>
      </c>
      <c r="BJ559" s="34">
        <v>2.7410000000000001</v>
      </c>
      <c r="BK559" s="34">
        <v>5.8000000000000003E-2</v>
      </c>
      <c r="BL559" s="34">
        <v>2.7989999999999999</v>
      </c>
      <c r="BM559" s="34">
        <v>1.869</v>
      </c>
      <c r="BN559" s="34"/>
      <c r="BO559" s="34"/>
      <c r="BP559" s="34"/>
      <c r="BQ559" s="34">
        <v>566.56299999999999</v>
      </c>
      <c r="BR559" s="34">
        <v>0.30799399999999999</v>
      </c>
      <c r="BS559" s="34">
        <v>-5</v>
      </c>
      <c r="BT559" s="34">
        <v>6.9290000000000003E-3</v>
      </c>
      <c r="BU559" s="34">
        <v>7.5266029999999997</v>
      </c>
      <c r="BV559" s="34">
        <v>0</v>
      </c>
      <c r="BW559" s="34" t="s">
        <v>155</v>
      </c>
      <c r="BX559" s="34">
        <v>0.81499999999999995</v>
      </c>
    </row>
    <row r="560" spans="1:76" x14ac:dyDescent="0.25">
      <c r="A560" s="35">
        <v>43167</v>
      </c>
      <c r="B560" s="36">
        <v>1.8887731481481481E-2</v>
      </c>
      <c r="C560" s="34">
        <v>13.853999999999999</v>
      </c>
      <c r="D560" s="34">
        <v>0.87980000000000003</v>
      </c>
      <c r="E560" s="34">
        <v>8798.0733949999994</v>
      </c>
      <c r="F560" s="34">
        <v>127</v>
      </c>
      <c r="G560" s="34">
        <v>3.5</v>
      </c>
      <c r="H560" s="34">
        <v>247.2</v>
      </c>
      <c r="I560" s="34"/>
      <c r="J560" s="34">
        <v>3.93</v>
      </c>
      <c r="K560" s="34">
        <v>0.87009999999999998</v>
      </c>
      <c r="L560" s="34">
        <v>12.0541</v>
      </c>
      <c r="M560" s="34">
        <v>0.76549999999999996</v>
      </c>
      <c r="N560" s="34">
        <v>110.4846</v>
      </c>
      <c r="O560" s="34">
        <v>3.0644</v>
      </c>
      <c r="P560" s="34">
        <v>113.5</v>
      </c>
      <c r="Q560" s="34">
        <v>90.091800000000006</v>
      </c>
      <c r="R560" s="34">
        <v>2.4988000000000001</v>
      </c>
      <c r="S560" s="34">
        <v>92.6</v>
      </c>
      <c r="T560" s="34">
        <v>247.2465</v>
      </c>
      <c r="U560" s="34"/>
      <c r="V560" s="34"/>
      <c r="W560" s="34">
        <v>0</v>
      </c>
      <c r="X560" s="34">
        <v>3.4171</v>
      </c>
      <c r="Y560" s="34">
        <v>12.2</v>
      </c>
      <c r="Z560" s="34">
        <v>846</v>
      </c>
      <c r="AA560" s="34">
        <v>848</v>
      </c>
      <c r="AB560" s="34">
        <v>868</v>
      </c>
      <c r="AC560" s="34">
        <v>85</v>
      </c>
      <c r="AD560" s="34">
        <v>26.84</v>
      </c>
      <c r="AE560" s="34">
        <v>0.62</v>
      </c>
      <c r="AF560" s="34">
        <v>978</v>
      </c>
      <c r="AG560" s="34">
        <v>2</v>
      </c>
      <c r="AH560" s="34">
        <v>49.070999999999998</v>
      </c>
      <c r="AI560" s="34">
        <v>41</v>
      </c>
      <c r="AJ560" s="34">
        <v>191.1</v>
      </c>
      <c r="AK560" s="34">
        <v>170</v>
      </c>
      <c r="AL560" s="34">
        <v>5.4</v>
      </c>
      <c r="AM560" s="34">
        <v>175</v>
      </c>
      <c r="AN560" s="34" t="s">
        <v>155</v>
      </c>
      <c r="AO560" s="34">
        <v>2</v>
      </c>
      <c r="AP560" s="37">
        <v>0.89469907407407412</v>
      </c>
      <c r="AQ560" s="34">
        <v>47.161011999999999</v>
      </c>
      <c r="AR560" s="34">
        <v>-88.490836000000002</v>
      </c>
      <c r="AS560" s="34">
        <v>316.5</v>
      </c>
      <c r="AT560" s="34">
        <v>35.4</v>
      </c>
      <c r="AU560" s="34">
        <v>12</v>
      </c>
      <c r="AV560" s="34">
        <v>8</v>
      </c>
      <c r="AW560" s="34" t="s">
        <v>224</v>
      </c>
      <c r="AX560" s="34">
        <v>1.5770770000000001</v>
      </c>
      <c r="AY560" s="34">
        <v>1.0770770000000001</v>
      </c>
      <c r="AZ560" s="34">
        <v>2.477077</v>
      </c>
      <c r="BA560" s="34">
        <v>13.404</v>
      </c>
      <c r="BB560" s="34">
        <v>13.72</v>
      </c>
      <c r="BC560" s="34">
        <v>1.02</v>
      </c>
      <c r="BD560" s="34">
        <v>14.935</v>
      </c>
      <c r="BE560" s="34">
        <v>2727.5039999999999</v>
      </c>
      <c r="BF560" s="34">
        <v>110.241</v>
      </c>
      <c r="BG560" s="34">
        <v>2.6179999999999999</v>
      </c>
      <c r="BH560" s="34">
        <v>7.2999999999999995E-2</v>
      </c>
      <c r="BI560" s="34">
        <v>2.6909999999999998</v>
      </c>
      <c r="BJ560" s="34">
        <v>2.1349999999999998</v>
      </c>
      <c r="BK560" s="34">
        <v>5.8999999999999997E-2</v>
      </c>
      <c r="BL560" s="34">
        <v>2.194</v>
      </c>
      <c r="BM560" s="34">
        <v>1.9306000000000001</v>
      </c>
      <c r="BN560" s="34"/>
      <c r="BO560" s="34"/>
      <c r="BP560" s="34"/>
      <c r="BQ560" s="34">
        <v>562.19600000000003</v>
      </c>
      <c r="BR560" s="34">
        <v>0.267982</v>
      </c>
      <c r="BS560" s="34">
        <v>-5</v>
      </c>
      <c r="BT560" s="34">
        <v>7.0000000000000001E-3</v>
      </c>
      <c r="BU560" s="34">
        <v>6.5488109999999997</v>
      </c>
      <c r="BV560" s="34">
        <v>0</v>
      </c>
      <c r="BW560" s="34" t="s">
        <v>155</v>
      </c>
      <c r="BX560" s="34">
        <v>0.81499999999999995</v>
      </c>
    </row>
    <row r="561" spans="1:76" x14ac:dyDescent="0.25">
      <c r="A561" s="35">
        <v>43167</v>
      </c>
      <c r="B561" s="36">
        <v>1.8899305555555555E-2</v>
      </c>
      <c r="C561" s="34">
        <v>13.801</v>
      </c>
      <c r="D561" s="34">
        <v>0.3921</v>
      </c>
      <c r="E561" s="34">
        <v>3920.8724830000001</v>
      </c>
      <c r="F561" s="34">
        <v>96.1</v>
      </c>
      <c r="G561" s="34">
        <v>3.5</v>
      </c>
      <c r="H561" s="34">
        <v>193.3</v>
      </c>
      <c r="I561" s="34"/>
      <c r="J561" s="34">
        <v>3.47</v>
      </c>
      <c r="K561" s="34">
        <v>0.87480000000000002</v>
      </c>
      <c r="L561" s="34">
        <v>12.0732</v>
      </c>
      <c r="M561" s="34">
        <v>0.34300000000000003</v>
      </c>
      <c r="N561" s="34">
        <v>84.112300000000005</v>
      </c>
      <c r="O561" s="34">
        <v>3.0274999999999999</v>
      </c>
      <c r="P561" s="34">
        <v>87.1</v>
      </c>
      <c r="Q561" s="34">
        <v>68.587299999999999</v>
      </c>
      <c r="R561" s="34">
        <v>2.4687000000000001</v>
      </c>
      <c r="S561" s="34">
        <v>71.099999999999994</v>
      </c>
      <c r="T561" s="34">
        <v>193.3039</v>
      </c>
      <c r="U561" s="34"/>
      <c r="V561" s="34"/>
      <c r="W561" s="34">
        <v>0</v>
      </c>
      <c r="X561" s="34">
        <v>3.0339</v>
      </c>
      <c r="Y561" s="34">
        <v>12</v>
      </c>
      <c r="Z561" s="34">
        <v>847</v>
      </c>
      <c r="AA561" s="34">
        <v>848</v>
      </c>
      <c r="AB561" s="34">
        <v>868</v>
      </c>
      <c r="AC561" s="34">
        <v>85</v>
      </c>
      <c r="AD561" s="34">
        <v>26.84</v>
      </c>
      <c r="AE561" s="34">
        <v>0.62</v>
      </c>
      <c r="AF561" s="34">
        <v>978</v>
      </c>
      <c r="AG561" s="34">
        <v>2</v>
      </c>
      <c r="AH561" s="34">
        <v>49</v>
      </c>
      <c r="AI561" s="34">
        <v>41</v>
      </c>
      <c r="AJ561" s="34">
        <v>191</v>
      </c>
      <c r="AK561" s="34">
        <v>169.1</v>
      </c>
      <c r="AL561" s="34">
        <v>5.2</v>
      </c>
      <c r="AM561" s="34">
        <v>175</v>
      </c>
      <c r="AN561" s="34" t="s">
        <v>155</v>
      </c>
      <c r="AO561" s="34">
        <v>2</v>
      </c>
      <c r="AP561" s="37">
        <v>0.89471064814814805</v>
      </c>
      <c r="AQ561" s="34">
        <v>47.160775999999998</v>
      </c>
      <c r="AR561" s="34">
        <v>-88.490701000000001</v>
      </c>
      <c r="AS561" s="34">
        <v>316.3</v>
      </c>
      <c r="AT561" s="34">
        <v>35.9</v>
      </c>
      <c r="AU561" s="34">
        <v>12</v>
      </c>
      <c r="AV561" s="34">
        <v>8</v>
      </c>
      <c r="AW561" s="34" t="s">
        <v>224</v>
      </c>
      <c r="AX561" s="34">
        <v>1.6</v>
      </c>
      <c r="AY561" s="34">
        <v>1.1000000000000001</v>
      </c>
      <c r="AZ561" s="34">
        <v>2.5</v>
      </c>
      <c r="BA561" s="34">
        <v>13.404</v>
      </c>
      <c r="BB561" s="34">
        <v>14.27</v>
      </c>
      <c r="BC561" s="34">
        <v>1.06</v>
      </c>
      <c r="BD561" s="34">
        <v>14.308</v>
      </c>
      <c r="BE561" s="34">
        <v>2821.93</v>
      </c>
      <c r="BF561" s="34">
        <v>51.027000000000001</v>
      </c>
      <c r="BG561" s="34">
        <v>2.0590000000000002</v>
      </c>
      <c r="BH561" s="34">
        <v>7.3999999999999996E-2</v>
      </c>
      <c r="BI561" s="34">
        <v>2.133</v>
      </c>
      <c r="BJ561" s="34">
        <v>1.679</v>
      </c>
      <c r="BK561" s="34">
        <v>0.06</v>
      </c>
      <c r="BL561" s="34">
        <v>1.7390000000000001</v>
      </c>
      <c r="BM561" s="34">
        <v>1.5590999999999999</v>
      </c>
      <c r="BN561" s="34"/>
      <c r="BO561" s="34"/>
      <c r="BP561" s="34"/>
      <c r="BQ561" s="34">
        <v>515.60400000000004</v>
      </c>
      <c r="BR561" s="34">
        <v>0.244562</v>
      </c>
      <c r="BS561" s="34">
        <v>-5</v>
      </c>
      <c r="BT561" s="34">
        <v>7.0000000000000001E-3</v>
      </c>
      <c r="BU561" s="34">
        <v>5.976483</v>
      </c>
      <c r="BV561" s="34">
        <v>0</v>
      </c>
      <c r="BW561" s="34" t="s">
        <v>155</v>
      </c>
      <c r="BX561" s="34">
        <v>0.81499999999999995</v>
      </c>
    </row>
    <row r="562" spans="1:76" x14ac:dyDescent="0.25">
      <c r="A562" s="35">
        <v>43167</v>
      </c>
      <c r="B562" s="36">
        <v>1.8910879629629628E-2</v>
      </c>
      <c r="C562" s="34">
        <v>13.071</v>
      </c>
      <c r="D562" s="34">
        <v>0.1593</v>
      </c>
      <c r="E562" s="34">
        <v>1592.5542170000001</v>
      </c>
      <c r="F562" s="34">
        <v>83.6</v>
      </c>
      <c r="G562" s="34">
        <v>3.3</v>
      </c>
      <c r="H562" s="34">
        <v>132.6</v>
      </c>
      <c r="I562" s="34"/>
      <c r="J562" s="34">
        <v>2.88</v>
      </c>
      <c r="K562" s="34">
        <v>0.88280000000000003</v>
      </c>
      <c r="L562" s="34">
        <v>11.538600000000001</v>
      </c>
      <c r="M562" s="34">
        <v>0.1406</v>
      </c>
      <c r="N562" s="34">
        <v>73.839799999999997</v>
      </c>
      <c r="O562" s="34">
        <v>2.9131</v>
      </c>
      <c r="P562" s="34">
        <v>76.8</v>
      </c>
      <c r="Q562" s="34">
        <v>60.210799999999999</v>
      </c>
      <c r="R562" s="34">
        <v>2.3754</v>
      </c>
      <c r="S562" s="34">
        <v>62.6</v>
      </c>
      <c r="T562" s="34">
        <v>132.61429999999999</v>
      </c>
      <c r="U562" s="34"/>
      <c r="V562" s="34"/>
      <c r="W562" s="34">
        <v>0</v>
      </c>
      <c r="X562" s="34">
        <v>2.5436999999999999</v>
      </c>
      <c r="Y562" s="34">
        <v>12</v>
      </c>
      <c r="Z562" s="34">
        <v>847</v>
      </c>
      <c r="AA562" s="34">
        <v>849</v>
      </c>
      <c r="AB562" s="34">
        <v>868</v>
      </c>
      <c r="AC562" s="34">
        <v>85</v>
      </c>
      <c r="AD562" s="34">
        <v>26.84</v>
      </c>
      <c r="AE562" s="34">
        <v>0.62</v>
      </c>
      <c r="AF562" s="34">
        <v>978</v>
      </c>
      <c r="AG562" s="34">
        <v>2</v>
      </c>
      <c r="AH562" s="34">
        <v>49</v>
      </c>
      <c r="AI562" s="34">
        <v>41</v>
      </c>
      <c r="AJ562" s="34">
        <v>191</v>
      </c>
      <c r="AK562" s="34">
        <v>169</v>
      </c>
      <c r="AL562" s="34">
        <v>5.2</v>
      </c>
      <c r="AM562" s="34">
        <v>175</v>
      </c>
      <c r="AN562" s="34" t="s">
        <v>155</v>
      </c>
      <c r="AO562" s="34">
        <v>2</v>
      </c>
      <c r="AP562" s="37">
        <v>0.89473379629629635</v>
      </c>
      <c r="AQ562" s="34">
        <v>47.160598999999998</v>
      </c>
      <c r="AR562" s="34">
        <v>-88.490657999999996</v>
      </c>
      <c r="AS562" s="34">
        <v>316.2</v>
      </c>
      <c r="AT562" s="34">
        <v>36.1</v>
      </c>
      <c r="AU562" s="34">
        <v>12</v>
      </c>
      <c r="AV562" s="34">
        <v>8</v>
      </c>
      <c r="AW562" s="34" t="s">
        <v>224</v>
      </c>
      <c r="AX562" s="34">
        <v>1.6</v>
      </c>
      <c r="AY562" s="34">
        <v>1.1771</v>
      </c>
      <c r="AZ562" s="34">
        <v>2.5</v>
      </c>
      <c r="BA562" s="34">
        <v>13.404</v>
      </c>
      <c r="BB562" s="34">
        <v>15.28</v>
      </c>
      <c r="BC562" s="34">
        <v>1.1399999999999999</v>
      </c>
      <c r="BD562" s="34">
        <v>13.281000000000001</v>
      </c>
      <c r="BE562" s="34">
        <v>2868.97</v>
      </c>
      <c r="BF562" s="34">
        <v>22.248000000000001</v>
      </c>
      <c r="BG562" s="34">
        <v>1.923</v>
      </c>
      <c r="BH562" s="34">
        <v>7.5999999999999998E-2</v>
      </c>
      <c r="BI562" s="34">
        <v>1.998</v>
      </c>
      <c r="BJ562" s="34">
        <v>1.5680000000000001</v>
      </c>
      <c r="BK562" s="34">
        <v>6.2E-2</v>
      </c>
      <c r="BL562" s="34">
        <v>1.63</v>
      </c>
      <c r="BM562" s="34">
        <v>1.1377999999999999</v>
      </c>
      <c r="BN562" s="34"/>
      <c r="BO562" s="34"/>
      <c r="BP562" s="34"/>
      <c r="BQ562" s="34">
        <v>459.86799999999999</v>
      </c>
      <c r="BR562" s="34">
        <v>0.177041</v>
      </c>
      <c r="BS562" s="34">
        <v>-5</v>
      </c>
      <c r="BT562" s="34">
        <v>8.8579999999999996E-3</v>
      </c>
      <c r="BU562" s="34">
        <v>4.3264389999999997</v>
      </c>
      <c r="BV562" s="34">
        <v>0</v>
      </c>
      <c r="BW562" s="34" t="s">
        <v>155</v>
      </c>
      <c r="BX562" s="34">
        <v>0.81499999999999995</v>
      </c>
    </row>
    <row r="563" spans="1:76" x14ac:dyDescent="0.25">
      <c r="A563" s="35">
        <v>43167</v>
      </c>
      <c r="B563" s="36">
        <v>1.8922453703703705E-2</v>
      </c>
      <c r="C563" s="34">
        <v>11.932</v>
      </c>
      <c r="D563" s="34">
        <v>6.1800000000000001E-2</v>
      </c>
      <c r="E563" s="34">
        <v>618.44463199999996</v>
      </c>
      <c r="F563" s="34">
        <v>74.3</v>
      </c>
      <c r="G563" s="34">
        <v>3.3</v>
      </c>
      <c r="H563" s="34">
        <v>116.6</v>
      </c>
      <c r="I563" s="34"/>
      <c r="J563" s="34">
        <v>2.37</v>
      </c>
      <c r="K563" s="34">
        <v>0.89280000000000004</v>
      </c>
      <c r="L563" s="34">
        <v>10.653499999999999</v>
      </c>
      <c r="M563" s="34">
        <v>5.5199999999999999E-2</v>
      </c>
      <c r="N563" s="34">
        <v>66.333399999999997</v>
      </c>
      <c r="O563" s="34">
        <v>2.9462999999999999</v>
      </c>
      <c r="P563" s="34">
        <v>69.3</v>
      </c>
      <c r="Q563" s="34">
        <v>54.0899</v>
      </c>
      <c r="R563" s="34">
        <v>2.4024999999999999</v>
      </c>
      <c r="S563" s="34">
        <v>56.5</v>
      </c>
      <c r="T563" s="34">
        <v>116.5509</v>
      </c>
      <c r="U563" s="34"/>
      <c r="V563" s="34"/>
      <c r="W563" s="34">
        <v>0</v>
      </c>
      <c r="X563" s="34">
        <v>2.1141999999999999</v>
      </c>
      <c r="Y563" s="34">
        <v>12</v>
      </c>
      <c r="Z563" s="34">
        <v>848</v>
      </c>
      <c r="AA563" s="34">
        <v>850</v>
      </c>
      <c r="AB563" s="34">
        <v>868</v>
      </c>
      <c r="AC563" s="34">
        <v>85</v>
      </c>
      <c r="AD563" s="34">
        <v>26.84</v>
      </c>
      <c r="AE563" s="34">
        <v>0.62</v>
      </c>
      <c r="AF563" s="34">
        <v>978</v>
      </c>
      <c r="AG563" s="34">
        <v>2</v>
      </c>
      <c r="AH563" s="34">
        <v>49</v>
      </c>
      <c r="AI563" s="34">
        <v>41</v>
      </c>
      <c r="AJ563" s="34">
        <v>191</v>
      </c>
      <c r="AK563" s="34">
        <v>169</v>
      </c>
      <c r="AL563" s="34">
        <v>5.0999999999999996</v>
      </c>
      <c r="AM563" s="34">
        <v>175</v>
      </c>
      <c r="AN563" s="34" t="s">
        <v>155</v>
      </c>
      <c r="AO563" s="34">
        <v>2</v>
      </c>
      <c r="AP563" s="37">
        <v>0.89474537037037039</v>
      </c>
      <c r="AQ563" s="34">
        <v>47.160457000000001</v>
      </c>
      <c r="AR563" s="34">
        <v>-88.490668999999997</v>
      </c>
      <c r="AS563" s="34">
        <v>315.7</v>
      </c>
      <c r="AT563" s="34">
        <v>35.299999999999997</v>
      </c>
      <c r="AU563" s="34">
        <v>12</v>
      </c>
      <c r="AV563" s="34">
        <v>8</v>
      </c>
      <c r="AW563" s="34" t="s">
        <v>224</v>
      </c>
      <c r="AX563" s="34">
        <v>2.1396999999999999</v>
      </c>
      <c r="AY563" s="34">
        <v>1.0458000000000001</v>
      </c>
      <c r="AZ563" s="34">
        <v>2.9626000000000001</v>
      </c>
      <c r="BA563" s="34">
        <v>13.404</v>
      </c>
      <c r="BB563" s="34">
        <v>16.78</v>
      </c>
      <c r="BC563" s="34">
        <v>1.25</v>
      </c>
      <c r="BD563" s="34">
        <v>12.005000000000001</v>
      </c>
      <c r="BE563" s="34">
        <v>2889.9859999999999</v>
      </c>
      <c r="BF563" s="34">
        <v>9.5329999999999995</v>
      </c>
      <c r="BG563" s="34">
        <v>1.8839999999999999</v>
      </c>
      <c r="BH563" s="34">
        <v>8.4000000000000005E-2</v>
      </c>
      <c r="BI563" s="34">
        <v>1.968</v>
      </c>
      <c r="BJ563" s="34">
        <v>1.5369999999999999</v>
      </c>
      <c r="BK563" s="34">
        <v>6.8000000000000005E-2</v>
      </c>
      <c r="BL563" s="34">
        <v>1.605</v>
      </c>
      <c r="BM563" s="34">
        <v>1.091</v>
      </c>
      <c r="BN563" s="34"/>
      <c r="BO563" s="34"/>
      <c r="BP563" s="34"/>
      <c r="BQ563" s="34">
        <v>417.00299999999999</v>
      </c>
      <c r="BR563" s="34">
        <v>0.106041</v>
      </c>
      <c r="BS563" s="34">
        <v>-5</v>
      </c>
      <c r="BT563" s="34">
        <v>8.071E-3</v>
      </c>
      <c r="BU563" s="34">
        <v>2.591377</v>
      </c>
      <c r="BV563" s="34">
        <v>0</v>
      </c>
      <c r="BW563" s="34" t="s">
        <v>155</v>
      </c>
      <c r="BX563" s="34">
        <v>0.81499999999999995</v>
      </c>
    </row>
    <row r="564" spans="1:76" x14ac:dyDescent="0.25">
      <c r="A564" s="35">
        <v>43167</v>
      </c>
      <c r="B564" s="36">
        <v>1.8934027777777779E-2</v>
      </c>
      <c r="C564" s="34">
        <v>12.836</v>
      </c>
      <c r="D564" s="34">
        <v>0.03</v>
      </c>
      <c r="E564" s="34">
        <v>300.13223099999999</v>
      </c>
      <c r="F564" s="34">
        <v>69.099999999999994</v>
      </c>
      <c r="G564" s="34">
        <v>3.3</v>
      </c>
      <c r="H564" s="34">
        <v>96.2</v>
      </c>
      <c r="I564" s="34"/>
      <c r="J564" s="34">
        <v>1.87</v>
      </c>
      <c r="K564" s="34">
        <v>0.88580000000000003</v>
      </c>
      <c r="L564" s="34">
        <v>11.369899999999999</v>
      </c>
      <c r="M564" s="34">
        <v>2.6599999999999999E-2</v>
      </c>
      <c r="N564" s="34">
        <v>61.225099999999998</v>
      </c>
      <c r="O564" s="34">
        <v>2.8881999999999999</v>
      </c>
      <c r="P564" s="34">
        <v>64.099999999999994</v>
      </c>
      <c r="Q564" s="34">
        <v>49.924399999999999</v>
      </c>
      <c r="R564" s="34">
        <v>2.3551000000000002</v>
      </c>
      <c r="S564" s="34">
        <v>52.3</v>
      </c>
      <c r="T564" s="34">
        <v>96.240300000000005</v>
      </c>
      <c r="U564" s="34"/>
      <c r="V564" s="34"/>
      <c r="W564" s="34">
        <v>0</v>
      </c>
      <c r="X564" s="34">
        <v>1.6603000000000001</v>
      </c>
      <c r="Y564" s="34">
        <v>11.9</v>
      </c>
      <c r="Z564" s="34">
        <v>849</v>
      </c>
      <c r="AA564" s="34">
        <v>850</v>
      </c>
      <c r="AB564" s="34">
        <v>868</v>
      </c>
      <c r="AC564" s="34">
        <v>85</v>
      </c>
      <c r="AD564" s="34">
        <v>26.84</v>
      </c>
      <c r="AE564" s="34">
        <v>0.62</v>
      </c>
      <c r="AF564" s="34">
        <v>978</v>
      </c>
      <c r="AG564" s="34">
        <v>2</v>
      </c>
      <c r="AH564" s="34">
        <v>49</v>
      </c>
      <c r="AI564" s="34">
        <v>41</v>
      </c>
      <c r="AJ564" s="34">
        <v>190.1</v>
      </c>
      <c r="AK564" s="34">
        <v>169</v>
      </c>
      <c r="AL564" s="34">
        <v>5</v>
      </c>
      <c r="AM564" s="34">
        <v>175</v>
      </c>
      <c r="AN564" s="34" t="s">
        <v>155</v>
      </c>
      <c r="AO564" s="34">
        <v>2</v>
      </c>
      <c r="AP564" s="37">
        <v>0.89475694444444442</v>
      </c>
      <c r="AQ564" s="34">
        <v>47.160424999999996</v>
      </c>
      <c r="AR564" s="34">
        <v>-88.490673000000001</v>
      </c>
      <c r="AS564" s="34">
        <v>315.60000000000002</v>
      </c>
      <c r="AT564" s="34">
        <v>35</v>
      </c>
      <c r="AU564" s="34">
        <v>12</v>
      </c>
      <c r="AV564" s="34">
        <v>8</v>
      </c>
      <c r="AW564" s="34" t="s">
        <v>224</v>
      </c>
      <c r="AX564" s="34">
        <v>2.2999999999999998</v>
      </c>
      <c r="AY564" s="34">
        <v>1.0770999999999999</v>
      </c>
      <c r="AZ564" s="34">
        <v>3.1</v>
      </c>
      <c r="BA564" s="34">
        <v>13.404</v>
      </c>
      <c r="BB564" s="34">
        <v>15.71</v>
      </c>
      <c r="BC564" s="34">
        <v>1.17</v>
      </c>
      <c r="BD564" s="34">
        <v>12.897</v>
      </c>
      <c r="BE564" s="34">
        <v>2898.2469999999998</v>
      </c>
      <c r="BF564" s="34">
        <v>4.3129999999999997</v>
      </c>
      <c r="BG564" s="34">
        <v>1.6339999999999999</v>
      </c>
      <c r="BH564" s="34">
        <v>7.6999999999999999E-2</v>
      </c>
      <c r="BI564" s="34">
        <v>1.7110000000000001</v>
      </c>
      <c r="BJ564" s="34">
        <v>1.333</v>
      </c>
      <c r="BK564" s="34">
        <v>6.3E-2</v>
      </c>
      <c r="BL564" s="34">
        <v>1.3959999999999999</v>
      </c>
      <c r="BM564" s="34">
        <v>0.84660000000000002</v>
      </c>
      <c r="BN564" s="34"/>
      <c r="BO564" s="34"/>
      <c r="BP564" s="34"/>
      <c r="BQ564" s="34">
        <v>307.733</v>
      </c>
      <c r="BR564" s="34">
        <v>9.9141999999999994E-2</v>
      </c>
      <c r="BS564" s="34">
        <v>-5</v>
      </c>
      <c r="BT564" s="34">
        <v>8.0000000000000002E-3</v>
      </c>
      <c r="BU564" s="34">
        <v>2.4227829999999999</v>
      </c>
      <c r="BV564" s="34">
        <v>0</v>
      </c>
      <c r="BW564" s="34" t="s">
        <v>155</v>
      </c>
      <c r="BX564" s="34">
        <v>0.81499999999999995</v>
      </c>
    </row>
    <row r="565" spans="1:76" x14ac:dyDescent="0.25">
      <c r="A565" s="35">
        <v>43167</v>
      </c>
      <c r="B565" s="36">
        <v>1.8945601851851852E-2</v>
      </c>
      <c r="C565" s="34">
        <v>13.457000000000001</v>
      </c>
      <c r="D565" s="34">
        <v>1.5800000000000002E-2</v>
      </c>
      <c r="E565" s="34">
        <v>157.62100100000001</v>
      </c>
      <c r="F565" s="34">
        <v>85.9</v>
      </c>
      <c r="G565" s="34">
        <v>3.1</v>
      </c>
      <c r="H565" s="34">
        <v>84.3</v>
      </c>
      <c r="I565" s="34"/>
      <c r="J565" s="34">
        <v>1.68</v>
      </c>
      <c r="K565" s="34">
        <v>0.88090000000000002</v>
      </c>
      <c r="L565" s="34">
        <v>11.8551</v>
      </c>
      <c r="M565" s="34">
        <v>1.3899999999999999E-2</v>
      </c>
      <c r="N565" s="34">
        <v>75.690200000000004</v>
      </c>
      <c r="O565" s="34">
        <v>2.7309000000000001</v>
      </c>
      <c r="P565" s="34">
        <v>78.400000000000006</v>
      </c>
      <c r="Q565" s="34">
        <v>61.719700000000003</v>
      </c>
      <c r="R565" s="34">
        <v>2.2267999999999999</v>
      </c>
      <c r="S565" s="34">
        <v>63.9</v>
      </c>
      <c r="T565" s="34">
        <v>84.319100000000006</v>
      </c>
      <c r="U565" s="34"/>
      <c r="V565" s="34"/>
      <c r="W565" s="34">
        <v>0</v>
      </c>
      <c r="X565" s="34">
        <v>1.4835</v>
      </c>
      <c r="Y565" s="34">
        <v>12</v>
      </c>
      <c r="Z565" s="34">
        <v>848</v>
      </c>
      <c r="AA565" s="34">
        <v>850</v>
      </c>
      <c r="AB565" s="34">
        <v>869</v>
      </c>
      <c r="AC565" s="34">
        <v>85</v>
      </c>
      <c r="AD565" s="34">
        <v>26.84</v>
      </c>
      <c r="AE565" s="34">
        <v>0.62</v>
      </c>
      <c r="AF565" s="34">
        <v>978</v>
      </c>
      <c r="AG565" s="34">
        <v>2</v>
      </c>
      <c r="AH565" s="34">
        <v>49</v>
      </c>
      <c r="AI565" s="34">
        <v>41</v>
      </c>
      <c r="AJ565" s="34">
        <v>190.9</v>
      </c>
      <c r="AK565" s="34">
        <v>168.1</v>
      </c>
      <c r="AL565" s="34">
        <v>5</v>
      </c>
      <c r="AM565" s="34">
        <v>175</v>
      </c>
      <c r="AN565" s="34" t="s">
        <v>155</v>
      </c>
      <c r="AO565" s="34">
        <v>2</v>
      </c>
      <c r="AP565" s="37">
        <v>0.89475694444444442</v>
      </c>
      <c r="AQ565" s="34">
        <v>47.160424999999996</v>
      </c>
      <c r="AR565" s="34">
        <v>-88.490673000000001</v>
      </c>
      <c r="AS565" s="34">
        <v>315.60000000000002</v>
      </c>
      <c r="AT565" s="34">
        <v>35</v>
      </c>
      <c r="AU565" s="34">
        <v>12</v>
      </c>
      <c r="AV565" s="34">
        <v>8</v>
      </c>
      <c r="AW565" s="34" t="s">
        <v>224</v>
      </c>
      <c r="AX565" s="34">
        <v>2.2999999999999998</v>
      </c>
      <c r="AY565" s="34">
        <v>1.1000000000000001</v>
      </c>
      <c r="AZ565" s="34">
        <v>3.1</v>
      </c>
      <c r="BA565" s="34">
        <v>13.404</v>
      </c>
      <c r="BB565" s="34">
        <v>15.05</v>
      </c>
      <c r="BC565" s="34">
        <v>1.1200000000000001</v>
      </c>
      <c r="BD565" s="34">
        <v>13.516</v>
      </c>
      <c r="BE565" s="34">
        <v>2901.6120000000001</v>
      </c>
      <c r="BF565" s="34">
        <v>2.1629999999999998</v>
      </c>
      <c r="BG565" s="34">
        <v>1.94</v>
      </c>
      <c r="BH565" s="34">
        <v>7.0000000000000007E-2</v>
      </c>
      <c r="BI565" s="34">
        <v>2.0099999999999998</v>
      </c>
      <c r="BJ565" s="34">
        <v>1.5820000000000001</v>
      </c>
      <c r="BK565" s="34">
        <v>5.7000000000000002E-2</v>
      </c>
      <c r="BL565" s="34">
        <v>1.639</v>
      </c>
      <c r="BM565" s="34">
        <v>0.71220000000000006</v>
      </c>
      <c r="BN565" s="34"/>
      <c r="BO565" s="34"/>
      <c r="BP565" s="34"/>
      <c r="BQ565" s="34">
        <v>264.005</v>
      </c>
      <c r="BR565" s="34">
        <v>0.14633199999999999</v>
      </c>
      <c r="BS565" s="34">
        <v>-5</v>
      </c>
      <c r="BT565" s="34">
        <v>8.0000000000000002E-3</v>
      </c>
      <c r="BU565" s="34">
        <v>3.5759799999999999</v>
      </c>
      <c r="BV565" s="34">
        <v>0</v>
      </c>
      <c r="BW565" s="34" t="s">
        <v>155</v>
      </c>
      <c r="BX565" s="34">
        <v>0.81499999999999995</v>
      </c>
    </row>
    <row r="566" spans="1:76" x14ac:dyDescent="0.25">
      <c r="A566" s="35">
        <v>43167</v>
      </c>
      <c r="B566" s="36">
        <v>1.8957175925925926E-2</v>
      </c>
      <c r="C566" s="34">
        <v>14.007999999999999</v>
      </c>
      <c r="D566" s="34">
        <v>1.17E-2</v>
      </c>
      <c r="E566" s="34">
        <v>116.603774</v>
      </c>
      <c r="F566" s="34">
        <v>114</v>
      </c>
      <c r="G566" s="34">
        <v>3</v>
      </c>
      <c r="H566" s="34">
        <v>72.599999999999994</v>
      </c>
      <c r="I566" s="34"/>
      <c r="J566" s="34">
        <v>1.6</v>
      </c>
      <c r="K566" s="34">
        <v>0.87660000000000005</v>
      </c>
      <c r="L566" s="34">
        <v>12.28</v>
      </c>
      <c r="M566" s="34">
        <v>1.0200000000000001E-2</v>
      </c>
      <c r="N566" s="34">
        <v>99.951300000000003</v>
      </c>
      <c r="O566" s="34">
        <v>2.6299000000000001</v>
      </c>
      <c r="P566" s="34">
        <v>102.6</v>
      </c>
      <c r="Q566" s="34">
        <v>81.502799999999993</v>
      </c>
      <c r="R566" s="34">
        <v>2.1444000000000001</v>
      </c>
      <c r="S566" s="34">
        <v>83.6</v>
      </c>
      <c r="T566" s="34">
        <v>72.571299999999994</v>
      </c>
      <c r="U566" s="34"/>
      <c r="V566" s="34"/>
      <c r="W566" s="34">
        <v>0</v>
      </c>
      <c r="X566" s="34">
        <v>1.4026000000000001</v>
      </c>
      <c r="Y566" s="34">
        <v>11.9</v>
      </c>
      <c r="Z566" s="34">
        <v>849</v>
      </c>
      <c r="AA566" s="34">
        <v>850</v>
      </c>
      <c r="AB566" s="34">
        <v>869</v>
      </c>
      <c r="AC566" s="34">
        <v>85</v>
      </c>
      <c r="AD566" s="34">
        <v>26.84</v>
      </c>
      <c r="AE566" s="34">
        <v>0.62</v>
      </c>
      <c r="AF566" s="34">
        <v>978</v>
      </c>
      <c r="AG566" s="34">
        <v>2</v>
      </c>
      <c r="AH566" s="34">
        <v>49</v>
      </c>
      <c r="AI566" s="34">
        <v>41</v>
      </c>
      <c r="AJ566" s="34">
        <v>190.1</v>
      </c>
      <c r="AK566" s="34">
        <v>168</v>
      </c>
      <c r="AL566" s="34">
        <v>5</v>
      </c>
      <c r="AM566" s="34">
        <v>175</v>
      </c>
      <c r="AN566" s="34" t="s">
        <v>155</v>
      </c>
      <c r="AO566" s="34">
        <v>2</v>
      </c>
      <c r="AP566" s="37">
        <v>0.89475694444444442</v>
      </c>
      <c r="AQ566" s="34">
        <v>47.160229999999999</v>
      </c>
      <c r="AR566" s="34">
        <v>-88.490667999999999</v>
      </c>
      <c r="AS566" s="34">
        <v>315.2</v>
      </c>
      <c r="AT566" s="34">
        <v>33.1</v>
      </c>
      <c r="AU566" s="34">
        <v>12</v>
      </c>
      <c r="AV566" s="34">
        <v>8</v>
      </c>
      <c r="AW566" s="34" t="s">
        <v>224</v>
      </c>
      <c r="AX566" s="34">
        <v>2.6080920000000001</v>
      </c>
      <c r="AY566" s="34">
        <v>1.022977</v>
      </c>
      <c r="AZ566" s="34">
        <v>3.4080919999999999</v>
      </c>
      <c r="BA566" s="34">
        <v>13.404</v>
      </c>
      <c r="BB566" s="34">
        <v>14.5</v>
      </c>
      <c r="BC566" s="34">
        <v>1.08</v>
      </c>
      <c r="BD566" s="34">
        <v>14.074999999999999</v>
      </c>
      <c r="BE566" s="34">
        <v>2902.6089999999999</v>
      </c>
      <c r="BF566" s="34">
        <v>1.538</v>
      </c>
      <c r="BG566" s="34">
        <v>2.4740000000000002</v>
      </c>
      <c r="BH566" s="34">
        <v>6.5000000000000002E-2</v>
      </c>
      <c r="BI566" s="34">
        <v>2.5390000000000001</v>
      </c>
      <c r="BJ566" s="34">
        <v>2.0169999999999999</v>
      </c>
      <c r="BK566" s="34">
        <v>5.2999999999999999E-2</v>
      </c>
      <c r="BL566" s="34">
        <v>2.0710000000000002</v>
      </c>
      <c r="BM566" s="34">
        <v>0.59189999999999998</v>
      </c>
      <c r="BN566" s="34"/>
      <c r="BO566" s="34"/>
      <c r="BP566" s="34"/>
      <c r="BQ566" s="34">
        <v>241.05699999999999</v>
      </c>
      <c r="BR566" s="34">
        <v>0.19458900000000001</v>
      </c>
      <c r="BS566" s="34">
        <v>-5</v>
      </c>
      <c r="BT566" s="34">
        <v>8.9289999999999994E-3</v>
      </c>
      <c r="BU566" s="34">
        <v>4.7552589999999997</v>
      </c>
      <c r="BV566" s="34">
        <v>0</v>
      </c>
      <c r="BW566" s="34" t="s">
        <v>155</v>
      </c>
      <c r="BX566" s="34">
        <v>0.81499999999999995</v>
      </c>
    </row>
    <row r="567" spans="1:76" x14ac:dyDescent="0.25">
      <c r="A567" s="35">
        <v>43167</v>
      </c>
      <c r="B567" s="36">
        <v>1.8968750000000003E-2</v>
      </c>
      <c r="C567" s="34">
        <v>14.391</v>
      </c>
      <c r="D567" s="34">
        <v>0.1613</v>
      </c>
      <c r="E567" s="34">
        <v>1613.4527969999999</v>
      </c>
      <c r="F567" s="34">
        <v>141</v>
      </c>
      <c r="G567" s="34">
        <v>2.9</v>
      </c>
      <c r="H567" s="34">
        <v>60.9</v>
      </c>
      <c r="I567" s="34"/>
      <c r="J567" s="34">
        <v>1.5</v>
      </c>
      <c r="K567" s="34">
        <v>0.87229999999999996</v>
      </c>
      <c r="L567" s="34">
        <v>12.553100000000001</v>
      </c>
      <c r="M567" s="34">
        <v>0.14069999999999999</v>
      </c>
      <c r="N567" s="34">
        <v>122.99590000000001</v>
      </c>
      <c r="O567" s="34">
        <v>2.4954000000000001</v>
      </c>
      <c r="P567" s="34">
        <v>125.5</v>
      </c>
      <c r="Q567" s="34">
        <v>100.29389999999999</v>
      </c>
      <c r="R567" s="34">
        <v>2.0348000000000002</v>
      </c>
      <c r="S567" s="34">
        <v>102.3</v>
      </c>
      <c r="T567" s="34">
        <v>60.892600000000002</v>
      </c>
      <c r="U567" s="34"/>
      <c r="V567" s="34"/>
      <c r="W567" s="34">
        <v>0</v>
      </c>
      <c r="X567" s="34">
        <v>1.3084</v>
      </c>
      <c r="Y567" s="34">
        <v>11.9</v>
      </c>
      <c r="Z567" s="34">
        <v>850</v>
      </c>
      <c r="AA567" s="34">
        <v>850</v>
      </c>
      <c r="AB567" s="34">
        <v>869</v>
      </c>
      <c r="AC567" s="34">
        <v>85</v>
      </c>
      <c r="AD567" s="34">
        <v>26.84</v>
      </c>
      <c r="AE567" s="34">
        <v>0.62</v>
      </c>
      <c r="AF567" s="34">
        <v>978</v>
      </c>
      <c r="AG567" s="34">
        <v>2</v>
      </c>
      <c r="AH567" s="34">
        <v>49</v>
      </c>
      <c r="AI567" s="34">
        <v>41</v>
      </c>
      <c r="AJ567" s="34">
        <v>190</v>
      </c>
      <c r="AK567" s="34">
        <v>168</v>
      </c>
      <c r="AL567" s="34">
        <v>5</v>
      </c>
      <c r="AM567" s="34">
        <v>175.2</v>
      </c>
      <c r="AN567" s="34" t="s">
        <v>155</v>
      </c>
      <c r="AO567" s="34">
        <v>2</v>
      </c>
      <c r="AP567" s="37">
        <v>0.89478009259259261</v>
      </c>
      <c r="AQ567" s="34">
        <v>47.160091999999999</v>
      </c>
      <c r="AR567" s="34">
        <v>-88.490650000000002</v>
      </c>
      <c r="AS567" s="34">
        <v>315.10000000000002</v>
      </c>
      <c r="AT567" s="34">
        <v>29.7</v>
      </c>
      <c r="AU567" s="34">
        <v>12</v>
      </c>
      <c r="AV567" s="34">
        <v>9</v>
      </c>
      <c r="AW567" s="34" t="s">
        <v>200</v>
      </c>
      <c r="AX567" s="34">
        <v>3.1624620000000001</v>
      </c>
      <c r="AY567" s="34">
        <v>1</v>
      </c>
      <c r="AZ567" s="34">
        <v>3.8853849999999999</v>
      </c>
      <c r="BA567" s="34">
        <v>13.404</v>
      </c>
      <c r="BB567" s="34">
        <v>13.99</v>
      </c>
      <c r="BC567" s="34">
        <v>1.04</v>
      </c>
      <c r="BD567" s="34">
        <v>14.64</v>
      </c>
      <c r="BE567" s="34">
        <v>2872.8339999999998</v>
      </c>
      <c r="BF567" s="34">
        <v>20.5</v>
      </c>
      <c r="BG567" s="34">
        <v>2.948</v>
      </c>
      <c r="BH567" s="34">
        <v>0.06</v>
      </c>
      <c r="BI567" s="34">
        <v>3.008</v>
      </c>
      <c r="BJ567" s="34">
        <v>2.4039999999999999</v>
      </c>
      <c r="BK567" s="34">
        <v>4.9000000000000002E-2</v>
      </c>
      <c r="BL567" s="34">
        <v>2.452</v>
      </c>
      <c r="BM567" s="34">
        <v>0.48089999999999999</v>
      </c>
      <c r="BN567" s="34"/>
      <c r="BO567" s="34"/>
      <c r="BP567" s="34"/>
      <c r="BQ567" s="34">
        <v>217.727</v>
      </c>
      <c r="BR567" s="34">
        <v>0.21565100000000001</v>
      </c>
      <c r="BS567" s="34">
        <v>-5</v>
      </c>
      <c r="BT567" s="34">
        <v>8.071E-3</v>
      </c>
      <c r="BU567" s="34">
        <v>5.269971</v>
      </c>
      <c r="BV567" s="34">
        <v>0</v>
      </c>
      <c r="BW567" s="34" t="s">
        <v>155</v>
      </c>
      <c r="BX567" s="34">
        <v>0.81499999999999995</v>
      </c>
    </row>
    <row r="568" spans="1:76" x14ac:dyDescent="0.25">
      <c r="A568" s="35">
        <v>43167</v>
      </c>
      <c r="B568" s="36">
        <v>1.8980324074074077E-2</v>
      </c>
      <c r="C568" s="34">
        <v>14.456</v>
      </c>
      <c r="D568" s="34">
        <v>0.54210000000000003</v>
      </c>
      <c r="E568" s="34">
        <v>5421.1977029999998</v>
      </c>
      <c r="F568" s="34">
        <v>168.9</v>
      </c>
      <c r="G568" s="34">
        <v>2.7</v>
      </c>
      <c r="H568" s="34">
        <v>56.2</v>
      </c>
      <c r="I568" s="34"/>
      <c r="J568" s="34">
        <v>1.43</v>
      </c>
      <c r="K568" s="34">
        <v>0.86839999999999995</v>
      </c>
      <c r="L568" s="34">
        <v>12.552899999999999</v>
      </c>
      <c r="M568" s="34">
        <v>0.4708</v>
      </c>
      <c r="N568" s="34">
        <v>146.68299999999999</v>
      </c>
      <c r="O568" s="34">
        <v>2.3445999999999998</v>
      </c>
      <c r="P568" s="34">
        <v>149</v>
      </c>
      <c r="Q568" s="34">
        <v>119.60890000000001</v>
      </c>
      <c r="R568" s="34">
        <v>1.9117999999999999</v>
      </c>
      <c r="S568" s="34">
        <v>121.5</v>
      </c>
      <c r="T568" s="34">
        <v>56.1693</v>
      </c>
      <c r="U568" s="34"/>
      <c r="V568" s="34"/>
      <c r="W568" s="34">
        <v>0</v>
      </c>
      <c r="X568" s="34">
        <v>1.2387999999999999</v>
      </c>
      <c r="Y568" s="34">
        <v>12</v>
      </c>
      <c r="Z568" s="34">
        <v>849</v>
      </c>
      <c r="AA568" s="34">
        <v>850</v>
      </c>
      <c r="AB568" s="34">
        <v>869</v>
      </c>
      <c r="AC568" s="34">
        <v>85</v>
      </c>
      <c r="AD568" s="34">
        <v>26.84</v>
      </c>
      <c r="AE568" s="34">
        <v>0.62</v>
      </c>
      <c r="AF568" s="34">
        <v>978</v>
      </c>
      <c r="AG568" s="34">
        <v>2</v>
      </c>
      <c r="AH568" s="34">
        <v>48.070999999999998</v>
      </c>
      <c r="AI568" s="34">
        <v>41</v>
      </c>
      <c r="AJ568" s="34">
        <v>190</v>
      </c>
      <c r="AK568" s="34">
        <v>168</v>
      </c>
      <c r="AL568" s="34">
        <v>4.9000000000000004</v>
      </c>
      <c r="AM568" s="34">
        <v>175.6</v>
      </c>
      <c r="AN568" s="34" t="s">
        <v>155</v>
      </c>
      <c r="AO568" s="34">
        <v>2</v>
      </c>
      <c r="AP568" s="37">
        <v>0.89479166666666676</v>
      </c>
      <c r="AQ568" s="34">
        <v>47.159981999999999</v>
      </c>
      <c r="AR568" s="34">
        <v>-88.490600999999998</v>
      </c>
      <c r="AS568" s="34">
        <v>315</v>
      </c>
      <c r="AT568" s="34">
        <v>28.9</v>
      </c>
      <c r="AU568" s="34">
        <v>12</v>
      </c>
      <c r="AV568" s="34">
        <v>9</v>
      </c>
      <c r="AW568" s="34" t="s">
        <v>200</v>
      </c>
      <c r="AX568" s="34">
        <v>1.8351</v>
      </c>
      <c r="AY568" s="34">
        <v>1.0770999999999999</v>
      </c>
      <c r="AZ568" s="34">
        <v>2.9205999999999999</v>
      </c>
      <c r="BA568" s="34">
        <v>13.404</v>
      </c>
      <c r="BB568" s="34">
        <v>13.55</v>
      </c>
      <c r="BC568" s="34">
        <v>1.01</v>
      </c>
      <c r="BD568" s="34">
        <v>15.157999999999999</v>
      </c>
      <c r="BE568" s="34">
        <v>2799.9349999999999</v>
      </c>
      <c r="BF568" s="34">
        <v>66.831000000000003</v>
      </c>
      <c r="BG568" s="34">
        <v>3.4260000000000002</v>
      </c>
      <c r="BH568" s="34">
        <v>5.5E-2</v>
      </c>
      <c r="BI568" s="34">
        <v>3.4809999999999999</v>
      </c>
      <c r="BJ568" s="34">
        <v>2.794</v>
      </c>
      <c r="BK568" s="34">
        <v>4.4999999999999998E-2</v>
      </c>
      <c r="BL568" s="34">
        <v>2.839</v>
      </c>
      <c r="BM568" s="34">
        <v>0.43230000000000002</v>
      </c>
      <c r="BN568" s="34"/>
      <c r="BO568" s="34"/>
      <c r="BP568" s="34"/>
      <c r="BQ568" s="34">
        <v>200.904</v>
      </c>
      <c r="BR568" s="34">
        <v>0.29317799999999999</v>
      </c>
      <c r="BS568" s="34">
        <v>-5</v>
      </c>
      <c r="BT568" s="34">
        <v>8.9289999999999994E-3</v>
      </c>
      <c r="BU568" s="34">
        <v>7.1645370000000002</v>
      </c>
      <c r="BV568" s="34">
        <v>0</v>
      </c>
      <c r="BW568" s="34" t="s">
        <v>155</v>
      </c>
      <c r="BX568" s="34">
        <v>0.81499999999999995</v>
      </c>
    </row>
    <row r="569" spans="1:76" x14ac:dyDescent="0.25">
      <c r="A569" s="35">
        <v>43167</v>
      </c>
      <c r="B569" s="36">
        <v>1.8991898148148147E-2</v>
      </c>
      <c r="C569" s="34">
        <v>14.18</v>
      </c>
      <c r="D569" s="34">
        <v>0.71389999999999998</v>
      </c>
      <c r="E569" s="34">
        <v>7139.2052979999999</v>
      </c>
      <c r="F569" s="34">
        <v>170.7</v>
      </c>
      <c r="G569" s="34">
        <v>2.7</v>
      </c>
      <c r="H569" s="34">
        <v>69.3</v>
      </c>
      <c r="I569" s="34"/>
      <c r="J569" s="34">
        <v>1.3</v>
      </c>
      <c r="K569" s="34">
        <v>0.86899999999999999</v>
      </c>
      <c r="L569" s="34">
        <v>12.3225</v>
      </c>
      <c r="M569" s="34">
        <v>0.62039999999999995</v>
      </c>
      <c r="N569" s="34">
        <v>148.37979999999999</v>
      </c>
      <c r="O569" s="34">
        <v>2.3462999999999998</v>
      </c>
      <c r="P569" s="34">
        <v>150.69999999999999</v>
      </c>
      <c r="Q569" s="34">
        <v>120.99250000000001</v>
      </c>
      <c r="R569" s="34">
        <v>1.9132</v>
      </c>
      <c r="S569" s="34">
        <v>122.9</v>
      </c>
      <c r="T569" s="34">
        <v>69.343000000000004</v>
      </c>
      <c r="U569" s="34"/>
      <c r="V569" s="34"/>
      <c r="W569" s="34">
        <v>0</v>
      </c>
      <c r="X569" s="34">
        <v>1.1296999999999999</v>
      </c>
      <c r="Y569" s="34">
        <v>11.9</v>
      </c>
      <c r="Z569" s="34">
        <v>850</v>
      </c>
      <c r="AA569" s="34">
        <v>851</v>
      </c>
      <c r="AB569" s="34">
        <v>869</v>
      </c>
      <c r="AC569" s="34">
        <v>85</v>
      </c>
      <c r="AD569" s="34">
        <v>26.84</v>
      </c>
      <c r="AE569" s="34">
        <v>0.62</v>
      </c>
      <c r="AF569" s="34">
        <v>978</v>
      </c>
      <c r="AG569" s="34">
        <v>2</v>
      </c>
      <c r="AH569" s="34">
        <v>48</v>
      </c>
      <c r="AI569" s="34">
        <v>41</v>
      </c>
      <c r="AJ569" s="34">
        <v>190</v>
      </c>
      <c r="AK569" s="34">
        <v>168</v>
      </c>
      <c r="AL569" s="34">
        <v>5</v>
      </c>
      <c r="AM569" s="34">
        <v>176</v>
      </c>
      <c r="AN569" s="34" t="s">
        <v>155</v>
      </c>
      <c r="AO569" s="34">
        <v>2</v>
      </c>
      <c r="AP569" s="37">
        <v>0.89480324074074069</v>
      </c>
      <c r="AQ569" s="34">
        <v>47.159793999999998</v>
      </c>
      <c r="AR569" s="34">
        <v>-88.490458000000004</v>
      </c>
      <c r="AS569" s="34">
        <v>314.8</v>
      </c>
      <c r="AT569" s="34">
        <v>29.4</v>
      </c>
      <c r="AU569" s="34">
        <v>12</v>
      </c>
      <c r="AV569" s="34">
        <v>9</v>
      </c>
      <c r="AW569" s="34" t="s">
        <v>200</v>
      </c>
      <c r="AX569" s="34">
        <v>1.4771000000000001</v>
      </c>
      <c r="AY569" s="34">
        <v>1.0228999999999999</v>
      </c>
      <c r="AZ569" s="34">
        <v>2.6770999999999998</v>
      </c>
      <c r="BA569" s="34">
        <v>13.404</v>
      </c>
      <c r="BB569" s="34">
        <v>13.62</v>
      </c>
      <c r="BC569" s="34">
        <v>1.02</v>
      </c>
      <c r="BD569" s="34">
        <v>15.074</v>
      </c>
      <c r="BE569" s="34">
        <v>2765.45</v>
      </c>
      <c r="BF569" s="34">
        <v>88.617000000000004</v>
      </c>
      <c r="BG569" s="34">
        <v>3.4870000000000001</v>
      </c>
      <c r="BH569" s="34">
        <v>5.5E-2</v>
      </c>
      <c r="BI569" s="34">
        <v>3.5419999999999998</v>
      </c>
      <c r="BJ569" s="34">
        <v>2.8439999999999999</v>
      </c>
      <c r="BK569" s="34">
        <v>4.4999999999999998E-2</v>
      </c>
      <c r="BL569" s="34">
        <v>2.8889999999999998</v>
      </c>
      <c r="BM569" s="34">
        <v>0.53700000000000003</v>
      </c>
      <c r="BN569" s="34"/>
      <c r="BO569" s="34"/>
      <c r="BP569" s="34"/>
      <c r="BQ569" s="34">
        <v>184.345</v>
      </c>
      <c r="BR569" s="34">
        <v>0.35009499999999999</v>
      </c>
      <c r="BS569" s="34">
        <v>-5</v>
      </c>
      <c r="BT569" s="34">
        <v>8.9999999999999993E-3</v>
      </c>
      <c r="BU569" s="34">
        <v>8.5554469999999991</v>
      </c>
      <c r="BV569" s="34">
        <v>0</v>
      </c>
      <c r="BW569" s="34" t="s">
        <v>155</v>
      </c>
      <c r="BX569" s="34">
        <v>0.81499999999999995</v>
      </c>
    </row>
    <row r="570" spans="1:76" x14ac:dyDescent="0.25">
      <c r="A570" s="35">
        <v>43167</v>
      </c>
      <c r="B570" s="36">
        <v>1.900347222222222E-2</v>
      </c>
      <c r="C570" s="34">
        <v>14.18</v>
      </c>
      <c r="D570" s="34">
        <v>0.5141</v>
      </c>
      <c r="E570" s="34">
        <v>5140.9135399999996</v>
      </c>
      <c r="F570" s="34">
        <v>151</v>
      </c>
      <c r="G570" s="34">
        <v>2.7</v>
      </c>
      <c r="H570" s="34">
        <v>93.3</v>
      </c>
      <c r="I570" s="34"/>
      <c r="J570" s="34">
        <v>1.3</v>
      </c>
      <c r="K570" s="34">
        <v>0.87080000000000002</v>
      </c>
      <c r="L570" s="34">
        <v>12.3475</v>
      </c>
      <c r="M570" s="34">
        <v>0.44769999999999999</v>
      </c>
      <c r="N570" s="34">
        <v>131.45570000000001</v>
      </c>
      <c r="O570" s="34">
        <v>2.3511000000000002</v>
      </c>
      <c r="P570" s="34">
        <v>133.80000000000001</v>
      </c>
      <c r="Q570" s="34">
        <v>107.1922</v>
      </c>
      <c r="R570" s="34">
        <v>1.9171</v>
      </c>
      <c r="S570" s="34">
        <v>109.1</v>
      </c>
      <c r="T570" s="34">
        <v>93.320499999999996</v>
      </c>
      <c r="U570" s="34"/>
      <c r="V570" s="34"/>
      <c r="W570" s="34">
        <v>0</v>
      </c>
      <c r="X570" s="34">
        <v>1.1319999999999999</v>
      </c>
      <c r="Y570" s="34">
        <v>12</v>
      </c>
      <c r="Z570" s="34">
        <v>850</v>
      </c>
      <c r="AA570" s="34">
        <v>851</v>
      </c>
      <c r="AB570" s="34">
        <v>869</v>
      </c>
      <c r="AC570" s="34">
        <v>85</v>
      </c>
      <c r="AD570" s="34">
        <v>26.84</v>
      </c>
      <c r="AE570" s="34">
        <v>0.62</v>
      </c>
      <c r="AF570" s="34">
        <v>978</v>
      </c>
      <c r="AG570" s="34">
        <v>2</v>
      </c>
      <c r="AH570" s="34">
        <v>48</v>
      </c>
      <c r="AI570" s="34">
        <v>41</v>
      </c>
      <c r="AJ570" s="34">
        <v>190</v>
      </c>
      <c r="AK570" s="34">
        <v>168</v>
      </c>
      <c r="AL570" s="34">
        <v>5</v>
      </c>
      <c r="AM570" s="34">
        <v>175.6</v>
      </c>
      <c r="AN570" s="34" t="s">
        <v>155</v>
      </c>
      <c r="AO570" s="34">
        <v>2</v>
      </c>
      <c r="AP570" s="37">
        <v>0.89482638888888888</v>
      </c>
      <c r="AQ570" s="34">
        <v>47.159745000000001</v>
      </c>
      <c r="AR570" s="34">
        <v>-88.49042</v>
      </c>
      <c r="AS570" s="34">
        <v>314.8</v>
      </c>
      <c r="AT570" s="34">
        <v>32.5</v>
      </c>
      <c r="AU570" s="34">
        <v>12</v>
      </c>
      <c r="AV570" s="34">
        <v>9</v>
      </c>
      <c r="AW570" s="34" t="s">
        <v>200</v>
      </c>
      <c r="AX570" s="34">
        <v>1.5770999999999999</v>
      </c>
      <c r="AY570" s="34">
        <v>1</v>
      </c>
      <c r="AZ570" s="34">
        <v>2.5457999999999998</v>
      </c>
      <c r="BA570" s="34">
        <v>13.404</v>
      </c>
      <c r="BB570" s="34">
        <v>13.81</v>
      </c>
      <c r="BC570" s="34">
        <v>1.03</v>
      </c>
      <c r="BD570" s="34">
        <v>14.840999999999999</v>
      </c>
      <c r="BE570" s="34">
        <v>2802.6210000000001</v>
      </c>
      <c r="BF570" s="34">
        <v>64.67</v>
      </c>
      <c r="BG570" s="34">
        <v>3.125</v>
      </c>
      <c r="BH570" s="34">
        <v>5.6000000000000001E-2</v>
      </c>
      <c r="BI570" s="34">
        <v>3.181</v>
      </c>
      <c r="BJ570" s="34">
        <v>2.548</v>
      </c>
      <c r="BK570" s="34">
        <v>4.5999999999999999E-2</v>
      </c>
      <c r="BL570" s="34">
        <v>2.593</v>
      </c>
      <c r="BM570" s="34">
        <v>0.73089999999999999</v>
      </c>
      <c r="BN570" s="34"/>
      <c r="BO570" s="34"/>
      <c r="BP570" s="34"/>
      <c r="BQ570" s="34">
        <v>186.82300000000001</v>
      </c>
      <c r="BR570" s="34">
        <v>0.35492899999999999</v>
      </c>
      <c r="BS570" s="34">
        <v>-5</v>
      </c>
      <c r="BT570" s="34">
        <v>8.071E-3</v>
      </c>
      <c r="BU570" s="34">
        <v>8.6735779999999991</v>
      </c>
      <c r="BV570" s="34">
        <v>0</v>
      </c>
      <c r="BW570" s="34" t="s">
        <v>155</v>
      </c>
      <c r="BX570" s="34">
        <v>0.81499999999999995</v>
      </c>
    </row>
    <row r="571" spans="1:76" x14ac:dyDescent="0.25">
      <c r="A571" s="35">
        <v>43167</v>
      </c>
      <c r="B571" s="36">
        <v>1.9015046296296297E-2</v>
      </c>
      <c r="C571" s="34">
        <v>14.186999999999999</v>
      </c>
      <c r="D571" s="34">
        <v>0.2016</v>
      </c>
      <c r="E571" s="34">
        <v>2015.7047540000001</v>
      </c>
      <c r="F571" s="34">
        <v>133.80000000000001</v>
      </c>
      <c r="G571" s="34">
        <v>2.7</v>
      </c>
      <c r="H571" s="34">
        <v>88.6</v>
      </c>
      <c r="I571" s="34"/>
      <c r="J571" s="34">
        <v>1.19</v>
      </c>
      <c r="K571" s="34">
        <v>0.87350000000000005</v>
      </c>
      <c r="L571" s="34">
        <v>12.392799999999999</v>
      </c>
      <c r="M571" s="34">
        <v>0.17610000000000001</v>
      </c>
      <c r="N571" s="34">
        <v>116.872</v>
      </c>
      <c r="O571" s="34">
        <v>2.3584999999999998</v>
      </c>
      <c r="P571" s="34">
        <v>119.2</v>
      </c>
      <c r="Q571" s="34">
        <v>95.300299999999993</v>
      </c>
      <c r="R571" s="34">
        <v>1.9231</v>
      </c>
      <c r="S571" s="34">
        <v>97.2</v>
      </c>
      <c r="T571" s="34">
        <v>88.617199999999997</v>
      </c>
      <c r="U571" s="34"/>
      <c r="V571" s="34"/>
      <c r="W571" s="34">
        <v>0</v>
      </c>
      <c r="X571" s="34">
        <v>1.0376000000000001</v>
      </c>
      <c r="Y571" s="34">
        <v>11.9</v>
      </c>
      <c r="Z571" s="34">
        <v>849</v>
      </c>
      <c r="AA571" s="34">
        <v>851</v>
      </c>
      <c r="AB571" s="34">
        <v>870</v>
      </c>
      <c r="AC571" s="34">
        <v>85</v>
      </c>
      <c r="AD571" s="34">
        <v>26.84</v>
      </c>
      <c r="AE571" s="34">
        <v>0.62</v>
      </c>
      <c r="AF571" s="34">
        <v>978</v>
      </c>
      <c r="AG571" s="34">
        <v>2</v>
      </c>
      <c r="AH571" s="34">
        <v>48</v>
      </c>
      <c r="AI571" s="34">
        <v>41</v>
      </c>
      <c r="AJ571" s="34">
        <v>190</v>
      </c>
      <c r="AK571" s="34">
        <v>168</v>
      </c>
      <c r="AL571" s="34">
        <v>5</v>
      </c>
      <c r="AM571" s="34">
        <v>175.3</v>
      </c>
      <c r="AN571" s="34" t="s">
        <v>155</v>
      </c>
      <c r="AO571" s="34">
        <v>2</v>
      </c>
      <c r="AP571" s="37">
        <v>0.89482638888888888</v>
      </c>
      <c r="AQ571" s="34">
        <v>47.159669000000001</v>
      </c>
      <c r="AR571" s="34">
        <v>-88.490312000000003</v>
      </c>
      <c r="AS571" s="34">
        <v>314.7</v>
      </c>
      <c r="AT571" s="34">
        <v>33.299999999999997</v>
      </c>
      <c r="AU571" s="34">
        <v>12</v>
      </c>
      <c r="AV571" s="34">
        <v>9</v>
      </c>
      <c r="AW571" s="34" t="s">
        <v>200</v>
      </c>
      <c r="AX571" s="34">
        <v>1.5228999999999999</v>
      </c>
      <c r="AY571" s="34">
        <v>1.2313000000000001</v>
      </c>
      <c r="AZ571" s="34">
        <v>2.6541999999999999</v>
      </c>
      <c r="BA571" s="34">
        <v>13.404</v>
      </c>
      <c r="BB571" s="34">
        <v>14.13</v>
      </c>
      <c r="BC571" s="34">
        <v>1.05</v>
      </c>
      <c r="BD571" s="34">
        <v>14.481999999999999</v>
      </c>
      <c r="BE571" s="34">
        <v>2863.788</v>
      </c>
      <c r="BF571" s="34">
        <v>25.896000000000001</v>
      </c>
      <c r="BG571" s="34">
        <v>2.8279999999999998</v>
      </c>
      <c r="BH571" s="34">
        <v>5.7000000000000002E-2</v>
      </c>
      <c r="BI571" s="34">
        <v>2.8849999999999998</v>
      </c>
      <c r="BJ571" s="34">
        <v>2.306</v>
      </c>
      <c r="BK571" s="34">
        <v>4.7E-2</v>
      </c>
      <c r="BL571" s="34">
        <v>2.3530000000000002</v>
      </c>
      <c r="BM571" s="34">
        <v>0.70669999999999999</v>
      </c>
      <c r="BN571" s="34"/>
      <c r="BO571" s="34"/>
      <c r="BP571" s="34"/>
      <c r="BQ571" s="34">
        <v>174.34700000000001</v>
      </c>
      <c r="BR571" s="34">
        <v>0.34013599999999999</v>
      </c>
      <c r="BS571" s="34">
        <v>-5</v>
      </c>
      <c r="BT571" s="34">
        <v>8.0000000000000002E-3</v>
      </c>
      <c r="BU571" s="34">
        <v>8.3120740000000009</v>
      </c>
      <c r="BV571" s="34">
        <v>0</v>
      </c>
      <c r="BW571" s="34" t="s">
        <v>155</v>
      </c>
      <c r="BX571" s="34">
        <v>0.81499999999999995</v>
      </c>
    </row>
    <row r="572" spans="1:76" x14ac:dyDescent="0.25">
      <c r="A572" s="35">
        <v>43167</v>
      </c>
      <c r="B572" s="36">
        <v>1.9026620370370371E-2</v>
      </c>
      <c r="C572" s="34">
        <v>14.173</v>
      </c>
      <c r="D572" s="34">
        <v>7.2300000000000003E-2</v>
      </c>
      <c r="E572" s="34">
        <v>722.96080099999995</v>
      </c>
      <c r="F572" s="34">
        <v>126</v>
      </c>
      <c r="G572" s="34">
        <v>2.7</v>
      </c>
      <c r="H572" s="34">
        <v>73.5</v>
      </c>
      <c r="I572" s="34"/>
      <c r="J572" s="34">
        <v>1</v>
      </c>
      <c r="K572" s="34">
        <v>0.87480000000000002</v>
      </c>
      <c r="L572" s="34">
        <v>12.398099999999999</v>
      </c>
      <c r="M572" s="34">
        <v>6.3200000000000006E-2</v>
      </c>
      <c r="N572" s="34">
        <v>110.1837</v>
      </c>
      <c r="O572" s="34">
        <v>2.3618999999999999</v>
      </c>
      <c r="P572" s="34">
        <v>112.5</v>
      </c>
      <c r="Q572" s="34">
        <v>89.846500000000006</v>
      </c>
      <c r="R572" s="34">
        <v>1.9259999999999999</v>
      </c>
      <c r="S572" s="34">
        <v>91.8</v>
      </c>
      <c r="T572" s="34">
        <v>73.476200000000006</v>
      </c>
      <c r="U572" s="34"/>
      <c r="V572" s="34"/>
      <c r="W572" s="34">
        <v>0</v>
      </c>
      <c r="X572" s="34">
        <v>0.87480000000000002</v>
      </c>
      <c r="Y572" s="34">
        <v>11.9</v>
      </c>
      <c r="Z572" s="34">
        <v>849</v>
      </c>
      <c r="AA572" s="34">
        <v>851</v>
      </c>
      <c r="AB572" s="34">
        <v>869</v>
      </c>
      <c r="AC572" s="34">
        <v>85</v>
      </c>
      <c r="AD572" s="34">
        <v>26.84</v>
      </c>
      <c r="AE572" s="34">
        <v>0.62</v>
      </c>
      <c r="AF572" s="34">
        <v>978</v>
      </c>
      <c r="AG572" s="34">
        <v>2</v>
      </c>
      <c r="AH572" s="34">
        <v>48</v>
      </c>
      <c r="AI572" s="34">
        <v>41</v>
      </c>
      <c r="AJ572" s="34">
        <v>190</v>
      </c>
      <c r="AK572" s="34">
        <v>168</v>
      </c>
      <c r="AL572" s="34">
        <v>5</v>
      </c>
      <c r="AM572" s="34">
        <v>175.1</v>
      </c>
      <c r="AN572" s="34" t="s">
        <v>155</v>
      </c>
      <c r="AO572" s="34">
        <v>2</v>
      </c>
      <c r="AP572" s="37">
        <v>0.89483796296296303</v>
      </c>
      <c r="AQ572" s="34">
        <v>47.159571999999997</v>
      </c>
      <c r="AR572" s="34">
        <v>-88.490173999999996</v>
      </c>
      <c r="AS572" s="34">
        <v>314.7</v>
      </c>
      <c r="AT572" s="34">
        <v>35.200000000000003</v>
      </c>
      <c r="AU572" s="34">
        <v>12</v>
      </c>
      <c r="AV572" s="34">
        <v>9</v>
      </c>
      <c r="AW572" s="34" t="s">
        <v>200</v>
      </c>
      <c r="AX572" s="34">
        <v>1.5</v>
      </c>
      <c r="AY572" s="34">
        <v>1.3</v>
      </c>
      <c r="AZ572" s="34">
        <v>2.7</v>
      </c>
      <c r="BA572" s="34">
        <v>13.404</v>
      </c>
      <c r="BB572" s="34">
        <v>14.28</v>
      </c>
      <c r="BC572" s="34">
        <v>1.07</v>
      </c>
      <c r="BD572" s="34">
        <v>14.314</v>
      </c>
      <c r="BE572" s="34">
        <v>2890.1529999999998</v>
      </c>
      <c r="BF572" s="34">
        <v>9.3829999999999991</v>
      </c>
      <c r="BG572" s="34">
        <v>2.69</v>
      </c>
      <c r="BH572" s="34">
        <v>5.8000000000000003E-2</v>
      </c>
      <c r="BI572" s="34">
        <v>2.7469999999999999</v>
      </c>
      <c r="BJ572" s="34">
        <v>2.1930000000000001</v>
      </c>
      <c r="BK572" s="34">
        <v>4.7E-2</v>
      </c>
      <c r="BL572" s="34">
        <v>2.2400000000000002</v>
      </c>
      <c r="BM572" s="34">
        <v>0.59109999999999996</v>
      </c>
      <c r="BN572" s="34"/>
      <c r="BO572" s="34"/>
      <c r="BP572" s="34"/>
      <c r="BQ572" s="34">
        <v>148.27500000000001</v>
      </c>
      <c r="BR572" s="34">
        <v>0.28326000000000001</v>
      </c>
      <c r="BS572" s="34">
        <v>-5</v>
      </c>
      <c r="BT572" s="34">
        <v>8.9289999999999994E-3</v>
      </c>
      <c r="BU572" s="34">
        <v>6.922167</v>
      </c>
      <c r="BV572" s="34">
        <v>0</v>
      </c>
      <c r="BW572" s="34" t="s">
        <v>155</v>
      </c>
      <c r="BX572" s="34">
        <v>0.81499999999999995</v>
      </c>
    </row>
    <row r="573" spans="1:76" x14ac:dyDescent="0.25">
      <c r="A573" s="35">
        <v>43167</v>
      </c>
      <c r="B573" s="36">
        <v>1.9038194444444444E-2</v>
      </c>
      <c r="C573" s="34">
        <v>14.156000000000001</v>
      </c>
      <c r="D573" s="34">
        <v>2.5600000000000001E-2</v>
      </c>
      <c r="E573" s="34">
        <v>256.10434800000002</v>
      </c>
      <c r="F573" s="34">
        <v>124.5</v>
      </c>
      <c r="G573" s="34">
        <v>2.7</v>
      </c>
      <c r="H573" s="34">
        <v>64.5</v>
      </c>
      <c r="I573" s="34"/>
      <c r="J573" s="34">
        <v>0.8</v>
      </c>
      <c r="K573" s="34">
        <v>0.87539999999999996</v>
      </c>
      <c r="L573" s="34">
        <v>12.3918</v>
      </c>
      <c r="M573" s="34">
        <v>2.24E-2</v>
      </c>
      <c r="N573" s="34">
        <v>109.0153</v>
      </c>
      <c r="O573" s="34">
        <v>2.3292000000000002</v>
      </c>
      <c r="P573" s="34">
        <v>111.3</v>
      </c>
      <c r="Q573" s="34">
        <v>88.893699999999995</v>
      </c>
      <c r="R573" s="34">
        <v>1.8993</v>
      </c>
      <c r="S573" s="34">
        <v>90.8</v>
      </c>
      <c r="T573" s="34">
        <v>64.465800000000002</v>
      </c>
      <c r="U573" s="34"/>
      <c r="V573" s="34"/>
      <c r="W573" s="34">
        <v>0</v>
      </c>
      <c r="X573" s="34">
        <v>0.70030000000000003</v>
      </c>
      <c r="Y573" s="34">
        <v>12</v>
      </c>
      <c r="Z573" s="34">
        <v>849</v>
      </c>
      <c r="AA573" s="34">
        <v>850</v>
      </c>
      <c r="AB573" s="34">
        <v>868</v>
      </c>
      <c r="AC573" s="34">
        <v>85</v>
      </c>
      <c r="AD573" s="34">
        <v>26.84</v>
      </c>
      <c r="AE573" s="34">
        <v>0.62</v>
      </c>
      <c r="AF573" s="34">
        <v>978</v>
      </c>
      <c r="AG573" s="34">
        <v>2</v>
      </c>
      <c r="AH573" s="34">
        <v>48</v>
      </c>
      <c r="AI573" s="34">
        <v>41</v>
      </c>
      <c r="AJ573" s="34">
        <v>190</v>
      </c>
      <c r="AK573" s="34">
        <v>168</v>
      </c>
      <c r="AL573" s="34">
        <v>5.0999999999999996</v>
      </c>
      <c r="AM573" s="34">
        <v>175.4</v>
      </c>
      <c r="AN573" s="34" t="s">
        <v>155</v>
      </c>
      <c r="AO573" s="34">
        <v>2</v>
      </c>
      <c r="AP573" s="37">
        <v>0.89484953703703696</v>
      </c>
      <c r="AQ573" s="34">
        <v>47.159478999999997</v>
      </c>
      <c r="AR573" s="34">
        <v>-88.490013000000005</v>
      </c>
      <c r="AS573" s="34">
        <v>314.7</v>
      </c>
      <c r="AT573" s="34">
        <v>35.700000000000003</v>
      </c>
      <c r="AU573" s="34">
        <v>12</v>
      </c>
      <c r="AV573" s="34">
        <v>9</v>
      </c>
      <c r="AW573" s="34" t="s">
        <v>200</v>
      </c>
      <c r="AX573" s="34">
        <v>1.4229000000000001</v>
      </c>
      <c r="AY573" s="34">
        <v>1.3771</v>
      </c>
      <c r="AZ573" s="34">
        <v>2.7</v>
      </c>
      <c r="BA573" s="34">
        <v>13.404</v>
      </c>
      <c r="BB573" s="34">
        <v>14.34</v>
      </c>
      <c r="BC573" s="34">
        <v>1.07</v>
      </c>
      <c r="BD573" s="34">
        <v>14.236000000000001</v>
      </c>
      <c r="BE573" s="34">
        <v>2899.8919999999998</v>
      </c>
      <c r="BF573" s="34">
        <v>3.339</v>
      </c>
      <c r="BG573" s="34">
        <v>2.6720000000000002</v>
      </c>
      <c r="BH573" s="34">
        <v>5.7000000000000002E-2</v>
      </c>
      <c r="BI573" s="34">
        <v>2.7290000000000001</v>
      </c>
      <c r="BJ573" s="34">
        <v>2.1779999999999999</v>
      </c>
      <c r="BK573" s="34">
        <v>4.7E-2</v>
      </c>
      <c r="BL573" s="34">
        <v>2.2250000000000001</v>
      </c>
      <c r="BM573" s="34">
        <v>0.52059999999999995</v>
      </c>
      <c r="BN573" s="34"/>
      <c r="BO573" s="34"/>
      <c r="BP573" s="34"/>
      <c r="BQ573" s="34">
        <v>119.16</v>
      </c>
      <c r="BR573" s="34">
        <v>0.273426</v>
      </c>
      <c r="BS573" s="34">
        <v>-5</v>
      </c>
      <c r="BT573" s="34">
        <v>8.071E-3</v>
      </c>
      <c r="BU573" s="34">
        <v>6.6818479999999996</v>
      </c>
      <c r="BV573" s="34">
        <v>0</v>
      </c>
      <c r="BW573" s="34" t="s">
        <v>155</v>
      </c>
      <c r="BX573" s="34">
        <v>0.81499999999999995</v>
      </c>
    </row>
    <row r="574" spans="1:76" x14ac:dyDescent="0.25">
      <c r="A574" s="35">
        <v>43167</v>
      </c>
      <c r="B574" s="36">
        <v>1.9049768518518518E-2</v>
      </c>
      <c r="C574" s="34">
        <v>14.154</v>
      </c>
      <c r="D574" s="34">
        <v>1.6E-2</v>
      </c>
      <c r="E574" s="34">
        <v>160</v>
      </c>
      <c r="F574" s="34">
        <v>139</v>
      </c>
      <c r="G574" s="34">
        <v>2.6</v>
      </c>
      <c r="H574" s="34">
        <v>55.6</v>
      </c>
      <c r="I574" s="34"/>
      <c r="J574" s="34">
        <v>0.7</v>
      </c>
      <c r="K574" s="34">
        <v>0.87539999999999996</v>
      </c>
      <c r="L574" s="34">
        <v>12.390700000000001</v>
      </c>
      <c r="M574" s="34">
        <v>1.4E-2</v>
      </c>
      <c r="N574" s="34">
        <v>121.68219999999999</v>
      </c>
      <c r="O574" s="34">
        <v>2.2416</v>
      </c>
      <c r="P574" s="34">
        <v>123.9</v>
      </c>
      <c r="Q574" s="34">
        <v>99.334999999999994</v>
      </c>
      <c r="R574" s="34">
        <v>1.83</v>
      </c>
      <c r="S574" s="34">
        <v>101.2</v>
      </c>
      <c r="T574" s="34">
        <v>55.576799999999999</v>
      </c>
      <c r="U574" s="34"/>
      <c r="V574" s="34"/>
      <c r="W574" s="34">
        <v>0</v>
      </c>
      <c r="X574" s="34">
        <v>0.61280000000000001</v>
      </c>
      <c r="Y574" s="34">
        <v>11.9</v>
      </c>
      <c r="Z574" s="34">
        <v>849</v>
      </c>
      <c r="AA574" s="34">
        <v>851</v>
      </c>
      <c r="AB574" s="34">
        <v>868</v>
      </c>
      <c r="AC574" s="34">
        <v>85.9</v>
      </c>
      <c r="AD574" s="34">
        <v>27.13</v>
      </c>
      <c r="AE574" s="34">
        <v>0.62</v>
      </c>
      <c r="AF574" s="34">
        <v>978</v>
      </c>
      <c r="AG574" s="34">
        <v>2</v>
      </c>
      <c r="AH574" s="34">
        <v>48</v>
      </c>
      <c r="AI574" s="34">
        <v>41</v>
      </c>
      <c r="AJ574" s="34">
        <v>190</v>
      </c>
      <c r="AK574" s="34">
        <v>168</v>
      </c>
      <c r="AL574" s="34">
        <v>5</v>
      </c>
      <c r="AM574" s="34">
        <v>175.8</v>
      </c>
      <c r="AN574" s="34" t="s">
        <v>155</v>
      </c>
      <c r="AO574" s="34">
        <v>2</v>
      </c>
      <c r="AP574" s="37">
        <v>0.89486111111111111</v>
      </c>
      <c r="AQ574" s="34">
        <v>47.159385</v>
      </c>
      <c r="AR574" s="34">
        <v>-88.489846</v>
      </c>
      <c r="AS574" s="34">
        <v>314.60000000000002</v>
      </c>
      <c r="AT574" s="34">
        <v>36</v>
      </c>
      <c r="AU574" s="34">
        <v>12</v>
      </c>
      <c r="AV574" s="34">
        <v>9</v>
      </c>
      <c r="AW574" s="34" t="s">
        <v>200</v>
      </c>
      <c r="AX574" s="34">
        <v>1.0915999999999999</v>
      </c>
      <c r="AY574" s="34">
        <v>1.3229</v>
      </c>
      <c r="AZ574" s="34">
        <v>1.8519000000000001</v>
      </c>
      <c r="BA574" s="34">
        <v>13.404</v>
      </c>
      <c r="BB574" s="34">
        <v>14.36</v>
      </c>
      <c r="BC574" s="34">
        <v>1.07</v>
      </c>
      <c r="BD574" s="34">
        <v>14.234</v>
      </c>
      <c r="BE574" s="34">
        <v>2902.0720000000001</v>
      </c>
      <c r="BF574" s="34">
        <v>2.0880000000000001</v>
      </c>
      <c r="BG574" s="34">
        <v>2.9849999999999999</v>
      </c>
      <c r="BH574" s="34">
        <v>5.5E-2</v>
      </c>
      <c r="BI574" s="34">
        <v>3.0390000000000001</v>
      </c>
      <c r="BJ574" s="34">
        <v>2.4359999999999999</v>
      </c>
      <c r="BK574" s="34">
        <v>4.4999999999999998E-2</v>
      </c>
      <c r="BL574" s="34">
        <v>2.4809999999999999</v>
      </c>
      <c r="BM574" s="34">
        <v>0.44919999999999999</v>
      </c>
      <c r="BN574" s="34"/>
      <c r="BO574" s="34"/>
      <c r="BP574" s="34"/>
      <c r="BQ574" s="34">
        <v>104.354</v>
      </c>
      <c r="BR574" s="34">
        <v>0.27764499999999998</v>
      </c>
      <c r="BS574" s="34">
        <v>-5</v>
      </c>
      <c r="BT574" s="34">
        <v>8.9289999999999994E-3</v>
      </c>
      <c r="BU574" s="34">
        <v>6.7849500000000003</v>
      </c>
      <c r="BV574" s="34">
        <v>0</v>
      </c>
      <c r="BW574" s="34" t="s">
        <v>155</v>
      </c>
      <c r="BX574" s="34">
        <v>0.81599999999999995</v>
      </c>
    </row>
    <row r="575" spans="1:76" x14ac:dyDescent="0.25">
      <c r="A575" s="35">
        <v>43167</v>
      </c>
      <c r="B575" s="36">
        <v>1.9061342592592592E-2</v>
      </c>
      <c r="C575" s="34">
        <v>14.157</v>
      </c>
      <c r="D575" s="34">
        <v>1.3599999999999999E-2</v>
      </c>
      <c r="E575" s="34">
        <v>135.94108</v>
      </c>
      <c r="F575" s="34">
        <v>186.9</v>
      </c>
      <c r="G575" s="34">
        <v>2.2999999999999998</v>
      </c>
      <c r="H575" s="34">
        <v>59.6</v>
      </c>
      <c r="I575" s="34"/>
      <c r="J575" s="34">
        <v>0.57999999999999996</v>
      </c>
      <c r="K575" s="34">
        <v>0.87539999999999996</v>
      </c>
      <c r="L575" s="34">
        <v>12.393000000000001</v>
      </c>
      <c r="M575" s="34">
        <v>1.1900000000000001E-2</v>
      </c>
      <c r="N575" s="34">
        <v>163.61750000000001</v>
      </c>
      <c r="O575" s="34">
        <v>2.0320999999999998</v>
      </c>
      <c r="P575" s="34">
        <v>165.6</v>
      </c>
      <c r="Q575" s="34">
        <v>133.5804</v>
      </c>
      <c r="R575" s="34">
        <v>1.659</v>
      </c>
      <c r="S575" s="34">
        <v>135.19999999999999</v>
      </c>
      <c r="T575" s="34">
        <v>59.556600000000003</v>
      </c>
      <c r="U575" s="34"/>
      <c r="V575" s="34"/>
      <c r="W575" s="34">
        <v>0</v>
      </c>
      <c r="X575" s="34">
        <v>0.50849999999999995</v>
      </c>
      <c r="Y575" s="34">
        <v>12</v>
      </c>
      <c r="Z575" s="34">
        <v>849</v>
      </c>
      <c r="AA575" s="34">
        <v>851</v>
      </c>
      <c r="AB575" s="34">
        <v>868</v>
      </c>
      <c r="AC575" s="34">
        <v>86</v>
      </c>
      <c r="AD575" s="34">
        <v>27.16</v>
      </c>
      <c r="AE575" s="34">
        <v>0.62</v>
      </c>
      <c r="AF575" s="34">
        <v>978</v>
      </c>
      <c r="AG575" s="34">
        <v>2</v>
      </c>
      <c r="AH575" s="34">
        <v>48</v>
      </c>
      <c r="AI575" s="34">
        <v>41</v>
      </c>
      <c r="AJ575" s="34">
        <v>190</v>
      </c>
      <c r="AK575" s="34">
        <v>168</v>
      </c>
      <c r="AL575" s="34">
        <v>5</v>
      </c>
      <c r="AM575" s="34">
        <v>175.8</v>
      </c>
      <c r="AN575" s="34" t="s">
        <v>155</v>
      </c>
      <c r="AO575" s="34">
        <v>2</v>
      </c>
      <c r="AP575" s="37">
        <v>0.89487268518518526</v>
      </c>
      <c r="AQ575" s="34">
        <v>47.159289999999999</v>
      </c>
      <c r="AR575" s="34">
        <v>-88.489678999999995</v>
      </c>
      <c r="AS575" s="34">
        <v>314.5</v>
      </c>
      <c r="AT575" s="34">
        <v>36.1</v>
      </c>
      <c r="AU575" s="34">
        <v>12</v>
      </c>
      <c r="AV575" s="34">
        <v>9</v>
      </c>
      <c r="AW575" s="34" t="s">
        <v>211</v>
      </c>
      <c r="AX575" s="34">
        <v>1.0770230000000001</v>
      </c>
      <c r="AY575" s="34">
        <v>1.0689310000000001</v>
      </c>
      <c r="AZ575" s="34">
        <v>1.6770229999999999</v>
      </c>
      <c r="BA575" s="34">
        <v>13.404</v>
      </c>
      <c r="BB575" s="34">
        <v>14.36</v>
      </c>
      <c r="BC575" s="34">
        <v>1.07</v>
      </c>
      <c r="BD575" s="34">
        <v>14.236000000000001</v>
      </c>
      <c r="BE575" s="34">
        <v>2902.4720000000002</v>
      </c>
      <c r="BF575" s="34">
        <v>1.774</v>
      </c>
      <c r="BG575" s="34">
        <v>4.0129999999999999</v>
      </c>
      <c r="BH575" s="34">
        <v>0.05</v>
      </c>
      <c r="BI575" s="34">
        <v>4.0629999999999997</v>
      </c>
      <c r="BJ575" s="34">
        <v>3.2759999999999998</v>
      </c>
      <c r="BK575" s="34">
        <v>4.1000000000000002E-2</v>
      </c>
      <c r="BL575" s="34">
        <v>3.3170000000000002</v>
      </c>
      <c r="BM575" s="34">
        <v>0.48130000000000001</v>
      </c>
      <c r="BN575" s="34"/>
      <c r="BO575" s="34"/>
      <c r="BP575" s="34"/>
      <c r="BQ575" s="34">
        <v>86.587000000000003</v>
      </c>
      <c r="BR575" s="34">
        <v>0.39969900000000003</v>
      </c>
      <c r="BS575" s="34">
        <v>-5</v>
      </c>
      <c r="BT575" s="34">
        <v>8.071E-3</v>
      </c>
      <c r="BU575" s="34">
        <v>9.7676440000000007</v>
      </c>
      <c r="BV575" s="34">
        <v>0</v>
      </c>
      <c r="BW575" s="34" t="s">
        <v>155</v>
      </c>
      <c r="BX575" s="34">
        <v>0.81599999999999995</v>
      </c>
    </row>
    <row r="576" spans="1:76" x14ac:dyDescent="0.25">
      <c r="A576" s="35">
        <v>43167</v>
      </c>
      <c r="B576" s="36">
        <v>1.9072916666666665E-2</v>
      </c>
      <c r="C576" s="34">
        <v>13.98</v>
      </c>
      <c r="D576" s="34">
        <v>9.4999999999999998E-3</v>
      </c>
      <c r="E576" s="34">
        <v>95.480607000000006</v>
      </c>
      <c r="F576" s="34">
        <v>254.3</v>
      </c>
      <c r="G576" s="34">
        <v>2.1</v>
      </c>
      <c r="H576" s="34">
        <v>51.7</v>
      </c>
      <c r="I576" s="34"/>
      <c r="J576" s="34">
        <v>0.5</v>
      </c>
      <c r="K576" s="34">
        <v>0.87680000000000002</v>
      </c>
      <c r="L576" s="34">
        <v>12.257199999999999</v>
      </c>
      <c r="M576" s="34">
        <v>8.3999999999999995E-3</v>
      </c>
      <c r="N576" s="34">
        <v>223.00630000000001</v>
      </c>
      <c r="O576" s="34">
        <v>1.8068</v>
      </c>
      <c r="P576" s="34">
        <v>224.8</v>
      </c>
      <c r="Q576" s="34">
        <v>182.06649999999999</v>
      </c>
      <c r="R576" s="34">
        <v>1.4751000000000001</v>
      </c>
      <c r="S576" s="34">
        <v>183.5</v>
      </c>
      <c r="T576" s="34">
        <v>51.732500000000002</v>
      </c>
      <c r="U576" s="34"/>
      <c r="V576" s="34"/>
      <c r="W576" s="34">
        <v>0</v>
      </c>
      <c r="X576" s="34">
        <v>0.43840000000000001</v>
      </c>
      <c r="Y576" s="34">
        <v>11.9</v>
      </c>
      <c r="Z576" s="34">
        <v>850</v>
      </c>
      <c r="AA576" s="34">
        <v>850</v>
      </c>
      <c r="AB576" s="34">
        <v>869</v>
      </c>
      <c r="AC576" s="34">
        <v>86</v>
      </c>
      <c r="AD576" s="34">
        <v>27.16</v>
      </c>
      <c r="AE576" s="34">
        <v>0.62</v>
      </c>
      <c r="AF576" s="34">
        <v>978</v>
      </c>
      <c r="AG576" s="34">
        <v>2</v>
      </c>
      <c r="AH576" s="34">
        <v>48</v>
      </c>
      <c r="AI576" s="34">
        <v>41</v>
      </c>
      <c r="AJ576" s="34">
        <v>190</v>
      </c>
      <c r="AK576" s="34">
        <v>168</v>
      </c>
      <c r="AL576" s="34">
        <v>4.9000000000000004</v>
      </c>
      <c r="AM576" s="34">
        <v>175.5</v>
      </c>
      <c r="AN576" s="34" t="s">
        <v>155</v>
      </c>
      <c r="AO576" s="34">
        <v>2</v>
      </c>
      <c r="AP576" s="37">
        <v>0.8948842592592593</v>
      </c>
      <c r="AQ576" s="34">
        <v>47.159117999999999</v>
      </c>
      <c r="AR576" s="34">
        <v>-88.489379</v>
      </c>
      <c r="AS576" s="34">
        <v>314.3</v>
      </c>
      <c r="AT576" s="34">
        <v>36.6</v>
      </c>
      <c r="AU576" s="34">
        <v>12</v>
      </c>
      <c r="AV576" s="34">
        <v>9</v>
      </c>
      <c r="AW576" s="34" t="s">
        <v>211</v>
      </c>
      <c r="AX576" s="34">
        <v>1.1000000000000001</v>
      </c>
      <c r="AY576" s="34">
        <v>1</v>
      </c>
      <c r="AZ576" s="34">
        <v>1.7</v>
      </c>
      <c r="BA576" s="34">
        <v>13.404</v>
      </c>
      <c r="BB576" s="34">
        <v>14.53</v>
      </c>
      <c r="BC576" s="34">
        <v>1.08</v>
      </c>
      <c r="BD576" s="34">
        <v>14.053000000000001</v>
      </c>
      <c r="BE576" s="34">
        <v>2903.5520000000001</v>
      </c>
      <c r="BF576" s="34">
        <v>1.262</v>
      </c>
      <c r="BG576" s="34">
        <v>5.532</v>
      </c>
      <c r="BH576" s="34">
        <v>4.4999999999999998E-2</v>
      </c>
      <c r="BI576" s="34">
        <v>5.577</v>
      </c>
      <c r="BJ576" s="34">
        <v>4.5170000000000003</v>
      </c>
      <c r="BK576" s="34">
        <v>3.6999999999999998E-2</v>
      </c>
      <c r="BL576" s="34">
        <v>4.5529999999999999</v>
      </c>
      <c r="BM576" s="34">
        <v>0.4229</v>
      </c>
      <c r="BN576" s="34"/>
      <c r="BO576" s="34"/>
      <c r="BP576" s="34"/>
      <c r="BQ576" s="34">
        <v>75.509</v>
      </c>
      <c r="BR576" s="34">
        <v>0.481462</v>
      </c>
      <c r="BS576" s="34">
        <v>-5</v>
      </c>
      <c r="BT576" s="34">
        <v>8.9289999999999994E-3</v>
      </c>
      <c r="BU576" s="34">
        <v>11.765727999999999</v>
      </c>
      <c r="BV576" s="34">
        <v>0</v>
      </c>
      <c r="BW576" s="34" t="s">
        <v>155</v>
      </c>
      <c r="BX576" s="34">
        <v>0.81599999999999995</v>
      </c>
    </row>
    <row r="577" spans="1:76" x14ac:dyDescent="0.25">
      <c r="A577" s="35">
        <v>43167</v>
      </c>
      <c r="B577" s="36">
        <v>1.9084490740740739E-2</v>
      </c>
      <c r="C577" s="34">
        <v>13.097</v>
      </c>
      <c r="D577" s="34">
        <v>7.7999999999999996E-3</v>
      </c>
      <c r="E577" s="34">
        <v>77.932772999999997</v>
      </c>
      <c r="F577" s="34">
        <v>350.7</v>
      </c>
      <c r="G577" s="34">
        <v>1.8</v>
      </c>
      <c r="H577" s="34">
        <v>44.3</v>
      </c>
      <c r="I577" s="34"/>
      <c r="J577" s="34">
        <v>0.4</v>
      </c>
      <c r="K577" s="34">
        <v>0.88380000000000003</v>
      </c>
      <c r="L577" s="34">
        <v>11.5754</v>
      </c>
      <c r="M577" s="34">
        <v>6.8999999999999999E-3</v>
      </c>
      <c r="N577" s="34">
        <v>309.9855</v>
      </c>
      <c r="O577" s="34">
        <v>1.6143000000000001</v>
      </c>
      <c r="P577" s="34">
        <v>311.60000000000002</v>
      </c>
      <c r="Q577" s="34">
        <v>253.078</v>
      </c>
      <c r="R577" s="34">
        <v>1.3179000000000001</v>
      </c>
      <c r="S577" s="34">
        <v>254.4</v>
      </c>
      <c r="T577" s="34">
        <v>44.334000000000003</v>
      </c>
      <c r="U577" s="34"/>
      <c r="V577" s="34"/>
      <c r="W577" s="34">
        <v>0</v>
      </c>
      <c r="X577" s="34">
        <v>0.35349999999999998</v>
      </c>
      <c r="Y577" s="34">
        <v>11.9</v>
      </c>
      <c r="Z577" s="34">
        <v>851</v>
      </c>
      <c r="AA577" s="34">
        <v>852</v>
      </c>
      <c r="AB577" s="34">
        <v>869</v>
      </c>
      <c r="AC577" s="34">
        <v>86</v>
      </c>
      <c r="AD577" s="34">
        <v>27.16</v>
      </c>
      <c r="AE577" s="34">
        <v>0.62</v>
      </c>
      <c r="AF577" s="34">
        <v>978</v>
      </c>
      <c r="AG577" s="34">
        <v>2</v>
      </c>
      <c r="AH577" s="34">
        <v>48</v>
      </c>
      <c r="AI577" s="34">
        <v>41</v>
      </c>
      <c r="AJ577" s="34">
        <v>190</v>
      </c>
      <c r="AK577" s="34">
        <v>168</v>
      </c>
      <c r="AL577" s="34">
        <v>4.9000000000000004</v>
      </c>
      <c r="AM577" s="34">
        <v>175.1</v>
      </c>
      <c r="AN577" s="34" t="s">
        <v>155</v>
      </c>
      <c r="AO577" s="34">
        <v>2</v>
      </c>
      <c r="AP577" s="37">
        <v>0.89490740740740737</v>
      </c>
      <c r="AQ577" s="34">
        <v>47.159072999999999</v>
      </c>
      <c r="AR577" s="34">
        <v>-88.489301999999995</v>
      </c>
      <c r="AS577" s="34">
        <v>314.2</v>
      </c>
      <c r="AT577" s="34">
        <v>36.700000000000003</v>
      </c>
      <c r="AU577" s="34">
        <v>12</v>
      </c>
      <c r="AV577" s="34">
        <v>9</v>
      </c>
      <c r="AW577" s="34" t="s">
        <v>211</v>
      </c>
      <c r="AX577" s="34">
        <v>1.1000000000000001</v>
      </c>
      <c r="AY577" s="34">
        <v>1.0770999999999999</v>
      </c>
      <c r="AZ577" s="34">
        <v>1.7</v>
      </c>
      <c r="BA577" s="34">
        <v>13.404</v>
      </c>
      <c r="BB577" s="34">
        <v>15.45</v>
      </c>
      <c r="BC577" s="34">
        <v>1.1499999999999999</v>
      </c>
      <c r="BD577" s="34">
        <v>13.146000000000001</v>
      </c>
      <c r="BE577" s="34">
        <v>2904.4780000000001</v>
      </c>
      <c r="BF577" s="34">
        <v>1.1000000000000001</v>
      </c>
      <c r="BG577" s="34">
        <v>8.1449999999999996</v>
      </c>
      <c r="BH577" s="34">
        <v>4.2000000000000003E-2</v>
      </c>
      <c r="BI577" s="34">
        <v>8.1880000000000006</v>
      </c>
      <c r="BJ577" s="34">
        <v>6.65</v>
      </c>
      <c r="BK577" s="34">
        <v>3.5000000000000003E-2</v>
      </c>
      <c r="BL577" s="34">
        <v>6.6849999999999996</v>
      </c>
      <c r="BM577" s="34">
        <v>0.38390000000000002</v>
      </c>
      <c r="BN577" s="34"/>
      <c r="BO577" s="34"/>
      <c r="BP577" s="34"/>
      <c r="BQ577" s="34">
        <v>64.498999999999995</v>
      </c>
      <c r="BR577" s="34">
        <v>0.55760399999999999</v>
      </c>
      <c r="BS577" s="34">
        <v>-5</v>
      </c>
      <c r="BT577" s="34">
        <v>8.9999999999999993E-3</v>
      </c>
      <c r="BU577" s="34">
        <v>13.626447000000001</v>
      </c>
      <c r="BV577" s="34">
        <v>0</v>
      </c>
      <c r="BW577" s="34" t="s">
        <v>155</v>
      </c>
      <c r="BX577" s="34">
        <v>0.81599999999999995</v>
      </c>
    </row>
    <row r="578" spans="1:76" x14ac:dyDescent="0.25">
      <c r="A578" s="35">
        <v>43167</v>
      </c>
      <c r="B578" s="36">
        <v>1.9096064814814816E-2</v>
      </c>
      <c r="C578" s="34">
        <v>12.212999999999999</v>
      </c>
      <c r="D578" s="34">
        <v>5.3E-3</v>
      </c>
      <c r="E578" s="34">
        <v>52.722689000000003</v>
      </c>
      <c r="F578" s="34">
        <v>480.5</v>
      </c>
      <c r="G578" s="34">
        <v>1.5</v>
      </c>
      <c r="H578" s="34">
        <v>43.2</v>
      </c>
      <c r="I578" s="34"/>
      <c r="J578" s="34">
        <v>0.4</v>
      </c>
      <c r="K578" s="34">
        <v>0.89100000000000001</v>
      </c>
      <c r="L578" s="34">
        <v>10.882</v>
      </c>
      <c r="M578" s="34">
        <v>4.7000000000000002E-3</v>
      </c>
      <c r="N578" s="34">
        <v>428.13350000000003</v>
      </c>
      <c r="O578" s="34">
        <v>1.2931999999999999</v>
      </c>
      <c r="P578" s="34">
        <v>429.4</v>
      </c>
      <c r="Q578" s="34">
        <v>349.53629999999998</v>
      </c>
      <c r="R578" s="34">
        <v>1.0558000000000001</v>
      </c>
      <c r="S578" s="34">
        <v>350.6</v>
      </c>
      <c r="T578" s="34">
        <v>43.164200000000001</v>
      </c>
      <c r="U578" s="34"/>
      <c r="V578" s="34"/>
      <c r="W578" s="34">
        <v>0</v>
      </c>
      <c r="X578" s="34">
        <v>0.35639999999999999</v>
      </c>
      <c r="Y578" s="34">
        <v>11.9</v>
      </c>
      <c r="Z578" s="34">
        <v>852</v>
      </c>
      <c r="AA578" s="34">
        <v>852</v>
      </c>
      <c r="AB578" s="34">
        <v>868</v>
      </c>
      <c r="AC578" s="34">
        <v>86</v>
      </c>
      <c r="AD578" s="34">
        <v>27.16</v>
      </c>
      <c r="AE578" s="34">
        <v>0.62</v>
      </c>
      <c r="AF578" s="34">
        <v>978</v>
      </c>
      <c r="AG578" s="34">
        <v>2</v>
      </c>
      <c r="AH578" s="34">
        <v>48</v>
      </c>
      <c r="AI578" s="34">
        <v>41</v>
      </c>
      <c r="AJ578" s="34">
        <v>190</v>
      </c>
      <c r="AK578" s="34">
        <v>168</v>
      </c>
      <c r="AL578" s="34">
        <v>5</v>
      </c>
      <c r="AM578" s="34">
        <v>175.2</v>
      </c>
      <c r="AN578" s="34" t="s">
        <v>155</v>
      </c>
      <c r="AO578" s="34">
        <v>2</v>
      </c>
      <c r="AP578" s="37">
        <v>0.89490740740740737</v>
      </c>
      <c r="AQ578" s="34">
        <v>47.159018000000003</v>
      </c>
      <c r="AR578" s="34">
        <v>-88.489132999999995</v>
      </c>
      <c r="AS578" s="34">
        <v>314</v>
      </c>
      <c r="AT578" s="34">
        <v>37.9</v>
      </c>
      <c r="AU578" s="34">
        <v>12</v>
      </c>
      <c r="AV578" s="34">
        <v>9</v>
      </c>
      <c r="AW578" s="34" t="s">
        <v>211</v>
      </c>
      <c r="AX578" s="34">
        <v>1.1000000000000001</v>
      </c>
      <c r="AY578" s="34">
        <v>1.1000000000000001</v>
      </c>
      <c r="AZ578" s="34">
        <v>1.7</v>
      </c>
      <c r="BA578" s="34">
        <v>13.404</v>
      </c>
      <c r="BB578" s="34">
        <v>16.510000000000002</v>
      </c>
      <c r="BC578" s="34">
        <v>1.23</v>
      </c>
      <c r="BD578" s="34">
        <v>12.233000000000001</v>
      </c>
      <c r="BE578" s="34">
        <v>2905.5509999999999</v>
      </c>
      <c r="BF578" s="34">
        <v>0.79800000000000004</v>
      </c>
      <c r="BG578" s="34">
        <v>11.971</v>
      </c>
      <c r="BH578" s="34">
        <v>3.5999999999999997E-2</v>
      </c>
      <c r="BI578" s="34">
        <v>12.007</v>
      </c>
      <c r="BJ578" s="34">
        <v>9.7729999999999997</v>
      </c>
      <c r="BK578" s="34">
        <v>0.03</v>
      </c>
      <c r="BL578" s="34">
        <v>9.8030000000000008</v>
      </c>
      <c r="BM578" s="34">
        <v>0.3977</v>
      </c>
      <c r="BN578" s="34"/>
      <c r="BO578" s="34"/>
      <c r="BP578" s="34"/>
      <c r="BQ578" s="34">
        <v>69.192999999999998</v>
      </c>
      <c r="BR578" s="34">
        <v>0.58808300000000002</v>
      </c>
      <c r="BS578" s="34">
        <v>-5</v>
      </c>
      <c r="BT578" s="34">
        <v>8.9999999999999993E-3</v>
      </c>
      <c r="BU578" s="34">
        <v>14.371278</v>
      </c>
      <c r="BV578" s="34">
        <v>0</v>
      </c>
      <c r="BW578" s="34" t="s">
        <v>155</v>
      </c>
      <c r="BX578" s="34">
        <v>0.81599999999999995</v>
      </c>
    </row>
    <row r="579" spans="1:76" x14ac:dyDescent="0.25">
      <c r="A579" s="35">
        <v>43167</v>
      </c>
      <c r="B579" s="36">
        <v>1.9107638888888889E-2</v>
      </c>
      <c r="C579" s="34">
        <v>11.975</v>
      </c>
      <c r="D579" s="34">
        <v>8.5000000000000006E-3</v>
      </c>
      <c r="E579" s="34">
        <v>85.256917000000001</v>
      </c>
      <c r="F579" s="34">
        <v>604.70000000000005</v>
      </c>
      <c r="G579" s="34">
        <v>1.1000000000000001</v>
      </c>
      <c r="H579" s="34">
        <v>33.799999999999997</v>
      </c>
      <c r="I579" s="34"/>
      <c r="J579" s="34">
        <v>0.4</v>
      </c>
      <c r="K579" s="34">
        <v>0.89290000000000003</v>
      </c>
      <c r="L579" s="34">
        <v>10.692299999999999</v>
      </c>
      <c r="M579" s="34">
        <v>7.6E-3</v>
      </c>
      <c r="N579" s="34">
        <v>539.94029999999998</v>
      </c>
      <c r="O579" s="34">
        <v>0.99750000000000005</v>
      </c>
      <c r="P579" s="34">
        <v>540.9</v>
      </c>
      <c r="Q579" s="34">
        <v>440.81740000000002</v>
      </c>
      <c r="R579" s="34">
        <v>0.81440000000000001</v>
      </c>
      <c r="S579" s="34">
        <v>441.6</v>
      </c>
      <c r="T579" s="34">
        <v>33.8245</v>
      </c>
      <c r="U579" s="34"/>
      <c r="V579" s="34"/>
      <c r="W579" s="34">
        <v>0</v>
      </c>
      <c r="X579" s="34">
        <v>0.35720000000000002</v>
      </c>
      <c r="Y579" s="34">
        <v>11.9</v>
      </c>
      <c r="Z579" s="34">
        <v>852</v>
      </c>
      <c r="AA579" s="34">
        <v>852</v>
      </c>
      <c r="AB579" s="34">
        <v>870</v>
      </c>
      <c r="AC579" s="34">
        <v>86</v>
      </c>
      <c r="AD579" s="34">
        <v>27.16</v>
      </c>
      <c r="AE579" s="34">
        <v>0.62</v>
      </c>
      <c r="AF579" s="34">
        <v>978</v>
      </c>
      <c r="AG579" s="34">
        <v>2</v>
      </c>
      <c r="AH579" s="34">
        <v>48</v>
      </c>
      <c r="AI579" s="34">
        <v>41</v>
      </c>
      <c r="AJ579" s="34">
        <v>190</v>
      </c>
      <c r="AK579" s="34">
        <v>168</v>
      </c>
      <c r="AL579" s="34">
        <v>4.9000000000000004</v>
      </c>
      <c r="AM579" s="34">
        <v>175.6</v>
      </c>
      <c r="AN579" s="34" t="s">
        <v>155</v>
      </c>
      <c r="AO579" s="34">
        <v>2</v>
      </c>
      <c r="AP579" s="37">
        <v>0.89491898148148152</v>
      </c>
      <c r="AQ579" s="34">
        <v>47.158938999999997</v>
      </c>
      <c r="AR579" s="34">
        <v>-88.488937000000007</v>
      </c>
      <c r="AS579" s="34">
        <v>313.8</v>
      </c>
      <c r="AT579" s="34">
        <v>39.6</v>
      </c>
      <c r="AU579" s="34">
        <v>12</v>
      </c>
      <c r="AV579" s="34">
        <v>9</v>
      </c>
      <c r="AW579" s="34" t="s">
        <v>211</v>
      </c>
      <c r="AX579" s="34">
        <v>1.1000000000000001</v>
      </c>
      <c r="AY579" s="34">
        <v>1.1000000000000001</v>
      </c>
      <c r="AZ579" s="34">
        <v>1.7</v>
      </c>
      <c r="BA579" s="34">
        <v>13.404</v>
      </c>
      <c r="BB579" s="34">
        <v>16.82</v>
      </c>
      <c r="BC579" s="34">
        <v>1.25</v>
      </c>
      <c r="BD579" s="34">
        <v>11.996</v>
      </c>
      <c r="BE579" s="34">
        <v>2905.1579999999999</v>
      </c>
      <c r="BF579" s="34">
        <v>1.3160000000000001</v>
      </c>
      <c r="BG579" s="34">
        <v>15.363</v>
      </c>
      <c r="BH579" s="34">
        <v>2.8000000000000001E-2</v>
      </c>
      <c r="BI579" s="34">
        <v>15.391999999999999</v>
      </c>
      <c r="BJ579" s="34">
        <v>12.542999999999999</v>
      </c>
      <c r="BK579" s="34">
        <v>2.3E-2</v>
      </c>
      <c r="BL579" s="34">
        <v>12.566000000000001</v>
      </c>
      <c r="BM579" s="34">
        <v>0.31709999999999999</v>
      </c>
      <c r="BN579" s="34"/>
      <c r="BO579" s="34"/>
      <c r="BP579" s="34"/>
      <c r="BQ579" s="34">
        <v>70.56</v>
      </c>
      <c r="BR579" s="34">
        <v>0.47852</v>
      </c>
      <c r="BS579" s="34">
        <v>-5</v>
      </c>
      <c r="BT579" s="34">
        <v>8.9999999999999993E-3</v>
      </c>
      <c r="BU579" s="34">
        <v>11.693832</v>
      </c>
      <c r="BV579" s="34">
        <v>0</v>
      </c>
      <c r="BW579" s="34" t="s">
        <v>155</v>
      </c>
      <c r="BX579" s="34">
        <v>0.81599999999999995</v>
      </c>
    </row>
    <row r="580" spans="1:76" x14ac:dyDescent="0.25">
      <c r="A580" s="35">
        <v>43167</v>
      </c>
      <c r="B580" s="36">
        <v>1.9119212962962963E-2</v>
      </c>
      <c r="C580" s="34">
        <v>12.491</v>
      </c>
      <c r="D580" s="34">
        <v>8.8999999999999999E-3</v>
      </c>
      <c r="E580" s="34">
        <v>89.114582999999996</v>
      </c>
      <c r="F580" s="34">
        <v>638.29999999999995</v>
      </c>
      <c r="G580" s="34">
        <v>1.3</v>
      </c>
      <c r="H580" s="34">
        <v>30.9</v>
      </c>
      <c r="I580" s="34"/>
      <c r="J580" s="34">
        <v>0.56999999999999995</v>
      </c>
      <c r="K580" s="34">
        <v>0.88870000000000005</v>
      </c>
      <c r="L580" s="34">
        <v>11.100099999999999</v>
      </c>
      <c r="M580" s="34">
        <v>7.9000000000000008E-3</v>
      </c>
      <c r="N580" s="34">
        <v>567.20230000000004</v>
      </c>
      <c r="O580" s="34">
        <v>1.1553</v>
      </c>
      <c r="P580" s="34">
        <v>568.4</v>
      </c>
      <c r="Q580" s="34">
        <v>463.07459999999998</v>
      </c>
      <c r="R580" s="34">
        <v>0.94320000000000004</v>
      </c>
      <c r="S580" s="34">
        <v>464</v>
      </c>
      <c r="T580" s="34">
        <v>30.896000000000001</v>
      </c>
      <c r="U580" s="34"/>
      <c r="V580" s="34"/>
      <c r="W580" s="34">
        <v>0</v>
      </c>
      <c r="X580" s="34">
        <v>0.50590000000000002</v>
      </c>
      <c r="Y580" s="34">
        <v>11.9</v>
      </c>
      <c r="Z580" s="34">
        <v>852</v>
      </c>
      <c r="AA580" s="34">
        <v>853</v>
      </c>
      <c r="AB580" s="34">
        <v>871</v>
      </c>
      <c r="AC580" s="34">
        <v>86</v>
      </c>
      <c r="AD580" s="34">
        <v>27.16</v>
      </c>
      <c r="AE580" s="34">
        <v>0.62</v>
      </c>
      <c r="AF580" s="34">
        <v>978</v>
      </c>
      <c r="AG580" s="34">
        <v>2</v>
      </c>
      <c r="AH580" s="34">
        <v>48</v>
      </c>
      <c r="AI580" s="34">
        <v>41</v>
      </c>
      <c r="AJ580" s="34">
        <v>190</v>
      </c>
      <c r="AK580" s="34">
        <v>167.1</v>
      </c>
      <c r="AL580" s="34">
        <v>4.8</v>
      </c>
      <c r="AM580" s="34">
        <v>176</v>
      </c>
      <c r="AN580" s="34" t="s">
        <v>155</v>
      </c>
      <c r="AO580" s="34">
        <v>2</v>
      </c>
      <c r="AP580" s="37">
        <v>0.89493055555555545</v>
      </c>
      <c r="AQ580" s="34">
        <v>47.158867999999998</v>
      </c>
      <c r="AR580" s="34">
        <v>-88.488506999999998</v>
      </c>
      <c r="AS580" s="34">
        <v>313.2</v>
      </c>
      <c r="AT580" s="34">
        <v>41.7</v>
      </c>
      <c r="AU580" s="34">
        <v>12</v>
      </c>
      <c r="AV580" s="34">
        <v>9</v>
      </c>
      <c r="AW580" s="34" t="s">
        <v>211</v>
      </c>
      <c r="AX580" s="34">
        <v>1.2542</v>
      </c>
      <c r="AY580" s="34">
        <v>1.2542</v>
      </c>
      <c r="AZ580" s="34">
        <v>1.9313</v>
      </c>
      <c r="BA580" s="34">
        <v>13.404</v>
      </c>
      <c r="BB580" s="34">
        <v>16.16</v>
      </c>
      <c r="BC580" s="34">
        <v>1.21</v>
      </c>
      <c r="BD580" s="34">
        <v>12.529</v>
      </c>
      <c r="BE580" s="34">
        <v>2904.866</v>
      </c>
      <c r="BF580" s="34">
        <v>1.319</v>
      </c>
      <c r="BG580" s="34">
        <v>15.544</v>
      </c>
      <c r="BH580" s="34">
        <v>3.2000000000000001E-2</v>
      </c>
      <c r="BI580" s="34">
        <v>15.576000000000001</v>
      </c>
      <c r="BJ580" s="34">
        <v>12.691000000000001</v>
      </c>
      <c r="BK580" s="34">
        <v>2.5999999999999999E-2</v>
      </c>
      <c r="BL580" s="34">
        <v>12.717000000000001</v>
      </c>
      <c r="BM580" s="34">
        <v>0.27900000000000003</v>
      </c>
      <c r="BN580" s="34"/>
      <c r="BO580" s="34"/>
      <c r="BP580" s="34"/>
      <c r="BQ580" s="34">
        <v>96.257999999999996</v>
      </c>
      <c r="BR580" s="34">
        <v>0.51644999999999996</v>
      </c>
      <c r="BS580" s="34">
        <v>-5</v>
      </c>
      <c r="BT580" s="34">
        <v>8.9999999999999993E-3</v>
      </c>
      <c r="BU580" s="34">
        <v>12.620747</v>
      </c>
      <c r="BV580" s="34">
        <v>0</v>
      </c>
      <c r="BW580" s="34" t="s">
        <v>155</v>
      </c>
      <c r="BX580" s="34">
        <v>0.81599999999999995</v>
      </c>
    </row>
    <row r="581" spans="1:76" x14ac:dyDescent="0.25">
      <c r="A581" s="35">
        <v>43167</v>
      </c>
      <c r="B581" s="36">
        <v>1.9130787037037036E-2</v>
      </c>
      <c r="C581" s="34">
        <v>13.227</v>
      </c>
      <c r="D581" s="34">
        <v>7.5600000000000001E-2</v>
      </c>
      <c r="E581" s="34">
        <v>755.71548800000005</v>
      </c>
      <c r="F581" s="34">
        <v>683.1</v>
      </c>
      <c r="G581" s="34">
        <v>1.3</v>
      </c>
      <c r="H581" s="34">
        <v>29.3</v>
      </c>
      <c r="I581" s="34"/>
      <c r="J581" s="34">
        <v>0.94</v>
      </c>
      <c r="K581" s="34">
        <v>0.8821</v>
      </c>
      <c r="L581" s="34">
        <v>11.6678</v>
      </c>
      <c r="M581" s="34">
        <v>6.6699999999999995E-2</v>
      </c>
      <c r="N581" s="34">
        <v>602.62120000000004</v>
      </c>
      <c r="O581" s="34">
        <v>1.1468</v>
      </c>
      <c r="P581" s="34">
        <v>603.79999999999995</v>
      </c>
      <c r="Q581" s="34">
        <v>491.99130000000002</v>
      </c>
      <c r="R581" s="34">
        <v>0.93630000000000002</v>
      </c>
      <c r="S581" s="34">
        <v>492.9</v>
      </c>
      <c r="T581" s="34">
        <v>29.254300000000001</v>
      </c>
      <c r="U581" s="34"/>
      <c r="V581" s="34"/>
      <c r="W581" s="34">
        <v>0</v>
      </c>
      <c r="X581" s="34">
        <v>0.83069999999999999</v>
      </c>
      <c r="Y581" s="34">
        <v>11.9</v>
      </c>
      <c r="Z581" s="34">
        <v>852</v>
      </c>
      <c r="AA581" s="34">
        <v>853</v>
      </c>
      <c r="AB581" s="34">
        <v>872</v>
      </c>
      <c r="AC581" s="34">
        <v>86</v>
      </c>
      <c r="AD581" s="34">
        <v>27.16</v>
      </c>
      <c r="AE581" s="34">
        <v>0.62</v>
      </c>
      <c r="AF581" s="34">
        <v>978</v>
      </c>
      <c r="AG581" s="34">
        <v>2</v>
      </c>
      <c r="AH581" s="34">
        <v>48</v>
      </c>
      <c r="AI581" s="34">
        <v>41</v>
      </c>
      <c r="AJ581" s="34">
        <v>190</v>
      </c>
      <c r="AK581" s="34">
        <v>167</v>
      </c>
      <c r="AL581" s="34">
        <v>4.8</v>
      </c>
      <c r="AM581" s="34">
        <v>175.7</v>
      </c>
      <c r="AN581" s="34" t="s">
        <v>155</v>
      </c>
      <c r="AO581" s="34">
        <v>2</v>
      </c>
      <c r="AP581" s="37">
        <v>0.89495370370370375</v>
      </c>
      <c r="AQ581" s="34">
        <v>47.158852000000003</v>
      </c>
      <c r="AR581" s="34">
        <v>-88.488196000000002</v>
      </c>
      <c r="AS581" s="34">
        <v>312.8</v>
      </c>
      <c r="AT581" s="34">
        <v>42.3</v>
      </c>
      <c r="AU581" s="34">
        <v>12</v>
      </c>
      <c r="AV581" s="34">
        <v>10</v>
      </c>
      <c r="AW581" s="34" t="s">
        <v>201</v>
      </c>
      <c r="AX581" s="34">
        <v>1.3</v>
      </c>
      <c r="AY581" s="34">
        <v>1.3</v>
      </c>
      <c r="AZ581" s="34">
        <v>2</v>
      </c>
      <c r="BA581" s="34">
        <v>13.404</v>
      </c>
      <c r="BB581" s="34">
        <v>15.23</v>
      </c>
      <c r="BC581" s="34">
        <v>1.1399999999999999</v>
      </c>
      <c r="BD581" s="34">
        <v>13.36</v>
      </c>
      <c r="BE581" s="34">
        <v>2889.951</v>
      </c>
      <c r="BF581" s="34">
        <v>10.509</v>
      </c>
      <c r="BG581" s="34">
        <v>15.631</v>
      </c>
      <c r="BH581" s="34">
        <v>0.03</v>
      </c>
      <c r="BI581" s="34">
        <v>15.661</v>
      </c>
      <c r="BJ581" s="34">
        <v>12.760999999999999</v>
      </c>
      <c r="BK581" s="34">
        <v>2.4E-2</v>
      </c>
      <c r="BL581" s="34">
        <v>12.786</v>
      </c>
      <c r="BM581" s="34">
        <v>0.25</v>
      </c>
      <c r="BN581" s="34"/>
      <c r="BO581" s="34"/>
      <c r="BP581" s="34"/>
      <c r="BQ581" s="34">
        <v>149.602</v>
      </c>
      <c r="BR581" s="34">
        <v>0.61373500000000003</v>
      </c>
      <c r="BS581" s="34">
        <v>-5</v>
      </c>
      <c r="BT581" s="34">
        <v>8.0719999999999993E-3</v>
      </c>
      <c r="BU581" s="34">
        <v>14.998156</v>
      </c>
      <c r="BV581" s="34">
        <v>0</v>
      </c>
      <c r="BW581" s="34" t="s">
        <v>155</v>
      </c>
      <c r="BX581" s="34">
        <v>0.81599999999999995</v>
      </c>
    </row>
    <row r="582" spans="1:76" x14ac:dyDescent="0.25">
      <c r="A582" s="35">
        <v>43167</v>
      </c>
      <c r="B582" s="36">
        <v>1.9142361111111113E-2</v>
      </c>
      <c r="C582" s="34">
        <v>13.808999999999999</v>
      </c>
      <c r="D582" s="34">
        <v>1.2546999999999999</v>
      </c>
      <c r="E582" s="34">
        <v>12546.707920000001</v>
      </c>
      <c r="F582" s="34">
        <v>759.9</v>
      </c>
      <c r="G582" s="34">
        <v>1.4</v>
      </c>
      <c r="H582" s="34">
        <v>37.1</v>
      </c>
      <c r="I582" s="34"/>
      <c r="J582" s="34">
        <v>1.26</v>
      </c>
      <c r="K582" s="34">
        <v>0.86699999999999999</v>
      </c>
      <c r="L582" s="34">
        <v>11.9718</v>
      </c>
      <c r="M582" s="34">
        <v>1.0876999999999999</v>
      </c>
      <c r="N582" s="34">
        <v>658.81780000000003</v>
      </c>
      <c r="O582" s="34">
        <v>1.2137</v>
      </c>
      <c r="P582" s="34">
        <v>660</v>
      </c>
      <c r="Q582" s="34">
        <v>537.87130000000002</v>
      </c>
      <c r="R582" s="34">
        <v>0.9909</v>
      </c>
      <c r="S582" s="34">
        <v>538.9</v>
      </c>
      <c r="T582" s="34">
        <v>37.118099999999998</v>
      </c>
      <c r="U582" s="34"/>
      <c r="V582" s="34"/>
      <c r="W582" s="34">
        <v>0</v>
      </c>
      <c r="X582" s="34">
        <v>1.0965</v>
      </c>
      <c r="Y582" s="34">
        <v>11.9</v>
      </c>
      <c r="Z582" s="34">
        <v>853</v>
      </c>
      <c r="AA582" s="34">
        <v>853</v>
      </c>
      <c r="AB582" s="34">
        <v>872</v>
      </c>
      <c r="AC582" s="34">
        <v>86</v>
      </c>
      <c r="AD582" s="34">
        <v>27.16</v>
      </c>
      <c r="AE582" s="34">
        <v>0.62</v>
      </c>
      <c r="AF582" s="34">
        <v>978</v>
      </c>
      <c r="AG582" s="34">
        <v>2</v>
      </c>
      <c r="AH582" s="34">
        <v>48</v>
      </c>
      <c r="AI582" s="34">
        <v>41</v>
      </c>
      <c r="AJ582" s="34">
        <v>190</v>
      </c>
      <c r="AK582" s="34">
        <v>167</v>
      </c>
      <c r="AL582" s="34">
        <v>4.8</v>
      </c>
      <c r="AM582" s="34">
        <v>175.3</v>
      </c>
      <c r="AN582" s="34" t="s">
        <v>155</v>
      </c>
      <c r="AO582" s="34">
        <v>2</v>
      </c>
      <c r="AP582" s="37">
        <v>0.89496527777777779</v>
      </c>
      <c r="AQ582" s="34">
        <v>47.158852000000003</v>
      </c>
      <c r="AR582" s="34">
        <v>-88.488136999999995</v>
      </c>
      <c r="AS582" s="34">
        <v>312.8</v>
      </c>
      <c r="AT582" s="34">
        <v>42.3</v>
      </c>
      <c r="AU582" s="34">
        <v>12</v>
      </c>
      <c r="AV582" s="34">
        <v>10</v>
      </c>
      <c r="AW582" s="34" t="s">
        <v>201</v>
      </c>
      <c r="AX582" s="34">
        <v>0.99160000000000004</v>
      </c>
      <c r="AY582" s="34">
        <v>1.2229000000000001</v>
      </c>
      <c r="AZ582" s="34">
        <v>1.6145</v>
      </c>
      <c r="BA582" s="34">
        <v>13.404</v>
      </c>
      <c r="BB582" s="34">
        <v>13.41</v>
      </c>
      <c r="BC582" s="34">
        <v>1</v>
      </c>
      <c r="BD582" s="34">
        <v>15.347</v>
      </c>
      <c r="BE582" s="34">
        <v>2663.3290000000002</v>
      </c>
      <c r="BF582" s="34">
        <v>154.01599999999999</v>
      </c>
      <c r="BG582" s="34">
        <v>15.348000000000001</v>
      </c>
      <c r="BH582" s="34">
        <v>2.8000000000000001E-2</v>
      </c>
      <c r="BI582" s="34">
        <v>15.377000000000001</v>
      </c>
      <c r="BJ582" s="34">
        <v>12.531000000000001</v>
      </c>
      <c r="BK582" s="34">
        <v>2.3E-2</v>
      </c>
      <c r="BL582" s="34">
        <v>12.554</v>
      </c>
      <c r="BM582" s="34">
        <v>0.28499999999999998</v>
      </c>
      <c r="BN582" s="34"/>
      <c r="BO582" s="34"/>
      <c r="BP582" s="34"/>
      <c r="BQ582" s="34">
        <v>177.36799999999999</v>
      </c>
      <c r="BR582" s="34">
        <v>0.64422299999999999</v>
      </c>
      <c r="BS582" s="34">
        <v>-5</v>
      </c>
      <c r="BT582" s="34">
        <v>8.9289999999999994E-3</v>
      </c>
      <c r="BU582" s="34">
        <v>15.743205</v>
      </c>
      <c r="BV582" s="34">
        <v>0</v>
      </c>
      <c r="BW582" s="34" t="s">
        <v>155</v>
      </c>
      <c r="BX582" s="34">
        <v>0.81599999999999995</v>
      </c>
    </row>
    <row r="583" spans="1:76" x14ac:dyDescent="0.25">
      <c r="A583" s="35">
        <v>43167</v>
      </c>
      <c r="B583" s="36">
        <v>1.9153935185185187E-2</v>
      </c>
      <c r="C583" s="34">
        <v>12.914</v>
      </c>
      <c r="D583" s="34">
        <v>4.6459999999999999</v>
      </c>
      <c r="E583" s="34">
        <v>46459.513599999998</v>
      </c>
      <c r="F583" s="34">
        <v>794</v>
      </c>
      <c r="G583" s="34">
        <v>1.6</v>
      </c>
      <c r="H583" s="34">
        <v>422.7</v>
      </c>
      <c r="I583" s="34"/>
      <c r="J583" s="34">
        <v>1.42</v>
      </c>
      <c r="K583" s="34">
        <v>0.84260000000000002</v>
      </c>
      <c r="L583" s="34">
        <v>10.8812</v>
      </c>
      <c r="M583" s="34">
        <v>3.9144999999999999</v>
      </c>
      <c r="N583" s="34">
        <v>669.00990000000002</v>
      </c>
      <c r="O583" s="34">
        <v>1.3613999999999999</v>
      </c>
      <c r="P583" s="34">
        <v>670.4</v>
      </c>
      <c r="Q583" s="34">
        <v>546.19230000000005</v>
      </c>
      <c r="R583" s="34">
        <v>1.1114999999999999</v>
      </c>
      <c r="S583" s="34">
        <v>547.29999999999995</v>
      </c>
      <c r="T583" s="34">
        <v>422.72019999999998</v>
      </c>
      <c r="U583" s="34"/>
      <c r="V583" s="34"/>
      <c r="W583" s="34">
        <v>0</v>
      </c>
      <c r="X583" s="34">
        <v>1.1959</v>
      </c>
      <c r="Y583" s="34">
        <v>11.9</v>
      </c>
      <c r="Z583" s="34">
        <v>852</v>
      </c>
      <c r="AA583" s="34">
        <v>853</v>
      </c>
      <c r="AB583" s="34">
        <v>872</v>
      </c>
      <c r="AC583" s="34">
        <v>86</v>
      </c>
      <c r="AD583" s="34">
        <v>27.16</v>
      </c>
      <c r="AE583" s="34">
        <v>0.62</v>
      </c>
      <c r="AF583" s="34">
        <v>978</v>
      </c>
      <c r="AG583" s="34">
        <v>2</v>
      </c>
      <c r="AH583" s="34">
        <v>47.070999999999998</v>
      </c>
      <c r="AI583" s="34">
        <v>41</v>
      </c>
      <c r="AJ583" s="34">
        <v>190</v>
      </c>
      <c r="AK583" s="34">
        <v>167</v>
      </c>
      <c r="AL583" s="34">
        <v>4.9000000000000004</v>
      </c>
      <c r="AM583" s="34">
        <v>175</v>
      </c>
      <c r="AN583" s="34" t="s">
        <v>155</v>
      </c>
      <c r="AO583" s="34">
        <v>2</v>
      </c>
      <c r="AP583" s="37">
        <v>0.89496527777777779</v>
      </c>
      <c r="AQ583" s="34">
        <v>47.158867999999998</v>
      </c>
      <c r="AR583" s="34">
        <v>-88.487713999999997</v>
      </c>
      <c r="AS583" s="34">
        <v>312.5</v>
      </c>
      <c r="AT583" s="34">
        <v>43.9</v>
      </c>
      <c r="AU583" s="34">
        <v>12</v>
      </c>
      <c r="AV583" s="34">
        <v>10</v>
      </c>
      <c r="AW583" s="34" t="s">
        <v>201</v>
      </c>
      <c r="AX583" s="34">
        <v>1.4397</v>
      </c>
      <c r="AY583" s="34">
        <v>1.0458000000000001</v>
      </c>
      <c r="AZ583" s="34">
        <v>2.0396999999999998</v>
      </c>
      <c r="BA583" s="34">
        <v>13.404</v>
      </c>
      <c r="BB583" s="34">
        <v>11.21</v>
      </c>
      <c r="BC583" s="34">
        <v>0.84</v>
      </c>
      <c r="BD583" s="34">
        <v>18.684999999999999</v>
      </c>
      <c r="BE583" s="34">
        <v>2130.3159999999998</v>
      </c>
      <c r="BF583" s="34">
        <v>487.779</v>
      </c>
      <c r="BG583" s="34">
        <v>13.715999999999999</v>
      </c>
      <c r="BH583" s="34">
        <v>2.8000000000000001E-2</v>
      </c>
      <c r="BI583" s="34">
        <v>13.744</v>
      </c>
      <c r="BJ583" s="34">
        <v>11.198</v>
      </c>
      <c r="BK583" s="34">
        <v>2.3E-2</v>
      </c>
      <c r="BL583" s="34">
        <v>11.221</v>
      </c>
      <c r="BM583" s="34">
        <v>2.8559000000000001</v>
      </c>
      <c r="BN583" s="34"/>
      <c r="BO583" s="34"/>
      <c r="BP583" s="34"/>
      <c r="BQ583" s="34">
        <v>170.24299999999999</v>
      </c>
      <c r="BR583" s="34">
        <v>0.55217099999999997</v>
      </c>
      <c r="BS583" s="34">
        <v>-5</v>
      </c>
      <c r="BT583" s="34">
        <v>7.1419999999999999E-3</v>
      </c>
      <c r="BU583" s="34">
        <v>13.493679</v>
      </c>
      <c r="BV583" s="34">
        <v>0</v>
      </c>
      <c r="BW583" s="34" t="s">
        <v>155</v>
      </c>
      <c r="BX583" s="34">
        <v>0.81599999999999995</v>
      </c>
    </row>
    <row r="584" spans="1:76" x14ac:dyDescent="0.25">
      <c r="A584" s="35">
        <v>43167</v>
      </c>
      <c r="B584" s="36">
        <v>1.9165509259259261E-2</v>
      </c>
      <c r="C584" s="34">
        <v>12.51</v>
      </c>
      <c r="D584" s="34">
        <v>3.552</v>
      </c>
      <c r="E584" s="34">
        <v>35519.694969999997</v>
      </c>
      <c r="F584" s="34">
        <v>665</v>
      </c>
      <c r="G584" s="34">
        <v>2.7</v>
      </c>
      <c r="H584" s="34">
        <v>1110.3</v>
      </c>
      <c r="I584" s="34"/>
      <c r="J584" s="34">
        <v>1.5</v>
      </c>
      <c r="K584" s="34">
        <v>0.85509999999999997</v>
      </c>
      <c r="L584" s="34">
        <v>10.697900000000001</v>
      </c>
      <c r="M584" s="34">
        <v>3.0375000000000001</v>
      </c>
      <c r="N584" s="34">
        <v>568.67740000000003</v>
      </c>
      <c r="O584" s="34">
        <v>2.3233000000000001</v>
      </c>
      <c r="P584" s="34">
        <v>571</v>
      </c>
      <c r="Q584" s="34">
        <v>464.27890000000002</v>
      </c>
      <c r="R584" s="34">
        <v>1.8968</v>
      </c>
      <c r="S584" s="34">
        <v>466.2</v>
      </c>
      <c r="T584" s="34">
        <v>1110.2879</v>
      </c>
      <c r="U584" s="34"/>
      <c r="V584" s="34"/>
      <c r="W584" s="34">
        <v>0</v>
      </c>
      <c r="X584" s="34">
        <v>1.2827</v>
      </c>
      <c r="Y584" s="34">
        <v>11.9</v>
      </c>
      <c r="Z584" s="34">
        <v>852</v>
      </c>
      <c r="AA584" s="34">
        <v>853</v>
      </c>
      <c r="AB584" s="34">
        <v>871</v>
      </c>
      <c r="AC584" s="34">
        <v>86</v>
      </c>
      <c r="AD584" s="34">
        <v>27.16</v>
      </c>
      <c r="AE584" s="34">
        <v>0.62</v>
      </c>
      <c r="AF584" s="34">
        <v>978</v>
      </c>
      <c r="AG584" s="34">
        <v>2</v>
      </c>
      <c r="AH584" s="34">
        <v>47.929000000000002</v>
      </c>
      <c r="AI584" s="34">
        <v>41</v>
      </c>
      <c r="AJ584" s="34">
        <v>190</v>
      </c>
      <c r="AK584" s="34">
        <v>167</v>
      </c>
      <c r="AL584" s="34">
        <v>4.9000000000000004</v>
      </c>
      <c r="AM584" s="34">
        <v>175.4</v>
      </c>
      <c r="AN584" s="34" t="s">
        <v>155</v>
      </c>
      <c r="AO584" s="34">
        <v>2</v>
      </c>
      <c r="AP584" s="37">
        <v>0.89498842592592587</v>
      </c>
      <c r="AQ584" s="34">
        <v>47.158873</v>
      </c>
      <c r="AR584" s="34">
        <v>-88.487588000000002</v>
      </c>
      <c r="AS584" s="34">
        <v>312.39999999999998</v>
      </c>
      <c r="AT584" s="34">
        <v>45.5</v>
      </c>
      <c r="AU584" s="34">
        <v>12</v>
      </c>
      <c r="AV584" s="34">
        <v>10</v>
      </c>
      <c r="AW584" s="34" t="s">
        <v>201</v>
      </c>
      <c r="AX584" s="34">
        <v>1.6771</v>
      </c>
      <c r="AY584" s="34">
        <v>1.0770999999999999</v>
      </c>
      <c r="AZ584" s="34">
        <v>2.2770999999999999</v>
      </c>
      <c r="BA584" s="34">
        <v>13.404</v>
      </c>
      <c r="BB584" s="34">
        <v>12.25</v>
      </c>
      <c r="BC584" s="34">
        <v>0.91</v>
      </c>
      <c r="BD584" s="34">
        <v>16.939</v>
      </c>
      <c r="BE584" s="34">
        <v>2244.8719999999998</v>
      </c>
      <c r="BF584" s="34">
        <v>405.678</v>
      </c>
      <c r="BG584" s="34">
        <v>12.497</v>
      </c>
      <c r="BH584" s="34">
        <v>5.0999999999999997E-2</v>
      </c>
      <c r="BI584" s="34">
        <v>12.548</v>
      </c>
      <c r="BJ584" s="34">
        <v>10.202999999999999</v>
      </c>
      <c r="BK584" s="34">
        <v>4.2000000000000003E-2</v>
      </c>
      <c r="BL584" s="34">
        <v>10.244</v>
      </c>
      <c r="BM584" s="34">
        <v>8.0398999999999994</v>
      </c>
      <c r="BN584" s="34"/>
      <c r="BO584" s="34"/>
      <c r="BP584" s="34"/>
      <c r="BQ584" s="34">
        <v>195.71600000000001</v>
      </c>
      <c r="BR584" s="34">
        <v>0.32947199999999999</v>
      </c>
      <c r="BS584" s="34">
        <v>-5</v>
      </c>
      <c r="BT584" s="34">
        <v>7.9290000000000003E-3</v>
      </c>
      <c r="BU584" s="34">
        <v>8.0514720000000004</v>
      </c>
      <c r="BV584" s="34">
        <v>0</v>
      </c>
      <c r="BW584" s="34" t="s">
        <v>155</v>
      </c>
      <c r="BX584" s="34">
        <v>0.81599999999999995</v>
      </c>
    </row>
    <row r="585" spans="1:76" x14ac:dyDescent="0.25">
      <c r="A585" s="35">
        <v>43167</v>
      </c>
      <c r="B585" s="36">
        <v>1.9177083333333334E-2</v>
      </c>
      <c r="C585" s="34">
        <v>12.726000000000001</v>
      </c>
      <c r="D585" s="34">
        <v>1.8613</v>
      </c>
      <c r="E585" s="34">
        <v>18612.947189999999</v>
      </c>
      <c r="F585" s="34">
        <v>538.70000000000005</v>
      </c>
      <c r="G585" s="34">
        <v>3.7</v>
      </c>
      <c r="H585" s="34">
        <v>828.7</v>
      </c>
      <c r="I585" s="34"/>
      <c r="J585" s="34">
        <v>1.5</v>
      </c>
      <c r="K585" s="34">
        <v>0.86919999999999997</v>
      </c>
      <c r="L585" s="34">
        <v>11.0616</v>
      </c>
      <c r="M585" s="34">
        <v>1.6178999999999999</v>
      </c>
      <c r="N585" s="34">
        <v>468.29939999999999</v>
      </c>
      <c r="O585" s="34">
        <v>3.2208000000000001</v>
      </c>
      <c r="P585" s="34">
        <v>471.5</v>
      </c>
      <c r="Q585" s="34">
        <v>382.32839999999999</v>
      </c>
      <c r="R585" s="34">
        <v>2.6295000000000002</v>
      </c>
      <c r="S585" s="34">
        <v>385</v>
      </c>
      <c r="T585" s="34">
        <v>828.66309999999999</v>
      </c>
      <c r="U585" s="34"/>
      <c r="V585" s="34"/>
      <c r="W585" s="34">
        <v>0</v>
      </c>
      <c r="X585" s="34">
        <v>1.3039000000000001</v>
      </c>
      <c r="Y585" s="34">
        <v>11.9</v>
      </c>
      <c r="Z585" s="34">
        <v>852</v>
      </c>
      <c r="AA585" s="34">
        <v>854</v>
      </c>
      <c r="AB585" s="34">
        <v>871</v>
      </c>
      <c r="AC585" s="34">
        <v>86</v>
      </c>
      <c r="AD585" s="34">
        <v>27.16</v>
      </c>
      <c r="AE585" s="34">
        <v>0.62</v>
      </c>
      <c r="AF585" s="34">
        <v>978</v>
      </c>
      <c r="AG585" s="34">
        <v>2</v>
      </c>
      <c r="AH585" s="34">
        <v>48</v>
      </c>
      <c r="AI585" s="34">
        <v>41</v>
      </c>
      <c r="AJ585" s="34">
        <v>190</v>
      </c>
      <c r="AK585" s="34">
        <v>167</v>
      </c>
      <c r="AL585" s="34">
        <v>4.9000000000000004</v>
      </c>
      <c r="AM585" s="34">
        <v>175.8</v>
      </c>
      <c r="AN585" s="34" t="s">
        <v>155</v>
      </c>
      <c r="AO585" s="34">
        <v>2</v>
      </c>
      <c r="AP585" s="37">
        <v>0.89498842592592587</v>
      </c>
      <c r="AQ585" s="34">
        <v>47.158872000000002</v>
      </c>
      <c r="AR585" s="34">
        <v>-88.487161999999998</v>
      </c>
      <c r="AS585" s="34">
        <v>312.10000000000002</v>
      </c>
      <c r="AT585" s="34">
        <v>45</v>
      </c>
      <c r="AU585" s="34">
        <v>12</v>
      </c>
      <c r="AV585" s="34">
        <v>10</v>
      </c>
      <c r="AW585" s="34" t="s">
        <v>201</v>
      </c>
      <c r="AX585" s="34">
        <v>1.7</v>
      </c>
      <c r="AY585" s="34">
        <v>1.0228999999999999</v>
      </c>
      <c r="AZ585" s="34">
        <v>2.2999999999999998</v>
      </c>
      <c r="BA585" s="34">
        <v>13.404</v>
      </c>
      <c r="BB585" s="34">
        <v>13.65</v>
      </c>
      <c r="BC585" s="34">
        <v>1.02</v>
      </c>
      <c r="BD585" s="34">
        <v>15.042</v>
      </c>
      <c r="BE585" s="34">
        <v>2519.011</v>
      </c>
      <c r="BF585" s="34">
        <v>234.50200000000001</v>
      </c>
      <c r="BG585" s="34">
        <v>11.167999999999999</v>
      </c>
      <c r="BH585" s="34">
        <v>7.6999999999999999E-2</v>
      </c>
      <c r="BI585" s="34">
        <v>11.244999999999999</v>
      </c>
      <c r="BJ585" s="34">
        <v>9.1180000000000003</v>
      </c>
      <c r="BK585" s="34">
        <v>6.3E-2</v>
      </c>
      <c r="BL585" s="34">
        <v>9.18</v>
      </c>
      <c r="BM585" s="34">
        <v>6.5119999999999996</v>
      </c>
      <c r="BN585" s="34"/>
      <c r="BO585" s="34"/>
      <c r="BP585" s="34"/>
      <c r="BQ585" s="34">
        <v>215.89599999999999</v>
      </c>
      <c r="BR585" s="34">
        <v>0.17457900000000001</v>
      </c>
      <c r="BS585" s="34">
        <v>-5</v>
      </c>
      <c r="BT585" s="34">
        <v>8.0000000000000002E-3</v>
      </c>
      <c r="BU585" s="34">
        <v>4.2662740000000001</v>
      </c>
      <c r="BV585" s="34">
        <v>0</v>
      </c>
      <c r="BW585" s="34" t="s">
        <v>155</v>
      </c>
      <c r="BX585" s="34">
        <v>0.81599999999999995</v>
      </c>
    </row>
    <row r="586" spans="1:76" x14ac:dyDescent="0.25">
      <c r="A586" s="35">
        <v>43167</v>
      </c>
      <c r="B586" s="36">
        <v>1.9188657407407408E-2</v>
      </c>
      <c r="C586" s="34">
        <v>13.472</v>
      </c>
      <c r="D586" s="34">
        <v>0.74780000000000002</v>
      </c>
      <c r="E586" s="34">
        <v>7477.8109450000002</v>
      </c>
      <c r="F586" s="34">
        <v>435.4</v>
      </c>
      <c r="G586" s="34">
        <v>3.8</v>
      </c>
      <c r="H586" s="34">
        <v>489.1</v>
      </c>
      <c r="I586" s="34"/>
      <c r="J586" s="34">
        <v>1.5</v>
      </c>
      <c r="K586" s="34">
        <v>0.87380000000000002</v>
      </c>
      <c r="L586" s="34">
        <v>11.7715</v>
      </c>
      <c r="M586" s="34">
        <v>0.65339999999999998</v>
      </c>
      <c r="N586" s="34">
        <v>380.44439999999997</v>
      </c>
      <c r="O586" s="34">
        <v>3.2806999999999999</v>
      </c>
      <c r="P586" s="34">
        <v>383.7</v>
      </c>
      <c r="Q586" s="34">
        <v>310.5711</v>
      </c>
      <c r="R586" s="34">
        <v>2.6781999999999999</v>
      </c>
      <c r="S586" s="34">
        <v>313.2</v>
      </c>
      <c r="T586" s="34">
        <v>489.0659</v>
      </c>
      <c r="U586" s="34"/>
      <c r="V586" s="34"/>
      <c r="W586" s="34">
        <v>0</v>
      </c>
      <c r="X586" s="34">
        <v>1.3107</v>
      </c>
      <c r="Y586" s="34">
        <v>12</v>
      </c>
      <c r="Z586" s="34">
        <v>851</v>
      </c>
      <c r="AA586" s="34">
        <v>852</v>
      </c>
      <c r="AB586" s="34">
        <v>871</v>
      </c>
      <c r="AC586" s="34">
        <v>86</v>
      </c>
      <c r="AD586" s="34">
        <v>27.13</v>
      </c>
      <c r="AE586" s="34">
        <v>0.62</v>
      </c>
      <c r="AF586" s="34">
        <v>979</v>
      </c>
      <c r="AG586" s="34">
        <v>2</v>
      </c>
      <c r="AH586" s="34">
        <v>48</v>
      </c>
      <c r="AI586" s="34">
        <v>41</v>
      </c>
      <c r="AJ586" s="34">
        <v>190</v>
      </c>
      <c r="AK586" s="34">
        <v>167</v>
      </c>
      <c r="AL586" s="34">
        <v>5</v>
      </c>
      <c r="AM586" s="34">
        <v>175.8</v>
      </c>
      <c r="AN586" s="34" t="s">
        <v>155</v>
      </c>
      <c r="AO586" s="34">
        <v>2</v>
      </c>
      <c r="AP586" s="37">
        <v>0.89501157407407417</v>
      </c>
      <c r="AQ586" s="34">
        <v>47.158872000000002</v>
      </c>
      <c r="AR586" s="34">
        <v>-88.487035000000006</v>
      </c>
      <c r="AS586" s="34">
        <v>312</v>
      </c>
      <c r="AT586" s="34">
        <v>44.8</v>
      </c>
      <c r="AU586" s="34">
        <v>12</v>
      </c>
      <c r="AV586" s="34">
        <v>10</v>
      </c>
      <c r="AW586" s="34" t="s">
        <v>201</v>
      </c>
      <c r="AX586" s="34">
        <v>1.7770999999999999</v>
      </c>
      <c r="AY586" s="34">
        <v>1.0770999999999999</v>
      </c>
      <c r="AZ586" s="34">
        <v>2.3771</v>
      </c>
      <c r="BA586" s="34">
        <v>13.404</v>
      </c>
      <c r="BB586" s="34">
        <v>14.17</v>
      </c>
      <c r="BC586" s="34">
        <v>1.06</v>
      </c>
      <c r="BD586" s="34">
        <v>14.443</v>
      </c>
      <c r="BE586" s="34">
        <v>2742.9270000000001</v>
      </c>
      <c r="BF586" s="34">
        <v>96.905000000000001</v>
      </c>
      <c r="BG586" s="34">
        <v>9.2829999999999995</v>
      </c>
      <c r="BH586" s="34">
        <v>0.08</v>
      </c>
      <c r="BI586" s="34">
        <v>9.3640000000000008</v>
      </c>
      <c r="BJ586" s="34">
        <v>7.5780000000000003</v>
      </c>
      <c r="BK586" s="34">
        <v>6.5000000000000002E-2</v>
      </c>
      <c r="BL586" s="34">
        <v>7.6440000000000001</v>
      </c>
      <c r="BM586" s="34">
        <v>3.9325000000000001</v>
      </c>
      <c r="BN586" s="34"/>
      <c r="BO586" s="34"/>
      <c r="BP586" s="34"/>
      <c r="BQ586" s="34">
        <v>222.06700000000001</v>
      </c>
      <c r="BR586" s="34">
        <v>0.151923</v>
      </c>
      <c r="BS586" s="34">
        <v>-5</v>
      </c>
      <c r="BT586" s="34">
        <v>8.0000000000000002E-3</v>
      </c>
      <c r="BU586" s="34">
        <v>3.712618</v>
      </c>
      <c r="BV586" s="34">
        <v>0</v>
      </c>
      <c r="BW586" s="34" t="s">
        <v>155</v>
      </c>
      <c r="BX586" s="34">
        <v>0.81599999999999995</v>
      </c>
    </row>
    <row r="587" spans="1:76" x14ac:dyDescent="0.25">
      <c r="A587" s="35">
        <v>43167</v>
      </c>
      <c r="B587" s="36">
        <v>1.9200231481481481E-2</v>
      </c>
      <c r="C587" s="34">
        <v>14.693</v>
      </c>
      <c r="D587" s="34">
        <v>0.4148</v>
      </c>
      <c r="E587" s="34">
        <v>4147.594728</v>
      </c>
      <c r="F587" s="34">
        <v>336.9</v>
      </c>
      <c r="G587" s="34">
        <v>3.8</v>
      </c>
      <c r="H587" s="34">
        <v>251.4</v>
      </c>
      <c r="I587" s="34"/>
      <c r="J587" s="34">
        <v>1.38</v>
      </c>
      <c r="K587" s="34">
        <v>0.86739999999999995</v>
      </c>
      <c r="L587" s="34">
        <v>12.744999999999999</v>
      </c>
      <c r="M587" s="34">
        <v>0.35980000000000001</v>
      </c>
      <c r="N587" s="34">
        <v>292.2106</v>
      </c>
      <c r="O587" s="34">
        <v>3.2961999999999998</v>
      </c>
      <c r="P587" s="34">
        <v>295.5</v>
      </c>
      <c r="Q587" s="34">
        <v>238.54069999999999</v>
      </c>
      <c r="R587" s="34">
        <v>2.6907999999999999</v>
      </c>
      <c r="S587" s="34">
        <v>241.2</v>
      </c>
      <c r="T587" s="34">
        <v>251.43369999999999</v>
      </c>
      <c r="U587" s="34"/>
      <c r="V587" s="34"/>
      <c r="W587" s="34">
        <v>0</v>
      </c>
      <c r="X587" s="34">
        <v>1.1956</v>
      </c>
      <c r="Y587" s="34">
        <v>11.9</v>
      </c>
      <c r="Z587" s="34">
        <v>851</v>
      </c>
      <c r="AA587" s="34">
        <v>852</v>
      </c>
      <c r="AB587" s="34">
        <v>871</v>
      </c>
      <c r="AC587" s="34">
        <v>86</v>
      </c>
      <c r="AD587" s="34">
        <v>27.13</v>
      </c>
      <c r="AE587" s="34">
        <v>0.62</v>
      </c>
      <c r="AF587" s="34">
        <v>979</v>
      </c>
      <c r="AG587" s="34">
        <v>2</v>
      </c>
      <c r="AH587" s="34">
        <v>47.070999999999998</v>
      </c>
      <c r="AI587" s="34">
        <v>41</v>
      </c>
      <c r="AJ587" s="34">
        <v>190</v>
      </c>
      <c r="AK587" s="34">
        <v>167</v>
      </c>
      <c r="AL587" s="34">
        <v>4.9000000000000004</v>
      </c>
      <c r="AM587" s="34">
        <v>175.5</v>
      </c>
      <c r="AN587" s="34" t="s">
        <v>155</v>
      </c>
      <c r="AO587" s="34">
        <v>2</v>
      </c>
      <c r="AP587" s="37">
        <v>0.89501157407407417</v>
      </c>
      <c r="AQ587" s="34">
        <v>47.158869000000003</v>
      </c>
      <c r="AR587" s="34">
        <v>-88.486846</v>
      </c>
      <c r="AS587" s="34">
        <v>311.8</v>
      </c>
      <c r="AT587" s="34">
        <v>43</v>
      </c>
      <c r="AU587" s="34">
        <v>12</v>
      </c>
      <c r="AV587" s="34">
        <v>10</v>
      </c>
      <c r="AW587" s="34" t="s">
        <v>201</v>
      </c>
      <c r="AX587" s="34">
        <v>2.1855000000000002</v>
      </c>
      <c r="AY587" s="34">
        <v>1.0228999999999999</v>
      </c>
      <c r="AZ587" s="34">
        <v>2.7854999999999999</v>
      </c>
      <c r="BA587" s="34">
        <v>13.404</v>
      </c>
      <c r="BB587" s="34">
        <v>13.46</v>
      </c>
      <c r="BC587" s="34">
        <v>1</v>
      </c>
      <c r="BD587" s="34">
        <v>15.285</v>
      </c>
      <c r="BE587" s="34">
        <v>2820.9319999999998</v>
      </c>
      <c r="BF587" s="34">
        <v>50.682000000000002</v>
      </c>
      <c r="BG587" s="34">
        <v>6.7729999999999997</v>
      </c>
      <c r="BH587" s="34">
        <v>7.5999999999999998E-2</v>
      </c>
      <c r="BI587" s="34">
        <v>6.8490000000000002</v>
      </c>
      <c r="BJ587" s="34">
        <v>5.5289999999999999</v>
      </c>
      <c r="BK587" s="34">
        <v>6.2E-2</v>
      </c>
      <c r="BL587" s="34">
        <v>5.5910000000000002</v>
      </c>
      <c r="BM587" s="34">
        <v>1.9204000000000001</v>
      </c>
      <c r="BN587" s="34"/>
      <c r="BO587" s="34"/>
      <c r="BP587" s="34"/>
      <c r="BQ587" s="34">
        <v>192.423</v>
      </c>
      <c r="BR587" s="34">
        <v>0.196521</v>
      </c>
      <c r="BS587" s="34">
        <v>-5</v>
      </c>
      <c r="BT587" s="34">
        <v>7.071E-3</v>
      </c>
      <c r="BU587" s="34">
        <v>4.8024820000000004</v>
      </c>
      <c r="BV587" s="34">
        <v>0</v>
      </c>
      <c r="BW587" s="34" t="s">
        <v>155</v>
      </c>
      <c r="BX587" s="34">
        <v>0.81599999999999995</v>
      </c>
    </row>
    <row r="588" spans="1:76" x14ac:dyDescent="0.25">
      <c r="A588" s="35">
        <v>43167</v>
      </c>
      <c r="B588" s="36">
        <v>1.9211805555555555E-2</v>
      </c>
      <c r="C588" s="34">
        <v>14.372</v>
      </c>
      <c r="D588" s="34">
        <v>0.63029999999999997</v>
      </c>
      <c r="E588" s="34">
        <v>6302.7272730000004</v>
      </c>
      <c r="F588" s="34">
        <v>301.3</v>
      </c>
      <c r="G588" s="34">
        <v>3.8</v>
      </c>
      <c r="H588" s="34">
        <v>143.1</v>
      </c>
      <c r="I588" s="34"/>
      <c r="J588" s="34">
        <v>1.2</v>
      </c>
      <c r="K588" s="34">
        <v>0.86809999999999998</v>
      </c>
      <c r="L588" s="34">
        <v>12.476900000000001</v>
      </c>
      <c r="M588" s="34">
        <v>0.54720000000000002</v>
      </c>
      <c r="N588" s="34">
        <v>261.6053</v>
      </c>
      <c r="O588" s="34">
        <v>3.2646999999999999</v>
      </c>
      <c r="P588" s="34">
        <v>264.89999999999998</v>
      </c>
      <c r="Q588" s="34">
        <v>213.5566</v>
      </c>
      <c r="R588" s="34">
        <v>2.6650999999999998</v>
      </c>
      <c r="S588" s="34">
        <v>216.2</v>
      </c>
      <c r="T588" s="34">
        <v>143.09119999999999</v>
      </c>
      <c r="U588" s="34"/>
      <c r="V588" s="34"/>
      <c r="W588" s="34">
        <v>0</v>
      </c>
      <c r="X588" s="34">
        <v>1.0417000000000001</v>
      </c>
      <c r="Y588" s="34">
        <v>11.9</v>
      </c>
      <c r="Z588" s="34">
        <v>851</v>
      </c>
      <c r="AA588" s="34">
        <v>852</v>
      </c>
      <c r="AB588" s="34">
        <v>871</v>
      </c>
      <c r="AC588" s="34">
        <v>86</v>
      </c>
      <c r="AD588" s="34">
        <v>27.13</v>
      </c>
      <c r="AE588" s="34">
        <v>0.62</v>
      </c>
      <c r="AF588" s="34">
        <v>979</v>
      </c>
      <c r="AG588" s="34">
        <v>2</v>
      </c>
      <c r="AH588" s="34">
        <v>47</v>
      </c>
      <c r="AI588" s="34">
        <v>41</v>
      </c>
      <c r="AJ588" s="34">
        <v>190</v>
      </c>
      <c r="AK588" s="34">
        <v>167.9</v>
      </c>
      <c r="AL588" s="34">
        <v>5</v>
      </c>
      <c r="AM588" s="34">
        <v>175.1</v>
      </c>
      <c r="AN588" s="34" t="s">
        <v>155</v>
      </c>
      <c r="AO588" s="34">
        <v>2</v>
      </c>
      <c r="AP588" s="37">
        <v>0.8950231481481481</v>
      </c>
      <c r="AQ588" s="34">
        <v>47.158844999999999</v>
      </c>
      <c r="AR588" s="34">
        <v>-88.486435</v>
      </c>
      <c r="AS588" s="34">
        <v>311.60000000000002</v>
      </c>
      <c r="AT588" s="34">
        <v>39.6</v>
      </c>
      <c r="AU588" s="34">
        <v>12</v>
      </c>
      <c r="AV588" s="34">
        <v>10</v>
      </c>
      <c r="AW588" s="34" t="s">
        <v>201</v>
      </c>
      <c r="AX588" s="34">
        <v>1.3748</v>
      </c>
      <c r="AY588" s="34">
        <v>1.0770999999999999</v>
      </c>
      <c r="AZ588" s="34">
        <v>2.2831999999999999</v>
      </c>
      <c r="BA588" s="34">
        <v>13.404</v>
      </c>
      <c r="BB588" s="34">
        <v>13.53</v>
      </c>
      <c r="BC588" s="34">
        <v>1.01</v>
      </c>
      <c r="BD588" s="34">
        <v>15.191000000000001</v>
      </c>
      <c r="BE588" s="34">
        <v>2781.0340000000001</v>
      </c>
      <c r="BF588" s="34">
        <v>77.622</v>
      </c>
      <c r="BG588" s="34">
        <v>6.1059999999999999</v>
      </c>
      <c r="BH588" s="34">
        <v>7.5999999999999998E-2</v>
      </c>
      <c r="BI588" s="34">
        <v>6.1829999999999998</v>
      </c>
      <c r="BJ588" s="34">
        <v>4.9850000000000003</v>
      </c>
      <c r="BK588" s="34">
        <v>6.2E-2</v>
      </c>
      <c r="BL588" s="34">
        <v>5.0469999999999997</v>
      </c>
      <c r="BM588" s="34">
        <v>1.1006</v>
      </c>
      <c r="BN588" s="34"/>
      <c r="BO588" s="34"/>
      <c r="BP588" s="34"/>
      <c r="BQ588" s="34">
        <v>168.834</v>
      </c>
      <c r="BR588" s="34">
        <v>0.185136</v>
      </c>
      <c r="BS588" s="34">
        <v>-5</v>
      </c>
      <c r="BT588" s="34">
        <v>7.9290000000000003E-3</v>
      </c>
      <c r="BU588" s="34">
        <v>4.5242610000000001</v>
      </c>
      <c r="BV588" s="34">
        <v>0</v>
      </c>
      <c r="BW588" s="34" t="s">
        <v>155</v>
      </c>
      <c r="BX588" s="34">
        <v>0.81599999999999995</v>
      </c>
    </row>
    <row r="589" spans="1:76" x14ac:dyDescent="0.25">
      <c r="A589" s="35">
        <v>43167</v>
      </c>
      <c r="B589" s="36">
        <v>1.9223379629629628E-2</v>
      </c>
      <c r="C589" s="34">
        <v>14.038</v>
      </c>
      <c r="D589" s="34">
        <v>0.91459999999999997</v>
      </c>
      <c r="E589" s="34">
        <v>9146.1224490000004</v>
      </c>
      <c r="F589" s="34">
        <v>262.8</v>
      </c>
      <c r="G589" s="34">
        <v>3.6</v>
      </c>
      <c r="H589" s="34">
        <v>126.6</v>
      </c>
      <c r="I589" s="34"/>
      <c r="J589" s="34">
        <v>0.98</v>
      </c>
      <c r="K589" s="34">
        <v>0.86819999999999997</v>
      </c>
      <c r="L589" s="34">
        <v>12.1876</v>
      </c>
      <c r="M589" s="34">
        <v>0.79410000000000003</v>
      </c>
      <c r="N589" s="34">
        <v>228.20150000000001</v>
      </c>
      <c r="O589" s="34">
        <v>3.1255999999999999</v>
      </c>
      <c r="P589" s="34">
        <v>231.3</v>
      </c>
      <c r="Q589" s="34">
        <v>186.28809999999999</v>
      </c>
      <c r="R589" s="34">
        <v>2.5514999999999999</v>
      </c>
      <c r="S589" s="34">
        <v>188.8</v>
      </c>
      <c r="T589" s="34">
        <v>126.6263</v>
      </c>
      <c r="U589" s="34"/>
      <c r="V589" s="34"/>
      <c r="W589" s="34">
        <v>0</v>
      </c>
      <c r="X589" s="34">
        <v>0.85489999999999999</v>
      </c>
      <c r="Y589" s="34">
        <v>11.9</v>
      </c>
      <c r="Z589" s="34">
        <v>851</v>
      </c>
      <c r="AA589" s="34">
        <v>852</v>
      </c>
      <c r="AB589" s="34">
        <v>871</v>
      </c>
      <c r="AC589" s="34">
        <v>86</v>
      </c>
      <c r="AD589" s="34">
        <v>27.13</v>
      </c>
      <c r="AE589" s="34">
        <v>0.62</v>
      </c>
      <c r="AF589" s="34">
        <v>979</v>
      </c>
      <c r="AG589" s="34">
        <v>2</v>
      </c>
      <c r="AH589" s="34">
        <v>47</v>
      </c>
      <c r="AI589" s="34">
        <v>41</v>
      </c>
      <c r="AJ589" s="34">
        <v>190</v>
      </c>
      <c r="AK589" s="34">
        <v>167.1</v>
      </c>
      <c r="AL589" s="34">
        <v>5</v>
      </c>
      <c r="AM589" s="34">
        <v>175.2</v>
      </c>
      <c r="AN589" s="34" t="s">
        <v>155</v>
      </c>
      <c r="AO589" s="34">
        <v>2</v>
      </c>
      <c r="AP589" s="37">
        <v>0.89504629629629628</v>
      </c>
      <c r="AQ589" s="34">
        <v>47.158805999999998</v>
      </c>
      <c r="AR589" s="34">
        <v>-88.486171999999996</v>
      </c>
      <c r="AS589" s="34">
        <v>311.5</v>
      </c>
      <c r="AT589" s="34">
        <v>36.4</v>
      </c>
      <c r="AU589" s="34">
        <v>12</v>
      </c>
      <c r="AV589" s="34">
        <v>10</v>
      </c>
      <c r="AW589" s="34" t="s">
        <v>201</v>
      </c>
      <c r="AX589" s="34">
        <v>1.1000000000000001</v>
      </c>
      <c r="AY589" s="34">
        <v>1.1000000000000001</v>
      </c>
      <c r="AZ589" s="34">
        <v>2.1</v>
      </c>
      <c r="BA589" s="34">
        <v>13.404</v>
      </c>
      <c r="BB589" s="34">
        <v>13.54</v>
      </c>
      <c r="BC589" s="34">
        <v>1.01</v>
      </c>
      <c r="BD589" s="34">
        <v>15.18</v>
      </c>
      <c r="BE589" s="34">
        <v>2725.7719999999999</v>
      </c>
      <c r="BF589" s="34">
        <v>113.03400000000001</v>
      </c>
      <c r="BG589" s="34">
        <v>5.3449999999999998</v>
      </c>
      <c r="BH589" s="34">
        <v>7.2999999999999995E-2</v>
      </c>
      <c r="BI589" s="34">
        <v>5.4180000000000001</v>
      </c>
      <c r="BJ589" s="34">
        <v>4.3630000000000004</v>
      </c>
      <c r="BK589" s="34">
        <v>0.06</v>
      </c>
      <c r="BL589" s="34">
        <v>4.423</v>
      </c>
      <c r="BM589" s="34">
        <v>0.97729999999999995</v>
      </c>
      <c r="BN589" s="34"/>
      <c r="BO589" s="34"/>
      <c r="BP589" s="34"/>
      <c r="BQ589" s="34">
        <v>139.01499999999999</v>
      </c>
      <c r="BR589" s="34">
        <v>0.22023100000000001</v>
      </c>
      <c r="BS589" s="34">
        <v>-5</v>
      </c>
      <c r="BT589" s="34">
        <v>8.0000000000000002E-3</v>
      </c>
      <c r="BU589" s="34">
        <v>5.3818950000000001</v>
      </c>
      <c r="BV589" s="34">
        <v>0</v>
      </c>
      <c r="BW589" s="34" t="s">
        <v>155</v>
      </c>
      <c r="BX589" s="34">
        <v>0.81599999999999995</v>
      </c>
    </row>
    <row r="590" spans="1:76" x14ac:dyDescent="0.25">
      <c r="A590" s="35">
        <v>43167</v>
      </c>
      <c r="B590" s="36">
        <v>1.9234953703703702E-2</v>
      </c>
      <c r="C590" s="34">
        <v>13.907</v>
      </c>
      <c r="D590" s="34">
        <v>0.64929999999999999</v>
      </c>
      <c r="E590" s="34">
        <v>6493.061224</v>
      </c>
      <c r="F590" s="34">
        <v>216.3</v>
      </c>
      <c r="G590" s="34">
        <v>3.6</v>
      </c>
      <c r="H590" s="34">
        <v>173.6</v>
      </c>
      <c r="I590" s="34"/>
      <c r="J590" s="34">
        <v>0.83</v>
      </c>
      <c r="K590" s="34">
        <v>0.87160000000000004</v>
      </c>
      <c r="L590" s="34">
        <v>12.1211</v>
      </c>
      <c r="M590" s="34">
        <v>0.56589999999999996</v>
      </c>
      <c r="N590" s="34">
        <v>188.48</v>
      </c>
      <c r="O590" s="34">
        <v>3.1295999999999999</v>
      </c>
      <c r="P590" s="34">
        <v>191.6</v>
      </c>
      <c r="Q590" s="34">
        <v>153.8621</v>
      </c>
      <c r="R590" s="34">
        <v>2.5548000000000002</v>
      </c>
      <c r="S590" s="34">
        <v>156.4</v>
      </c>
      <c r="T590" s="34">
        <v>173.59639999999999</v>
      </c>
      <c r="U590" s="34"/>
      <c r="V590" s="34"/>
      <c r="W590" s="34">
        <v>0</v>
      </c>
      <c r="X590" s="34">
        <v>0.72260000000000002</v>
      </c>
      <c r="Y590" s="34">
        <v>11.9</v>
      </c>
      <c r="Z590" s="34">
        <v>851</v>
      </c>
      <c r="AA590" s="34">
        <v>853</v>
      </c>
      <c r="AB590" s="34">
        <v>871</v>
      </c>
      <c r="AC590" s="34">
        <v>86</v>
      </c>
      <c r="AD590" s="34">
        <v>27.13</v>
      </c>
      <c r="AE590" s="34">
        <v>0.62</v>
      </c>
      <c r="AF590" s="34">
        <v>979</v>
      </c>
      <c r="AG590" s="34">
        <v>2</v>
      </c>
      <c r="AH590" s="34">
        <v>47</v>
      </c>
      <c r="AI590" s="34">
        <v>41</v>
      </c>
      <c r="AJ590" s="34">
        <v>190</v>
      </c>
      <c r="AK590" s="34">
        <v>167</v>
      </c>
      <c r="AL590" s="34">
        <v>5</v>
      </c>
      <c r="AM590" s="34">
        <v>175.6</v>
      </c>
      <c r="AN590" s="34" t="s">
        <v>155</v>
      </c>
      <c r="AO590" s="34">
        <v>2</v>
      </c>
      <c r="AP590" s="37">
        <v>0.89505787037037043</v>
      </c>
      <c r="AQ590" s="34">
        <v>47.158797</v>
      </c>
      <c r="AR590" s="34">
        <v>-88.486125000000001</v>
      </c>
      <c r="AS590" s="34">
        <v>311.5</v>
      </c>
      <c r="AT590" s="34">
        <v>34.6</v>
      </c>
      <c r="AU590" s="34">
        <v>12</v>
      </c>
      <c r="AV590" s="34">
        <v>10</v>
      </c>
      <c r="AW590" s="34" t="s">
        <v>201</v>
      </c>
      <c r="AX590" s="34">
        <v>1.1000000000000001</v>
      </c>
      <c r="AY590" s="34">
        <v>1.1000000000000001</v>
      </c>
      <c r="AZ590" s="34">
        <v>2.1</v>
      </c>
      <c r="BA590" s="34">
        <v>13.404</v>
      </c>
      <c r="BB590" s="34">
        <v>13.91</v>
      </c>
      <c r="BC590" s="34">
        <v>1.04</v>
      </c>
      <c r="BD590" s="34">
        <v>14.737</v>
      </c>
      <c r="BE590" s="34">
        <v>2772.9769999999999</v>
      </c>
      <c r="BF590" s="34">
        <v>82.4</v>
      </c>
      <c r="BG590" s="34">
        <v>4.516</v>
      </c>
      <c r="BH590" s="34">
        <v>7.4999999999999997E-2</v>
      </c>
      <c r="BI590" s="34">
        <v>4.59</v>
      </c>
      <c r="BJ590" s="34">
        <v>3.6859999999999999</v>
      </c>
      <c r="BK590" s="34">
        <v>6.0999999999999999E-2</v>
      </c>
      <c r="BL590" s="34">
        <v>3.7469999999999999</v>
      </c>
      <c r="BM590" s="34">
        <v>1.3705000000000001</v>
      </c>
      <c r="BN590" s="34"/>
      <c r="BO590" s="34"/>
      <c r="BP590" s="34"/>
      <c r="BQ590" s="34">
        <v>120.206</v>
      </c>
      <c r="BR590" s="34">
        <v>0.19048499999999999</v>
      </c>
      <c r="BS590" s="34">
        <v>-5</v>
      </c>
      <c r="BT590" s="34">
        <v>7.071E-3</v>
      </c>
      <c r="BU590" s="34">
        <v>4.6549769999999997</v>
      </c>
      <c r="BV590" s="34">
        <v>0</v>
      </c>
      <c r="BW590" s="34" t="s">
        <v>155</v>
      </c>
      <c r="BX590" s="34">
        <v>0.81599999999999995</v>
      </c>
    </row>
    <row r="591" spans="1:76" x14ac:dyDescent="0.25">
      <c r="A591" s="35">
        <v>43167</v>
      </c>
      <c r="B591" s="36">
        <v>1.9246527777777776E-2</v>
      </c>
      <c r="C591" s="34">
        <v>13.89</v>
      </c>
      <c r="D591" s="34">
        <v>0.29880000000000001</v>
      </c>
      <c r="E591" s="34">
        <v>2988.2115869999998</v>
      </c>
      <c r="F591" s="34">
        <v>179</v>
      </c>
      <c r="G591" s="34">
        <v>3.5</v>
      </c>
      <c r="H591" s="34">
        <v>228.9</v>
      </c>
      <c r="I591" s="34"/>
      <c r="J591" s="34">
        <v>0.68</v>
      </c>
      <c r="K591" s="34">
        <v>0.87480000000000002</v>
      </c>
      <c r="L591" s="34">
        <v>12.151199999999999</v>
      </c>
      <c r="M591" s="34">
        <v>0.26140000000000002</v>
      </c>
      <c r="N591" s="34">
        <v>156.5727</v>
      </c>
      <c r="O591" s="34">
        <v>3.1002999999999998</v>
      </c>
      <c r="P591" s="34">
        <v>159.69999999999999</v>
      </c>
      <c r="Q591" s="34">
        <v>127.8152</v>
      </c>
      <c r="R591" s="34">
        <v>2.5308999999999999</v>
      </c>
      <c r="S591" s="34">
        <v>130.30000000000001</v>
      </c>
      <c r="T591" s="34">
        <v>228.85489999999999</v>
      </c>
      <c r="U591" s="34"/>
      <c r="V591" s="34"/>
      <c r="W591" s="34">
        <v>0</v>
      </c>
      <c r="X591" s="34">
        <v>0.59299999999999997</v>
      </c>
      <c r="Y591" s="34">
        <v>12</v>
      </c>
      <c r="Z591" s="34">
        <v>851</v>
      </c>
      <c r="AA591" s="34">
        <v>852</v>
      </c>
      <c r="AB591" s="34">
        <v>871</v>
      </c>
      <c r="AC591" s="34">
        <v>86</v>
      </c>
      <c r="AD591" s="34">
        <v>27.13</v>
      </c>
      <c r="AE591" s="34">
        <v>0.62</v>
      </c>
      <c r="AF591" s="34">
        <v>979</v>
      </c>
      <c r="AG591" s="34">
        <v>2</v>
      </c>
      <c r="AH591" s="34">
        <v>47</v>
      </c>
      <c r="AI591" s="34">
        <v>41</v>
      </c>
      <c r="AJ591" s="34">
        <v>190</v>
      </c>
      <c r="AK591" s="34">
        <v>167</v>
      </c>
      <c r="AL591" s="34">
        <v>5.0999999999999996</v>
      </c>
      <c r="AM591" s="34">
        <v>176</v>
      </c>
      <c r="AN591" s="34" t="s">
        <v>155</v>
      </c>
      <c r="AO591" s="34">
        <v>2</v>
      </c>
      <c r="AP591" s="37">
        <v>0.89505787037037043</v>
      </c>
      <c r="AQ591" s="34">
        <v>47.158704</v>
      </c>
      <c r="AR591" s="34">
        <v>-88.485849999999999</v>
      </c>
      <c r="AS591" s="34">
        <v>311.7</v>
      </c>
      <c r="AT591" s="34">
        <v>33.799999999999997</v>
      </c>
      <c r="AU591" s="34">
        <v>12</v>
      </c>
      <c r="AV591" s="34">
        <v>10</v>
      </c>
      <c r="AW591" s="34" t="s">
        <v>201</v>
      </c>
      <c r="AX591" s="34">
        <v>1.1771</v>
      </c>
      <c r="AY591" s="34">
        <v>1.2542</v>
      </c>
      <c r="AZ591" s="34">
        <v>2.1770999999999998</v>
      </c>
      <c r="BA591" s="34">
        <v>13.404</v>
      </c>
      <c r="BB591" s="34">
        <v>14.28</v>
      </c>
      <c r="BC591" s="34">
        <v>1.07</v>
      </c>
      <c r="BD591" s="34">
        <v>14.31</v>
      </c>
      <c r="BE591" s="34">
        <v>2840.1729999999998</v>
      </c>
      <c r="BF591" s="34">
        <v>38.889000000000003</v>
      </c>
      <c r="BG591" s="34">
        <v>3.8319999999999999</v>
      </c>
      <c r="BH591" s="34">
        <v>7.5999999999999998E-2</v>
      </c>
      <c r="BI591" s="34">
        <v>3.9079999999999999</v>
      </c>
      <c r="BJ591" s="34">
        <v>3.129</v>
      </c>
      <c r="BK591" s="34">
        <v>6.2E-2</v>
      </c>
      <c r="BL591" s="34">
        <v>3.1909999999999998</v>
      </c>
      <c r="BM591" s="34">
        <v>1.8459000000000001</v>
      </c>
      <c r="BN591" s="34"/>
      <c r="BO591" s="34"/>
      <c r="BP591" s="34"/>
      <c r="BQ591" s="34">
        <v>100.77800000000001</v>
      </c>
      <c r="BR591" s="34">
        <v>0.16384599999999999</v>
      </c>
      <c r="BS591" s="34">
        <v>-5</v>
      </c>
      <c r="BT591" s="34">
        <v>7.0000000000000001E-3</v>
      </c>
      <c r="BU591" s="34">
        <v>4.0039870000000004</v>
      </c>
      <c r="BV591" s="34">
        <v>0</v>
      </c>
      <c r="BW591" s="34" t="s">
        <v>155</v>
      </c>
      <c r="BX591" s="34">
        <v>0.81599999999999995</v>
      </c>
    </row>
    <row r="592" spans="1:76" x14ac:dyDescent="0.25">
      <c r="A592" s="35">
        <v>43167</v>
      </c>
      <c r="B592" s="36">
        <v>1.9258101851851849E-2</v>
      </c>
      <c r="C592" s="34">
        <v>13.786</v>
      </c>
      <c r="D592" s="34">
        <v>0.10929999999999999</v>
      </c>
      <c r="E592" s="34">
        <v>1092.836186</v>
      </c>
      <c r="F592" s="34">
        <v>142.30000000000001</v>
      </c>
      <c r="G592" s="34">
        <v>3.5</v>
      </c>
      <c r="H592" s="34">
        <v>156.19999999999999</v>
      </c>
      <c r="I592" s="34"/>
      <c r="J592" s="34">
        <v>0.54</v>
      </c>
      <c r="K592" s="34">
        <v>0.87739999999999996</v>
      </c>
      <c r="L592" s="34">
        <v>12.0959</v>
      </c>
      <c r="M592" s="34">
        <v>9.5899999999999999E-2</v>
      </c>
      <c r="N592" s="34">
        <v>124.82769999999999</v>
      </c>
      <c r="O592" s="34">
        <v>3.0709</v>
      </c>
      <c r="P592" s="34">
        <v>127.9</v>
      </c>
      <c r="Q592" s="34">
        <v>101.9008</v>
      </c>
      <c r="R592" s="34">
        <v>2.5068999999999999</v>
      </c>
      <c r="S592" s="34">
        <v>104.4</v>
      </c>
      <c r="T592" s="34">
        <v>156.20079999999999</v>
      </c>
      <c r="U592" s="34"/>
      <c r="V592" s="34"/>
      <c r="W592" s="34">
        <v>0</v>
      </c>
      <c r="X592" s="34">
        <v>0.47010000000000002</v>
      </c>
      <c r="Y592" s="34">
        <v>11.9</v>
      </c>
      <c r="Z592" s="34">
        <v>851</v>
      </c>
      <c r="AA592" s="34">
        <v>852</v>
      </c>
      <c r="AB592" s="34">
        <v>871</v>
      </c>
      <c r="AC592" s="34">
        <v>86</v>
      </c>
      <c r="AD592" s="34">
        <v>27.13</v>
      </c>
      <c r="AE592" s="34">
        <v>0.62</v>
      </c>
      <c r="AF592" s="34">
        <v>979</v>
      </c>
      <c r="AG592" s="34">
        <v>2</v>
      </c>
      <c r="AH592" s="34">
        <v>47</v>
      </c>
      <c r="AI592" s="34">
        <v>41</v>
      </c>
      <c r="AJ592" s="34">
        <v>190</v>
      </c>
      <c r="AK592" s="34">
        <v>167</v>
      </c>
      <c r="AL592" s="34">
        <v>5.0999999999999996</v>
      </c>
      <c r="AM592" s="34">
        <v>175.7</v>
      </c>
      <c r="AN592" s="34" t="s">
        <v>155</v>
      </c>
      <c r="AO592" s="34">
        <v>2</v>
      </c>
      <c r="AP592" s="37">
        <v>0.89508101851851851</v>
      </c>
      <c r="AQ592" s="34">
        <v>47.158636999999999</v>
      </c>
      <c r="AR592" s="34">
        <v>-88.485645000000005</v>
      </c>
      <c r="AS592" s="34">
        <v>311.8</v>
      </c>
      <c r="AT592" s="34">
        <v>32.1</v>
      </c>
      <c r="AU592" s="34">
        <v>12</v>
      </c>
      <c r="AV592" s="34">
        <v>10</v>
      </c>
      <c r="AW592" s="34" t="s">
        <v>201</v>
      </c>
      <c r="AX592" s="34">
        <v>1.5854999999999999</v>
      </c>
      <c r="AY592" s="34">
        <v>1.4541999999999999</v>
      </c>
      <c r="AZ592" s="34">
        <v>2.5855000000000001</v>
      </c>
      <c r="BA592" s="34">
        <v>13.404</v>
      </c>
      <c r="BB592" s="34">
        <v>14.6</v>
      </c>
      <c r="BC592" s="34">
        <v>1.0900000000000001</v>
      </c>
      <c r="BD592" s="34">
        <v>13.973000000000001</v>
      </c>
      <c r="BE592" s="34">
        <v>2880.2539999999999</v>
      </c>
      <c r="BF592" s="34">
        <v>14.532</v>
      </c>
      <c r="BG592" s="34">
        <v>3.113</v>
      </c>
      <c r="BH592" s="34">
        <v>7.6999999999999999E-2</v>
      </c>
      <c r="BI592" s="34">
        <v>3.1890000000000001</v>
      </c>
      <c r="BJ592" s="34">
        <v>2.5409999999999999</v>
      </c>
      <c r="BK592" s="34">
        <v>6.3E-2</v>
      </c>
      <c r="BL592" s="34">
        <v>2.6040000000000001</v>
      </c>
      <c r="BM592" s="34">
        <v>1.2835000000000001</v>
      </c>
      <c r="BN592" s="34"/>
      <c r="BO592" s="34"/>
      <c r="BP592" s="34"/>
      <c r="BQ592" s="34">
        <v>81.391000000000005</v>
      </c>
      <c r="BR592" s="34">
        <v>0.14156199999999999</v>
      </c>
      <c r="BS592" s="34">
        <v>-5</v>
      </c>
      <c r="BT592" s="34">
        <v>7.9290000000000003E-3</v>
      </c>
      <c r="BU592" s="34">
        <v>3.4594209999999999</v>
      </c>
      <c r="BV592" s="34">
        <v>0</v>
      </c>
      <c r="BW592" s="34" t="s">
        <v>155</v>
      </c>
      <c r="BX592" s="34">
        <v>0.81599999999999995</v>
      </c>
    </row>
    <row r="593" spans="1:76" x14ac:dyDescent="0.25">
      <c r="A593" s="35">
        <v>43167</v>
      </c>
      <c r="B593" s="36">
        <v>1.9269675925925926E-2</v>
      </c>
      <c r="C593" s="34">
        <v>13.436999999999999</v>
      </c>
      <c r="D593" s="34">
        <v>3.7699999999999997E-2</v>
      </c>
      <c r="E593" s="34">
        <v>377.49163900000002</v>
      </c>
      <c r="F593" s="34">
        <v>118.5</v>
      </c>
      <c r="G593" s="34">
        <v>3.4</v>
      </c>
      <c r="H593" s="34">
        <v>111.5</v>
      </c>
      <c r="I593" s="34"/>
      <c r="J593" s="34">
        <v>0.4</v>
      </c>
      <c r="K593" s="34">
        <v>0.88080000000000003</v>
      </c>
      <c r="L593" s="34">
        <v>11.8353</v>
      </c>
      <c r="M593" s="34">
        <v>3.32E-2</v>
      </c>
      <c r="N593" s="34">
        <v>104.4053</v>
      </c>
      <c r="O593" s="34">
        <v>2.9948000000000001</v>
      </c>
      <c r="P593" s="34">
        <v>107.4</v>
      </c>
      <c r="Q593" s="34">
        <v>85.229399999999998</v>
      </c>
      <c r="R593" s="34">
        <v>2.4447000000000001</v>
      </c>
      <c r="S593" s="34">
        <v>87.7</v>
      </c>
      <c r="T593" s="34">
        <v>111.51739999999999</v>
      </c>
      <c r="U593" s="34"/>
      <c r="V593" s="34"/>
      <c r="W593" s="34">
        <v>0</v>
      </c>
      <c r="X593" s="34">
        <v>0.3523</v>
      </c>
      <c r="Y593" s="34">
        <v>11.9</v>
      </c>
      <c r="Z593" s="34">
        <v>851</v>
      </c>
      <c r="AA593" s="34">
        <v>852</v>
      </c>
      <c r="AB593" s="34">
        <v>871</v>
      </c>
      <c r="AC593" s="34">
        <v>86</v>
      </c>
      <c r="AD593" s="34">
        <v>27.13</v>
      </c>
      <c r="AE593" s="34">
        <v>0.62</v>
      </c>
      <c r="AF593" s="34">
        <v>979</v>
      </c>
      <c r="AG593" s="34">
        <v>2</v>
      </c>
      <c r="AH593" s="34">
        <v>47</v>
      </c>
      <c r="AI593" s="34">
        <v>41</v>
      </c>
      <c r="AJ593" s="34">
        <v>190</v>
      </c>
      <c r="AK593" s="34">
        <v>167</v>
      </c>
      <c r="AL593" s="34">
        <v>5</v>
      </c>
      <c r="AM593" s="34">
        <v>175.3</v>
      </c>
      <c r="AN593" s="34" t="s">
        <v>155</v>
      </c>
      <c r="AO593" s="34">
        <v>2</v>
      </c>
      <c r="AP593" s="37">
        <v>0.89509259259259266</v>
      </c>
      <c r="AQ593" s="34">
        <v>47.158625000000001</v>
      </c>
      <c r="AR593" s="34">
        <v>-88.485607999999999</v>
      </c>
      <c r="AS593" s="34">
        <v>311.8</v>
      </c>
      <c r="AT593" s="34">
        <v>31.6</v>
      </c>
      <c r="AU593" s="34">
        <v>12</v>
      </c>
      <c r="AV593" s="34">
        <v>10</v>
      </c>
      <c r="AW593" s="34" t="s">
        <v>201</v>
      </c>
      <c r="AX593" s="34">
        <v>1.2374000000000001</v>
      </c>
      <c r="AY593" s="34">
        <v>1.5</v>
      </c>
      <c r="AZ593" s="34">
        <v>2.1602999999999999</v>
      </c>
      <c r="BA593" s="34">
        <v>13.404</v>
      </c>
      <c r="BB593" s="34">
        <v>15.04</v>
      </c>
      <c r="BC593" s="34">
        <v>1.1200000000000001</v>
      </c>
      <c r="BD593" s="34">
        <v>13.531000000000001</v>
      </c>
      <c r="BE593" s="34">
        <v>2896.2049999999999</v>
      </c>
      <c r="BF593" s="34">
        <v>5.1790000000000003</v>
      </c>
      <c r="BG593" s="34">
        <v>2.6760000000000002</v>
      </c>
      <c r="BH593" s="34">
        <v>7.6999999999999999E-2</v>
      </c>
      <c r="BI593" s="34">
        <v>2.7519999999999998</v>
      </c>
      <c r="BJ593" s="34">
        <v>2.1840000000000002</v>
      </c>
      <c r="BK593" s="34">
        <v>6.3E-2</v>
      </c>
      <c r="BL593" s="34">
        <v>2.2469999999999999</v>
      </c>
      <c r="BM593" s="34">
        <v>0.94169999999999998</v>
      </c>
      <c r="BN593" s="34"/>
      <c r="BO593" s="34"/>
      <c r="BP593" s="34"/>
      <c r="BQ593" s="34">
        <v>62.689</v>
      </c>
      <c r="BR593" s="34">
        <v>0.126994</v>
      </c>
      <c r="BS593" s="34">
        <v>-5</v>
      </c>
      <c r="BT593" s="34">
        <v>7.071E-3</v>
      </c>
      <c r="BU593" s="34">
        <v>3.1034160000000002</v>
      </c>
      <c r="BV593" s="34">
        <v>0</v>
      </c>
      <c r="BW593" s="34" t="s">
        <v>155</v>
      </c>
      <c r="BX593" s="34">
        <v>0.81599999999999995</v>
      </c>
    </row>
    <row r="594" spans="1:76" x14ac:dyDescent="0.25">
      <c r="A594" s="35">
        <v>43167</v>
      </c>
      <c r="B594" s="36">
        <v>1.928125E-2</v>
      </c>
      <c r="C594" s="34">
        <v>13.603999999999999</v>
      </c>
      <c r="D594" s="34">
        <v>1.78E-2</v>
      </c>
      <c r="E594" s="34">
        <v>177.85123999999999</v>
      </c>
      <c r="F594" s="34">
        <v>100.1</v>
      </c>
      <c r="G594" s="34">
        <v>3.4</v>
      </c>
      <c r="H594" s="34">
        <v>101.8</v>
      </c>
      <c r="I594" s="34"/>
      <c r="J594" s="34">
        <v>0.4</v>
      </c>
      <c r="K594" s="34">
        <v>0.87970000000000004</v>
      </c>
      <c r="L594" s="34">
        <v>11.9673</v>
      </c>
      <c r="M594" s="34">
        <v>1.5599999999999999E-2</v>
      </c>
      <c r="N594" s="34">
        <v>88.100800000000007</v>
      </c>
      <c r="O594" s="34">
        <v>2.9910000000000001</v>
      </c>
      <c r="P594" s="34">
        <v>91.1</v>
      </c>
      <c r="Q594" s="34">
        <v>71.919399999999996</v>
      </c>
      <c r="R594" s="34">
        <v>2.4417</v>
      </c>
      <c r="S594" s="34">
        <v>74.400000000000006</v>
      </c>
      <c r="T594" s="34">
        <v>101.7547</v>
      </c>
      <c r="U594" s="34"/>
      <c r="V594" s="34"/>
      <c r="W594" s="34">
        <v>0</v>
      </c>
      <c r="X594" s="34">
        <v>0.35189999999999999</v>
      </c>
      <c r="Y594" s="34">
        <v>12</v>
      </c>
      <c r="Z594" s="34">
        <v>850</v>
      </c>
      <c r="AA594" s="34">
        <v>851</v>
      </c>
      <c r="AB594" s="34">
        <v>870</v>
      </c>
      <c r="AC594" s="34">
        <v>86</v>
      </c>
      <c r="AD594" s="34">
        <v>27.13</v>
      </c>
      <c r="AE594" s="34">
        <v>0.62</v>
      </c>
      <c r="AF594" s="34">
        <v>979</v>
      </c>
      <c r="AG594" s="34">
        <v>2</v>
      </c>
      <c r="AH594" s="34">
        <v>47</v>
      </c>
      <c r="AI594" s="34">
        <v>41</v>
      </c>
      <c r="AJ594" s="34">
        <v>190.9</v>
      </c>
      <c r="AK594" s="34">
        <v>167.9</v>
      </c>
      <c r="AL594" s="34">
        <v>5.0999999999999996</v>
      </c>
      <c r="AM594" s="34">
        <v>175.1</v>
      </c>
      <c r="AN594" s="34" t="s">
        <v>155</v>
      </c>
      <c r="AO594" s="34">
        <v>2</v>
      </c>
      <c r="AP594" s="37">
        <v>0.89509259259259266</v>
      </c>
      <c r="AQ594" s="34">
        <v>47.158557999999999</v>
      </c>
      <c r="AR594" s="34">
        <v>-88.485356999999993</v>
      </c>
      <c r="AS594" s="34">
        <v>311.60000000000002</v>
      </c>
      <c r="AT594" s="34">
        <v>30.1</v>
      </c>
      <c r="AU594" s="34">
        <v>12</v>
      </c>
      <c r="AV594" s="34">
        <v>10</v>
      </c>
      <c r="AW594" s="34" t="s">
        <v>201</v>
      </c>
      <c r="AX594" s="34">
        <v>1.485115</v>
      </c>
      <c r="AY594" s="34">
        <v>1.5770230000000001</v>
      </c>
      <c r="AZ594" s="34">
        <v>2.3080919999999998</v>
      </c>
      <c r="BA594" s="34">
        <v>13.404</v>
      </c>
      <c r="BB594" s="34">
        <v>14.89</v>
      </c>
      <c r="BC594" s="34">
        <v>1.1100000000000001</v>
      </c>
      <c r="BD594" s="34">
        <v>13.673999999999999</v>
      </c>
      <c r="BE594" s="34">
        <v>2900.72</v>
      </c>
      <c r="BF594" s="34">
        <v>2.4140000000000001</v>
      </c>
      <c r="BG594" s="34">
        <v>2.2360000000000002</v>
      </c>
      <c r="BH594" s="34">
        <v>7.5999999999999998E-2</v>
      </c>
      <c r="BI594" s="34">
        <v>2.3119999999999998</v>
      </c>
      <c r="BJ594" s="34">
        <v>1.8260000000000001</v>
      </c>
      <c r="BK594" s="34">
        <v>6.2E-2</v>
      </c>
      <c r="BL594" s="34">
        <v>1.8879999999999999</v>
      </c>
      <c r="BM594" s="34">
        <v>0.85109999999999997</v>
      </c>
      <c r="BN594" s="34"/>
      <c r="BO594" s="34"/>
      <c r="BP594" s="34"/>
      <c r="BQ594" s="34">
        <v>62.017000000000003</v>
      </c>
      <c r="BR594" s="34">
        <v>0.126</v>
      </c>
      <c r="BS594" s="34">
        <v>-5</v>
      </c>
      <c r="BT594" s="34">
        <v>7.0000000000000001E-3</v>
      </c>
      <c r="BU594" s="34">
        <v>3.0791249999999999</v>
      </c>
      <c r="BV594" s="34">
        <v>0</v>
      </c>
      <c r="BW594" s="34" t="s">
        <v>155</v>
      </c>
      <c r="BX594" s="34">
        <v>0.81599999999999995</v>
      </c>
    </row>
    <row r="595" spans="1:76" x14ac:dyDescent="0.25">
      <c r="A595" s="35">
        <v>43167</v>
      </c>
      <c r="B595" s="36">
        <v>1.9292824074074073E-2</v>
      </c>
      <c r="C595" s="34">
        <v>13.907</v>
      </c>
      <c r="D595" s="34">
        <v>0.01</v>
      </c>
      <c r="E595" s="34">
        <v>99.523809999999997</v>
      </c>
      <c r="F595" s="34">
        <v>90.3</v>
      </c>
      <c r="G595" s="34">
        <v>3.4</v>
      </c>
      <c r="H595" s="34">
        <v>95.2</v>
      </c>
      <c r="I595" s="34"/>
      <c r="J595" s="34">
        <v>0.3</v>
      </c>
      <c r="K595" s="34">
        <v>0.87739999999999996</v>
      </c>
      <c r="L595" s="34">
        <v>12.2019</v>
      </c>
      <c r="M595" s="34">
        <v>8.6999999999999994E-3</v>
      </c>
      <c r="N595" s="34">
        <v>79.234700000000004</v>
      </c>
      <c r="O595" s="34">
        <v>2.9487000000000001</v>
      </c>
      <c r="P595" s="34">
        <v>82.2</v>
      </c>
      <c r="Q595" s="34">
        <v>64.681799999999996</v>
      </c>
      <c r="R595" s="34">
        <v>2.4070999999999998</v>
      </c>
      <c r="S595" s="34">
        <v>67.099999999999994</v>
      </c>
      <c r="T595" s="34">
        <v>95.248599999999996</v>
      </c>
      <c r="U595" s="34"/>
      <c r="V595" s="34"/>
      <c r="W595" s="34">
        <v>0</v>
      </c>
      <c r="X595" s="34">
        <v>0.26319999999999999</v>
      </c>
      <c r="Y595" s="34">
        <v>11.9</v>
      </c>
      <c r="Z595" s="34">
        <v>851</v>
      </c>
      <c r="AA595" s="34">
        <v>852</v>
      </c>
      <c r="AB595" s="34">
        <v>871</v>
      </c>
      <c r="AC595" s="34">
        <v>86</v>
      </c>
      <c r="AD595" s="34">
        <v>27.13</v>
      </c>
      <c r="AE595" s="34">
        <v>0.62</v>
      </c>
      <c r="AF595" s="34">
        <v>979</v>
      </c>
      <c r="AG595" s="34">
        <v>2</v>
      </c>
      <c r="AH595" s="34">
        <v>47</v>
      </c>
      <c r="AI595" s="34">
        <v>41</v>
      </c>
      <c r="AJ595" s="34">
        <v>191</v>
      </c>
      <c r="AK595" s="34">
        <v>168</v>
      </c>
      <c r="AL595" s="34">
        <v>5.0999999999999996</v>
      </c>
      <c r="AM595" s="34">
        <v>175.4</v>
      </c>
      <c r="AN595" s="34" t="s">
        <v>155</v>
      </c>
      <c r="AO595" s="34">
        <v>2</v>
      </c>
      <c r="AP595" s="37">
        <v>0.89511574074074074</v>
      </c>
      <c r="AQ595" s="34">
        <v>47.158524</v>
      </c>
      <c r="AR595" s="34">
        <v>-88.485174999999998</v>
      </c>
      <c r="AS595" s="34">
        <v>311.3</v>
      </c>
      <c r="AT595" s="34">
        <v>27.3</v>
      </c>
      <c r="AU595" s="34">
        <v>12</v>
      </c>
      <c r="AV595" s="34">
        <v>10</v>
      </c>
      <c r="AW595" s="34" t="s">
        <v>201</v>
      </c>
      <c r="AX595" s="34">
        <v>1.1375379999999999</v>
      </c>
      <c r="AY595" s="34">
        <v>1.3687689999999999</v>
      </c>
      <c r="AZ595" s="34">
        <v>1.86046</v>
      </c>
      <c r="BA595" s="34">
        <v>13.404</v>
      </c>
      <c r="BB595" s="34">
        <v>14.6</v>
      </c>
      <c r="BC595" s="34">
        <v>1.0900000000000001</v>
      </c>
      <c r="BD595" s="34">
        <v>13.975</v>
      </c>
      <c r="BE595" s="34">
        <v>2902.4569999999999</v>
      </c>
      <c r="BF595" s="34">
        <v>1.3220000000000001</v>
      </c>
      <c r="BG595" s="34">
        <v>1.974</v>
      </c>
      <c r="BH595" s="34">
        <v>7.2999999999999995E-2</v>
      </c>
      <c r="BI595" s="34">
        <v>2.0470000000000002</v>
      </c>
      <c r="BJ595" s="34">
        <v>1.611</v>
      </c>
      <c r="BK595" s="34">
        <v>0.06</v>
      </c>
      <c r="BL595" s="34">
        <v>1.671</v>
      </c>
      <c r="BM595" s="34">
        <v>0.78180000000000005</v>
      </c>
      <c r="BN595" s="34"/>
      <c r="BO595" s="34"/>
      <c r="BP595" s="34"/>
      <c r="BQ595" s="34">
        <v>45.524999999999999</v>
      </c>
      <c r="BR595" s="34">
        <v>0.127858</v>
      </c>
      <c r="BS595" s="34">
        <v>-5</v>
      </c>
      <c r="BT595" s="34">
        <v>7.0000000000000001E-3</v>
      </c>
      <c r="BU595" s="34">
        <v>3.12453</v>
      </c>
      <c r="BV595" s="34">
        <v>0</v>
      </c>
      <c r="BW595" s="34" t="s">
        <v>155</v>
      </c>
      <c r="BX595" s="34">
        <v>0.81599999999999995</v>
      </c>
    </row>
    <row r="596" spans="1:76" x14ac:dyDescent="0.25">
      <c r="A596" s="35">
        <v>43167</v>
      </c>
      <c r="B596" s="36">
        <v>1.9304398148148147E-2</v>
      </c>
      <c r="C596" s="34">
        <v>14.061</v>
      </c>
      <c r="D596" s="34">
        <v>9.1000000000000004E-3</v>
      </c>
      <c r="E596" s="34">
        <v>91.313629000000006</v>
      </c>
      <c r="F596" s="34">
        <v>84.4</v>
      </c>
      <c r="G596" s="34">
        <v>3.3</v>
      </c>
      <c r="H596" s="34">
        <v>97.8</v>
      </c>
      <c r="I596" s="34"/>
      <c r="J596" s="34">
        <v>0.3</v>
      </c>
      <c r="K596" s="34">
        <v>0.87619999999999998</v>
      </c>
      <c r="L596" s="34">
        <v>12.320600000000001</v>
      </c>
      <c r="M596" s="34">
        <v>8.0000000000000002E-3</v>
      </c>
      <c r="N596" s="34">
        <v>73.980199999999996</v>
      </c>
      <c r="O596" s="34">
        <v>2.8571</v>
      </c>
      <c r="P596" s="34">
        <v>76.8</v>
      </c>
      <c r="Q596" s="34">
        <v>60.392400000000002</v>
      </c>
      <c r="R596" s="34">
        <v>2.3323</v>
      </c>
      <c r="S596" s="34">
        <v>62.7</v>
      </c>
      <c r="T596" s="34">
        <v>97.8202</v>
      </c>
      <c r="U596" s="34"/>
      <c r="V596" s="34"/>
      <c r="W596" s="34">
        <v>0</v>
      </c>
      <c r="X596" s="34">
        <v>0.26290000000000002</v>
      </c>
      <c r="Y596" s="34">
        <v>12</v>
      </c>
      <c r="Z596" s="34">
        <v>851</v>
      </c>
      <c r="AA596" s="34">
        <v>852</v>
      </c>
      <c r="AB596" s="34">
        <v>872</v>
      </c>
      <c r="AC596" s="34">
        <v>86</v>
      </c>
      <c r="AD596" s="34">
        <v>27.13</v>
      </c>
      <c r="AE596" s="34">
        <v>0.62</v>
      </c>
      <c r="AF596" s="34">
        <v>979</v>
      </c>
      <c r="AG596" s="34">
        <v>2</v>
      </c>
      <c r="AH596" s="34">
        <v>47</v>
      </c>
      <c r="AI596" s="34">
        <v>41</v>
      </c>
      <c r="AJ596" s="34">
        <v>191</v>
      </c>
      <c r="AK596" s="34">
        <v>168</v>
      </c>
      <c r="AL596" s="34">
        <v>5.2</v>
      </c>
      <c r="AM596" s="34">
        <v>175.8</v>
      </c>
      <c r="AN596" s="34" t="s">
        <v>155</v>
      </c>
      <c r="AO596" s="34">
        <v>2</v>
      </c>
      <c r="AP596" s="37">
        <v>0.89512731481481478</v>
      </c>
      <c r="AQ596" s="34">
        <v>47.158510999999997</v>
      </c>
      <c r="AR596" s="34">
        <v>-88.485034999999996</v>
      </c>
      <c r="AS596" s="34">
        <v>311.10000000000002</v>
      </c>
      <c r="AT596" s="34">
        <v>25.4</v>
      </c>
      <c r="AU596" s="34">
        <v>12</v>
      </c>
      <c r="AV596" s="34">
        <v>10</v>
      </c>
      <c r="AW596" s="34" t="s">
        <v>201</v>
      </c>
      <c r="AX596" s="34">
        <v>1.0770999999999999</v>
      </c>
      <c r="AY596" s="34">
        <v>1.3771</v>
      </c>
      <c r="AZ596" s="34">
        <v>1.7770999999999999</v>
      </c>
      <c r="BA596" s="34">
        <v>13.404</v>
      </c>
      <c r="BB596" s="34">
        <v>14.45</v>
      </c>
      <c r="BC596" s="34">
        <v>1.08</v>
      </c>
      <c r="BD596" s="34">
        <v>14.127000000000001</v>
      </c>
      <c r="BE596" s="34">
        <v>2902.52</v>
      </c>
      <c r="BF596" s="34">
        <v>1.2</v>
      </c>
      <c r="BG596" s="34">
        <v>1.825</v>
      </c>
      <c r="BH596" s="34">
        <v>7.0000000000000007E-2</v>
      </c>
      <c r="BI596" s="34">
        <v>1.8959999999999999</v>
      </c>
      <c r="BJ596" s="34">
        <v>1.49</v>
      </c>
      <c r="BK596" s="34">
        <v>5.8000000000000003E-2</v>
      </c>
      <c r="BL596" s="34">
        <v>1.5469999999999999</v>
      </c>
      <c r="BM596" s="34">
        <v>0.79520000000000002</v>
      </c>
      <c r="BN596" s="34"/>
      <c r="BO596" s="34"/>
      <c r="BP596" s="34"/>
      <c r="BQ596" s="34">
        <v>45.027000000000001</v>
      </c>
      <c r="BR596" s="34">
        <v>0.14100599999999999</v>
      </c>
      <c r="BS596" s="34">
        <v>-5</v>
      </c>
      <c r="BT596" s="34">
        <v>6.071E-3</v>
      </c>
      <c r="BU596" s="34">
        <v>3.4458340000000001</v>
      </c>
      <c r="BV596" s="34">
        <v>0</v>
      </c>
      <c r="BW596" s="34" t="s">
        <v>155</v>
      </c>
      <c r="BX596" s="34">
        <v>0.81599999999999995</v>
      </c>
    </row>
    <row r="597" spans="1:76" x14ac:dyDescent="0.25">
      <c r="A597" s="35">
        <v>43167</v>
      </c>
      <c r="B597" s="36">
        <v>1.9315972222222224E-2</v>
      </c>
      <c r="C597" s="34">
        <v>14.1</v>
      </c>
      <c r="D597" s="34">
        <v>7.6E-3</v>
      </c>
      <c r="E597" s="34">
        <v>75.988324000000006</v>
      </c>
      <c r="F597" s="34">
        <v>81.099999999999994</v>
      </c>
      <c r="G597" s="34">
        <v>3.1</v>
      </c>
      <c r="H597" s="34">
        <v>94.5</v>
      </c>
      <c r="I597" s="34"/>
      <c r="J597" s="34">
        <v>0.4</v>
      </c>
      <c r="K597" s="34">
        <v>0.87590000000000001</v>
      </c>
      <c r="L597" s="34">
        <v>12.350099999999999</v>
      </c>
      <c r="M597" s="34">
        <v>6.7000000000000002E-3</v>
      </c>
      <c r="N597" s="34">
        <v>71.005700000000004</v>
      </c>
      <c r="O597" s="34">
        <v>2.7153</v>
      </c>
      <c r="P597" s="34">
        <v>73.7</v>
      </c>
      <c r="Q597" s="34">
        <v>57.964100000000002</v>
      </c>
      <c r="R597" s="34">
        <v>2.2166000000000001</v>
      </c>
      <c r="S597" s="34">
        <v>60.2</v>
      </c>
      <c r="T597" s="34">
        <v>94.531099999999995</v>
      </c>
      <c r="U597" s="34"/>
      <c r="V597" s="34"/>
      <c r="W597" s="34">
        <v>0</v>
      </c>
      <c r="X597" s="34">
        <v>0.35039999999999999</v>
      </c>
      <c r="Y597" s="34">
        <v>11.9</v>
      </c>
      <c r="Z597" s="34">
        <v>850</v>
      </c>
      <c r="AA597" s="34">
        <v>852</v>
      </c>
      <c r="AB597" s="34">
        <v>871</v>
      </c>
      <c r="AC597" s="34">
        <v>86</v>
      </c>
      <c r="AD597" s="34">
        <v>27.13</v>
      </c>
      <c r="AE597" s="34">
        <v>0.62</v>
      </c>
      <c r="AF597" s="34">
        <v>979</v>
      </c>
      <c r="AG597" s="34">
        <v>2</v>
      </c>
      <c r="AH597" s="34">
        <v>47</v>
      </c>
      <c r="AI597" s="34">
        <v>41</v>
      </c>
      <c r="AJ597" s="34">
        <v>191</v>
      </c>
      <c r="AK597" s="34">
        <v>168</v>
      </c>
      <c r="AL597" s="34">
        <v>5.0999999999999996</v>
      </c>
      <c r="AM597" s="34">
        <v>175.8</v>
      </c>
      <c r="AN597" s="34" t="s">
        <v>155</v>
      </c>
      <c r="AO597" s="34">
        <v>1</v>
      </c>
      <c r="AP597" s="37">
        <v>0.89513888888888893</v>
      </c>
      <c r="AQ597" s="34">
        <v>47.158501999999999</v>
      </c>
      <c r="AR597" s="34">
        <v>-88.484897000000004</v>
      </c>
      <c r="AS597" s="34">
        <v>310.89999999999998</v>
      </c>
      <c r="AT597" s="34">
        <v>24.1</v>
      </c>
      <c r="AU597" s="34">
        <v>12</v>
      </c>
      <c r="AV597" s="34">
        <v>10</v>
      </c>
      <c r="AW597" s="34" t="s">
        <v>201</v>
      </c>
      <c r="AX597" s="34">
        <v>1.4084000000000001</v>
      </c>
      <c r="AY597" s="34">
        <v>1.0915999999999999</v>
      </c>
      <c r="AZ597" s="34">
        <v>2.0312999999999999</v>
      </c>
      <c r="BA597" s="34">
        <v>13.404</v>
      </c>
      <c r="BB597" s="34">
        <v>14.41</v>
      </c>
      <c r="BC597" s="34">
        <v>1.08</v>
      </c>
      <c r="BD597" s="34">
        <v>14.169</v>
      </c>
      <c r="BE597" s="34">
        <v>2902.902</v>
      </c>
      <c r="BF597" s="34">
        <v>0.996</v>
      </c>
      <c r="BG597" s="34">
        <v>1.748</v>
      </c>
      <c r="BH597" s="34">
        <v>6.7000000000000004E-2</v>
      </c>
      <c r="BI597" s="34">
        <v>1.8149999999999999</v>
      </c>
      <c r="BJ597" s="34">
        <v>1.427</v>
      </c>
      <c r="BK597" s="34">
        <v>5.5E-2</v>
      </c>
      <c r="BL597" s="34">
        <v>1.4810000000000001</v>
      </c>
      <c r="BM597" s="34">
        <v>0.76680000000000004</v>
      </c>
      <c r="BN597" s="34"/>
      <c r="BO597" s="34"/>
      <c r="BP597" s="34"/>
      <c r="BQ597" s="34">
        <v>59.878999999999998</v>
      </c>
      <c r="BR597" s="34">
        <v>0.13921600000000001</v>
      </c>
      <c r="BS597" s="34">
        <v>-5</v>
      </c>
      <c r="BT597" s="34">
        <v>6.9280000000000001E-3</v>
      </c>
      <c r="BU597" s="34">
        <v>3.4020860000000002</v>
      </c>
      <c r="BV597" s="34">
        <v>0</v>
      </c>
      <c r="BW597" s="34" t="s">
        <v>155</v>
      </c>
      <c r="BX597" s="34">
        <v>0.81599999999999995</v>
      </c>
    </row>
    <row r="598" spans="1:76" x14ac:dyDescent="0.25">
      <c r="A598" s="35">
        <v>43167</v>
      </c>
      <c r="B598" s="36">
        <v>1.9327546296296298E-2</v>
      </c>
      <c r="C598" s="34">
        <v>14.12</v>
      </c>
      <c r="D598" s="34">
        <v>6.4999999999999997E-3</v>
      </c>
      <c r="E598" s="34">
        <v>64.530716999999996</v>
      </c>
      <c r="F598" s="34">
        <v>79.099999999999994</v>
      </c>
      <c r="G598" s="34">
        <v>3.1</v>
      </c>
      <c r="H598" s="34">
        <v>92.1</v>
      </c>
      <c r="I598" s="34"/>
      <c r="J598" s="34">
        <v>0.4</v>
      </c>
      <c r="K598" s="34">
        <v>0.87570000000000003</v>
      </c>
      <c r="L598" s="34">
        <v>12.365500000000001</v>
      </c>
      <c r="M598" s="34">
        <v>5.7000000000000002E-3</v>
      </c>
      <c r="N598" s="34">
        <v>69.293400000000005</v>
      </c>
      <c r="O598" s="34">
        <v>2.7147999999999999</v>
      </c>
      <c r="P598" s="34">
        <v>72</v>
      </c>
      <c r="Q598" s="34">
        <v>56.566400000000002</v>
      </c>
      <c r="R598" s="34">
        <v>2.2162000000000002</v>
      </c>
      <c r="S598" s="34">
        <v>58.8</v>
      </c>
      <c r="T598" s="34">
        <v>92.1</v>
      </c>
      <c r="U598" s="34"/>
      <c r="V598" s="34"/>
      <c r="W598" s="34">
        <v>0</v>
      </c>
      <c r="X598" s="34">
        <v>0.3503</v>
      </c>
      <c r="Y598" s="34">
        <v>11.9</v>
      </c>
      <c r="Z598" s="34">
        <v>851</v>
      </c>
      <c r="AA598" s="34">
        <v>852</v>
      </c>
      <c r="AB598" s="34">
        <v>872</v>
      </c>
      <c r="AC598" s="34">
        <v>86</v>
      </c>
      <c r="AD598" s="34">
        <v>27.13</v>
      </c>
      <c r="AE598" s="34">
        <v>0.62</v>
      </c>
      <c r="AF598" s="34">
        <v>979</v>
      </c>
      <c r="AG598" s="34">
        <v>2</v>
      </c>
      <c r="AH598" s="34">
        <v>47</v>
      </c>
      <c r="AI598" s="34">
        <v>41</v>
      </c>
      <c r="AJ598" s="34">
        <v>191</v>
      </c>
      <c r="AK598" s="34">
        <v>168</v>
      </c>
      <c r="AL598" s="34">
        <v>5.0999999999999996</v>
      </c>
      <c r="AM598" s="34">
        <v>175.5</v>
      </c>
      <c r="AN598" s="34" t="s">
        <v>155</v>
      </c>
      <c r="AO598" s="34">
        <v>1</v>
      </c>
      <c r="AP598" s="37">
        <v>0.89515046296296286</v>
      </c>
      <c r="AQ598" s="34">
        <v>47.158499999999997</v>
      </c>
      <c r="AR598" s="34">
        <v>-88.484864999999999</v>
      </c>
      <c r="AS598" s="34">
        <v>310.89999999999998</v>
      </c>
      <c r="AT598" s="34">
        <v>23</v>
      </c>
      <c r="AU598" s="34">
        <v>12</v>
      </c>
      <c r="AV598" s="34">
        <v>10</v>
      </c>
      <c r="AW598" s="34" t="s">
        <v>201</v>
      </c>
      <c r="AX598" s="34">
        <v>1.5</v>
      </c>
      <c r="AY598" s="34">
        <v>1</v>
      </c>
      <c r="AZ598" s="34">
        <v>2.1</v>
      </c>
      <c r="BA598" s="34">
        <v>13.404</v>
      </c>
      <c r="BB598" s="34">
        <v>14.4</v>
      </c>
      <c r="BC598" s="34">
        <v>1.07</v>
      </c>
      <c r="BD598" s="34">
        <v>14.188000000000001</v>
      </c>
      <c r="BE598" s="34">
        <v>2903.1880000000001</v>
      </c>
      <c r="BF598" s="34">
        <v>0.84399999999999997</v>
      </c>
      <c r="BG598" s="34">
        <v>1.704</v>
      </c>
      <c r="BH598" s="34">
        <v>6.7000000000000004E-2</v>
      </c>
      <c r="BI598" s="34">
        <v>1.77</v>
      </c>
      <c r="BJ598" s="34">
        <v>1.391</v>
      </c>
      <c r="BK598" s="34">
        <v>5.3999999999999999E-2</v>
      </c>
      <c r="BL598" s="34">
        <v>1.4450000000000001</v>
      </c>
      <c r="BM598" s="34">
        <v>0.74619999999999997</v>
      </c>
      <c r="BN598" s="34"/>
      <c r="BO598" s="34"/>
      <c r="BP598" s="34"/>
      <c r="BQ598" s="34">
        <v>59.8</v>
      </c>
      <c r="BR598" s="34">
        <v>0.15293399999999999</v>
      </c>
      <c r="BS598" s="34">
        <v>-5</v>
      </c>
      <c r="BT598" s="34">
        <v>7.0000000000000001E-3</v>
      </c>
      <c r="BU598" s="34">
        <v>3.737323</v>
      </c>
      <c r="BV598" s="34">
        <v>0</v>
      </c>
      <c r="BW598" s="34" t="s">
        <v>155</v>
      </c>
      <c r="BX598" s="34">
        <v>0.81599999999999995</v>
      </c>
    </row>
    <row r="599" spans="1:76" x14ac:dyDescent="0.25">
      <c r="A599" s="35">
        <v>43167</v>
      </c>
      <c r="B599" s="36">
        <v>1.9339120370370371E-2</v>
      </c>
      <c r="C599" s="34">
        <v>14.192</v>
      </c>
      <c r="D599" s="34">
        <v>5.5999999999999999E-3</v>
      </c>
      <c r="E599" s="34">
        <v>56.094920999999999</v>
      </c>
      <c r="F599" s="34">
        <v>78.400000000000006</v>
      </c>
      <c r="G599" s="34">
        <v>3.1</v>
      </c>
      <c r="H599" s="34">
        <v>97.5</v>
      </c>
      <c r="I599" s="34"/>
      <c r="J599" s="34">
        <v>0.4</v>
      </c>
      <c r="K599" s="34">
        <v>0.87529999999999997</v>
      </c>
      <c r="L599" s="34">
        <v>12.421900000000001</v>
      </c>
      <c r="M599" s="34">
        <v>4.8999999999999998E-3</v>
      </c>
      <c r="N599" s="34">
        <v>68.585400000000007</v>
      </c>
      <c r="O599" s="34">
        <v>2.6789000000000001</v>
      </c>
      <c r="P599" s="34">
        <v>71.3</v>
      </c>
      <c r="Q599" s="34">
        <v>55.988399999999999</v>
      </c>
      <c r="R599" s="34">
        <v>2.1867999999999999</v>
      </c>
      <c r="S599" s="34">
        <v>58.2</v>
      </c>
      <c r="T599" s="34">
        <v>97.483500000000006</v>
      </c>
      <c r="U599" s="34"/>
      <c r="V599" s="34"/>
      <c r="W599" s="34">
        <v>0</v>
      </c>
      <c r="X599" s="34">
        <v>0.35010000000000002</v>
      </c>
      <c r="Y599" s="34">
        <v>12</v>
      </c>
      <c r="Z599" s="34">
        <v>850</v>
      </c>
      <c r="AA599" s="34">
        <v>851</v>
      </c>
      <c r="AB599" s="34">
        <v>871</v>
      </c>
      <c r="AC599" s="34">
        <v>86</v>
      </c>
      <c r="AD599" s="34">
        <v>27.13</v>
      </c>
      <c r="AE599" s="34">
        <v>0.62</v>
      </c>
      <c r="AF599" s="34">
        <v>979</v>
      </c>
      <c r="AG599" s="34">
        <v>2</v>
      </c>
      <c r="AH599" s="34">
        <v>47</v>
      </c>
      <c r="AI599" s="34">
        <v>41</v>
      </c>
      <c r="AJ599" s="34">
        <v>191</v>
      </c>
      <c r="AK599" s="34">
        <v>168</v>
      </c>
      <c r="AL599" s="34">
        <v>5.3</v>
      </c>
      <c r="AM599" s="34">
        <v>175.1</v>
      </c>
      <c r="AN599" s="34" t="s">
        <v>155</v>
      </c>
      <c r="AO599" s="34">
        <v>1</v>
      </c>
      <c r="AP599" s="37">
        <v>0.89515046296296286</v>
      </c>
      <c r="AQ599" s="34">
        <v>47.158517000000003</v>
      </c>
      <c r="AR599" s="34">
        <v>-88.484667000000002</v>
      </c>
      <c r="AS599" s="34">
        <v>310.5</v>
      </c>
      <c r="AT599" s="34">
        <v>22.1</v>
      </c>
      <c r="AU599" s="34">
        <v>12</v>
      </c>
      <c r="AV599" s="34">
        <v>10</v>
      </c>
      <c r="AW599" s="34" t="s">
        <v>201</v>
      </c>
      <c r="AX599" s="34">
        <v>1.5770999999999999</v>
      </c>
      <c r="AY599" s="34">
        <v>1.1541999999999999</v>
      </c>
      <c r="AZ599" s="34">
        <v>2.2542</v>
      </c>
      <c r="BA599" s="34">
        <v>13.404</v>
      </c>
      <c r="BB599" s="34">
        <v>14.33</v>
      </c>
      <c r="BC599" s="34">
        <v>1.07</v>
      </c>
      <c r="BD599" s="34">
        <v>14.253</v>
      </c>
      <c r="BE599" s="34">
        <v>2903.2089999999998</v>
      </c>
      <c r="BF599" s="34">
        <v>0.73</v>
      </c>
      <c r="BG599" s="34">
        <v>1.679</v>
      </c>
      <c r="BH599" s="34">
        <v>6.6000000000000003E-2</v>
      </c>
      <c r="BI599" s="34">
        <v>1.744</v>
      </c>
      <c r="BJ599" s="34">
        <v>1.37</v>
      </c>
      <c r="BK599" s="34">
        <v>5.3999999999999999E-2</v>
      </c>
      <c r="BL599" s="34">
        <v>1.4239999999999999</v>
      </c>
      <c r="BM599" s="34">
        <v>0.78620000000000001</v>
      </c>
      <c r="BN599" s="34"/>
      <c r="BO599" s="34"/>
      <c r="BP599" s="34"/>
      <c r="BQ599" s="34">
        <v>59.494999999999997</v>
      </c>
      <c r="BR599" s="34">
        <v>0.140065</v>
      </c>
      <c r="BS599" s="34">
        <v>-5</v>
      </c>
      <c r="BT599" s="34">
        <v>6.071E-3</v>
      </c>
      <c r="BU599" s="34">
        <v>3.4228390000000002</v>
      </c>
      <c r="BV599" s="34">
        <v>0</v>
      </c>
      <c r="BW599" s="34" t="s">
        <v>155</v>
      </c>
      <c r="BX599" s="34">
        <v>0.81599999999999995</v>
      </c>
    </row>
    <row r="600" spans="1:76" x14ac:dyDescent="0.25">
      <c r="A600" s="35">
        <v>43167</v>
      </c>
      <c r="B600" s="36">
        <v>1.9350694444444445E-2</v>
      </c>
      <c r="C600" s="34">
        <v>14.234</v>
      </c>
      <c r="D600" s="34">
        <v>5.0000000000000001E-3</v>
      </c>
      <c r="E600" s="34">
        <v>50</v>
      </c>
      <c r="F600" s="34">
        <v>78.3</v>
      </c>
      <c r="G600" s="34">
        <v>3</v>
      </c>
      <c r="H600" s="34">
        <v>79.099999999999994</v>
      </c>
      <c r="I600" s="34"/>
      <c r="J600" s="34">
        <v>0.4</v>
      </c>
      <c r="K600" s="34">
        <v>0.87490000000000001</v>
      </c>
      <c r="L600" s="34">
        <v>12.4533</v>
      </c>
      <c r="M600" s="34">
        <v>4.4000000000000003E-3</v>
      </c>
      <c r="N600" s="34">
        <v>68.506200000000007</v>
      </c>
      <c r="O600" s="34">
        <v>2.5903</v>
      </c>
      <c r="P600" s="34">
        <v>71.099999999999994</v>
      </c>
      <c r="Q600" s="34">
        <v>55.9238</v>
      </c>
      <c r="R600" s="34">
        <v>2.1145</v>
      </c>
      <c r="S600" s="34">
        <v>58</v>
      </c>
      <c r="T600" s="34">
        <v>79.052000000000007</v>
      </c>
      <c r="U600" s="34"/>
      <c r="V600" s="34"/>
      <c r="W600" s="34">
        <v>0</v>
      </c>
      <c r="X600" s="34">
        <v>0.35</v>
      </c>
      <c r="Y600" s="34">
        <v>11.9</v>
      </c>
      <c r="Z600" s="34">
        <v>851</v>
      </c>
      <c r="AA600" s="34">
        <v>852</v>
      </c>
      <c r="AB600" s="34">
        <v>871</v>
      </c>
      <c r="AC600" s="34">
        <v>86</v>
      </c>
      <c r="AD600" s="34">
        <v>27.13</v>
      </c>
      <c r="AE600" s="34">
        <v>0.62</v>
      </c>
      <c r="AF600" s="34">
        <v>979</v>
      </c>
      <c r="AG600" s="34">
        <v>2</v>
      </c>
      <c r="AH600" s="34">
        <v>47</v>
      </c>
      <c r="AI600" s="34">
        <v>41</v>
      </c>
      <c r="AJ600" s="34">
        <v>191</v>
      </c>
      <c r="AK600" s="34">
        <v>167.1</v>
      </c>
      <c r="AL600" s="34">
        <v>5.2</v>
      </c>
      <c r="AM600" s="34">
        <v>175</v>
      </c>
      <c r="AN600" s="34" t="s">
        <v>155</v>
      </c>
      <c r="AO600" s="34">
        <v>1</v>
      </c>
      <c r="AP600" s="37">
        <v>0.89517361111111116</v>
      </c>
      <c r="AQ600" s="34">
        <v>47.158549999999998</v>
      </c>
      <c r="AR600" s="34">
        <v>-88.484525000000005</v>
      </c>
      <c r="AS600" s="34">
        <v>310.2</v>
      </c>
      <c r="AT600" s="34">
        <v>20.8</v>
      </c>
      <c r="AU600" s="34">
        <v>12</v>
      </c>
      <c r="AV600" s="34">
        <v>10</v>
      </c>
      <c r="AW600" s="34" t="s">
        <v>201</v>
      </c>
      <c r="AX600" s="34">
        <v>1.6</v>
      </c>
      <c r="AY600" s="34">
        <v>1.2</v>
      </c>
      <c r="AZ600" s="34">
        <v>2.2999999999999998</v>
      </c>
      <c r="BA600" s="34">
        <v>13.404</v>
      </c>
      <c r="BB600" s="34">
        <v>14.29</v>
      </c>
      <c r="BC600" s="34">
        <v>1.07</v>
      </c>
      <c r="BD600" s="34">
        <v>14.295999999999999</v>
      </c>
      <c r="BE600" s="34">
        <v>2903.75</v>
      </c>
      <c r="BF600" s="34">
        <v>0.64900000000000002</v>
      </c>
      <c r="BG600" s="34">
        <v>1.673</v>
      </c>
      <c r="BH600" s="34">
        <v>6.3E-2</v>
      </c>
      <c r="BI600" s="34">
        <v>1.736</v>
      </c>
      <c r="BJ600" s="34">
        <v>1.3660000000000001</v>
      </c>
      <c r="BK600" s="34">
        <v>5.1999999999999998E-2</v>
      </c>
      <c r="BL600" s="34">
        <v>1.417</v>
      </c>
      <c r="BM600" s="34">
        <v>0.6361</v>
      </c>
      <c r="BN600" s="34"/>
      <c r="BO600" s="34"/>
      <c r="BP600" s="34"/>
      <c r="BQ600" s="34">
        <v>59.334000000000003</v>
      </c>
      <c r="BR600" s="34">
        <v>0.139929</v>
      </c>
      <c r="BS600" s="34">
        <v>-5</v>
      </c>
      <c r="BT600" s="34">
        <v>6.0000000000000001E-3</v>
      </c>
      <c r="BU600" s="34">
        <v>3.4195150000000001</v>
      </c>
      <c r="BV600" s="34">
        <v>0</v>
      </c>
      <c r="BW600" s="34" t="s">
        <v>155</v>
      </c>
      <c r="BX600" s="34">
        <v>0.81599999999999995</v>
      </c>
    </row>
    <row r="601" spans="1:76" x14ac:dyDescent="0.25">
      <c r="A601" s="35">
        <v>43167</v>
      </c>
      <c r="B601" s="36">
        <v>1.9362268518518518E-2</v>
      </c>
      <c r="C601" s="34">
        <v>14.24</v>
      </c>
      <c r="D601" s="34">
        <v>5.0000000000000001E-3</v>
      </c>
      <c r="E601" s="34">
        <v>50</v>
      </c>
      <c r="F601" s="34">
        <v>77.2</v>
      </c>
      <c r="G601" s="34">
        <v>2.9</v>
      </c>
      <c r="H601" s="34">
        <v>54.9</v>
      </c>
      <c r="I601" s="34"/>
      <c r="J601" s="34">
        <v>0.4</v>
      </c>
      <c r="K601" s="34">
        <v>0.87490000000000001</v>
      </c>
      <c r="L601" s="34">
        <v>12.458399999999999</v>
      </c>
      <c r="M601" s="34">
        <v>4.4000000000000003E-3</v>
      </c>
      <c r="N601" s="34">
        <v>67.517399999999995</v>
      </c>
      <c r="O601" s="34">
        <v>2.5371999999999999</v>
      </c>
      <c r="P601" s="34">
        <v>70.099999999999994</v>
      </c>
      <c r="Q601" s="34">
        <v>55.116599999999998</v>
      </c>
      <c r="R601" s="34">
        <v>2.0712000000000002</v>
      </c>
      <c r="S601" s="34">
        <v>57.2</v>
      </c>
      <c r="T601" s="34">
        <v>54.869500000000002</v>
      </c>
      <c r="U601" s="34"/>
      <c r="V601" s="34"/>
      <c r="W601" s="34">
        <v>0</v>
      </c>
      <c r="X601" s="34">
        <v>0.35</v>
      </c>
      <c r="Y601" s="34">
        <v>11.9</v>
      </c>
      <c r="Z601" s="34">
        <v>851</v>
      </c>
      <c r="AA601" s="34">
        <v>852</v>
      </c>
      <c r="AB601" s="34">
        <v>871</v>
      </c>
      <c r="AC601" s="34">
        <v>86</v>
      </c>
      <c r="AD601" s="34">
        <v>27.13</v>
      </c>
      <c r="AE601" s="34">
        <v>0.62</v>
      </c>
      <c r="AF601" s="34">
        <v>979</v>
      </c>
      <c r="AG601" s="34">
        <v>2</v>
      </c>
      <c r="AH601" s="34">
        <v>47</v>
      </c>
      <c r="AI601" s="34">
        <v>41</v>
      </c>
      <c r="AJ601" s="34">
        <v>191</v>
      </c>
      <c r="AK601" s="34">
        <v>167.9</v>
      </c>
      <c r="AL601" s="34">
        <v>5.2</v>
      </c>
      <c r="AM601" s="34">
        <v>175</v>
      </c>
      <c r="AN601" s="34" t="s">
        <v>155</v>
      </c>
      <c r="AO601" s="34">
        <v>1</v>
      </c>
      <c r="AP601" s="37">
        <v>0.89518518518518519</v>
      </c>
      <c r="AQ601" s="34">
        <v>47.158596000000003</v>
      </c>
      <c r="AR601" s="34">
        <v>-88.484426999999997</v>
      </c>
      <c r="AS601" s="34">
        <v>310</v>
      </c>
      <c r="AT601" s="34">
        <v>19.899999999999999</v>
      </c>
      <c r="AU601" s="34">
        <v>12</v>
      </c>
      <c r="AV601" s="34">
        <v>10</v>
      </c>
      <c r="AW601" s="34" t="s">
        <v>201</v>
      </c>
      <c r="AX601" s="34">
        <v>1.6771</v>
      </c>
      <c r="AY601" s="34">
        <v>1.2770999999999999</v>
      </c>
      <c r="AZ601" s="34">
        <v>2.2999999999999998</v>
      </c>
      <c r="BA601" s="34">
        <v>13.404</v>
      </c>
      <c r="BB601" s="34">
        <v>14.29</v>
      </c>
      <c r="BC601" s="34">
        <v>1.07</v>
      </c>
      <c r="BD601" s="34">
        <v>14.3</v>
      </c>
      <c r="BE601" s="34">
        <v>2904.3119999999999</v>
      </c>
      <c r="BF601" s="34">
        <v>0.64900000000000002</v>
      </c>
      <c r="BG601" s="34">
        <v>1.6479999999999999</v>
      </c>
      <c r="BH601" s="34">
        <v>6.2E-2</v>
      </c>
      <c r="BI601" s="34">
        <v>1.71</v>
      </c>
      <c r="BJ601" s="34">
        <v>1.3460000000000001</v>
      </c>
      <c r="BK601" s="34">
        <v>5.0999999999999997E-2</v>
      </c>
      <c r="BL601" s="34">
        <v>1.3959999999999999</v>
      </c>
      <c r="BM601" s="34">
        <v>0.44140000000000001</v>
      </c>
      <c r="BN601" s="34"/>
      <c r="BO601" s="34"/>
      <c r="BP601" s="34"/>
      <c r="BQ601" s="34">
        <v>59.319000000000003</v>
      </c>
      <c r="BR601" s="34">
        <v>0.14836099999999999</v>
      </c>
      <c r="BS601" s="34">
        <v>-5</v>
      </c>
      <c r="BT601" s="34">
        <v>6.0000000000000001E-3</v>
      </c>
      <c r="BU601" s="34">
        <v>3.625572</v>
      </c>
      <c r="BV601" s="34">
        <v>0</v>
      </c>
      <c r="BW601" s="34" t="s">
        <v>155</v>
      </c>
      <c r="BX601" s="34">
        <v>0.81599999999999995</v>
      </c>
    </row>
    <row r="602" spans="1:76" x14ac:dyDescent="0.25">
      <c r="A602" s="35">
        <v>43167</v>
      </c>
      <c r="B602" s="36">
        <v>1.9373842592592592E-2</v>
      </c>
      <c r="C602" s="34">
        <v>14.472</v>
      </c>
      <c r="D602" s="34">
        <v>5.0000000000000001E-3</v>
      </c>
      <c r="E602" s="34">
        <v>50</v>
      </c>
      <c r="F602" s="34">
        <v>71.400000000000006</v>
      </c>
      <c r="G602" s="34">
        <v>2.9</v>
      </c>
      <c r="H602" s="34">
        <v>45.4</v>
      </c>
      <c r="I602" s="34"/>
      <c r="J602" s="34">
        <v>0.4</v>
      </c>
      <c r="K602" s="34">
        <v>0.87309999999999999</v>
      </c>
      <c r="L602" s="34">
        <v>12.635</v>
      </c>
      <c r="M602" s="34">
        <v>4.4000000000000003E-3</v>
      </c>
      <c r="N602" s="34">
        <v>62.302700000000002</v>
      </c>
      <c r="O602" s="34">
        <v>2.5318999999999998</v>
      </c>
      <c r="P602" s="34">
        <v>64.8</v>
      </c>
      <c r="Q602" s="34">
        <v>50.8596</v>
      </c>
      <c r="R602" s="34">
        <v>2.0669</v>
      </c>
      <c r="S602" s="34">
        <v>52.9</v>
      </c>
      <c r="T602" s="34">
        <v>45.365200000000002</v>
      </c>
      <c r="U602" s="34"/>
      <c r="V602" s="34"/>
      <c r="W602" s="34">
        <v>0</v>
      </c>
      <c r="X602" s="34">
        <v>0.34920000000000001</v>
      </c>
      <c r="Y602" s="34">
        <v>12</v>
      </c>
      <c r="Z602" s="34">
        <v>851</v>
      </c>
      <c r="AA602" s="34">
        <v>851</v>
      </c>
      <c r="AB602" s="34">
        <v>871</v>
      </c>
      <c r="AC602" s="34">
        <v>86</v>
      </c>
      <c r="AD602" s="34">
        <v>27.13</v>
      </c>
      <c r="AE602" s="34">
        <v>0.62</v>
      </c>
      <c r="AF602" s="34">
        <v>979</v>
      </c>
      <c r="AG602" s="34">
        <v>2</v>
      </c>
      <c r="AH602" s="34">
        <v>47</v>
      </c>
      <c r="AI602" s="34">
        <v>41</v>
      </c>
      <c r="AJ602" s="34">
        <v>191</v>
      </c>
      <c r="AK602" s="34">
        <v>168</v>
      </c>
      <c r="AL602" s="34">
        <v>5.2</v>
      </c>
      <c r="AM602" s="34">
        <v>175</v>
      </c>
      <c r="AN602" s="34" t="s">
        <v>155</v>
      </c>
      <c r="AO602" s="34">
        <v>1</v>
      </c>
      <c r="AP602" s="37">
        <v>0.89519675925925923</v>
      </c>
      <c r="AQ602" s="34">
        <v>47.158607000000003</v>
      </c>
      <c r="AR602" s="34">
        <v>-88.484404999999995</v>
      </c>
      <c r="AS602" s="34">
        <v>310</v>
      </c>
      <c r="AT602" s="34">
        <v>19.399999999999999</v>
      </c>
      <c r="AU602" s="34">
        <v>12</v>
      </c>
      <c r="AV602" s="34">
        <v>10</v>
      </c>
      <c r="AW602" s="34" t="s">
        <v>201</v>
      </c>
      <c r="AX602" s="34">
        <v>1.7</v>
      </c>
      <c r="AY602" s="34">
        <v>1.3771</v>
      </c>
      <c r="AZ602" s="34">
        <v>2.3771</v>
      </c>
      <c r="BA602" s="34">
        <v>13.404</v>
      </c>
      <c r="BB602" s="34">
        <v>14.08</v>
      </c>
      <c r="BC602" s="34">
        <v>1.05</v>
      </c>
      <c r="BD602" s="34">
        <v>14.536</v>
      </c>
      <c r="BE602" s="34">
        <v>2904.4360000000001</v>
      </c>
      <c r="BF602" s="34">
        <v>0.63900000000000001</v>
      </c>
      <c r="BG602" s="34">
        <v>1.5</v>
      </c>
      <c r="BH602" s="34">
        <v>6.0999999999999999E-2</v>
      </c>
      <c r="BI602" s="34">
        <v>1.5609999999999999</v>
      </c>
      <c r="BJ602" s="34">
        <v>1.224</v>
      </c>
      <c r="BK602" s="34">
        <v>0.05</v>
      </c>
      <c r="BL602" s="34">
        <v>1.274</v>
      </c>
      <c r="BM602" s="34">
        <v>0.3599</v>
      </c>
      <c r="BN602" s="34"/>
      <c r="BO602" s="34"/>
      <c r="BP602" s="34"/>
      <c r="BQ602" s="34">
        <v>58.372</v>
      </c>
      <c r="BR602" s="34">
        <v>0.16850899999999999</v>
      </c>
      <c r="BS602" s="34">
        <v>-5</v>
      </c>
      <c r="BT602" s="34">
        <v>6.9290000000000003E-3</v>
      </c>
      <c r="BU602" s="34">
        <v>4.1179389999999998</v>
      </c>
      <c r="BV602" s="34">
        <v>0</v>
      </c>
      <c r="BW602" s="34" t="s">
        <v>155</v>
      </c>
      <c r="BX602" s="34">
        <v>0.81599999999999995</v>
      </c>
    </row>
    <row r="603" spans="1:76" x14ac:dyDescent="0.25">
      <c r="A603" s="35">
        <v>43167</v>
      </c>
      <c r="B603" s="36">
        <v>1.9385416666666665E-2</v>
      </c>
      <c r="C603" s="34">
        <v>14.66</v>
      </c>
      <c r="D603" s="34">
        <v>4.5999999999999999E-2</v>
      </c>
      <c r="E603" s="34">
        <v>460.39199300000001</v>
      </c>
      <c r="F603" s="34">
        <v>68.3</v>
      </c>
      <c r="G603" s="34">
        <v>2.8</v>
      </c>
      <c r="H603" s="34">
        <v>38.4</v>
      </c>
      <c r="I603" s="34"/>
      <c r="J603" s="34">
        <v>0.4</v>
      </c>
      <c r="K603" s="34">
        <v>0.87129999999999996</v>
      </c>
      <c r="L603" s="34">
        <v>12.773199999999999</v>
      </c>
      <c r="M603" s="34">
        <v>4.0099999999999997E-2</v>
      </c>
      <c r="N603" s="34">
        <v>59.528100000000002</v>
      </c>
      <c r="O603" s="34">
        <v>2.4396</v>
      </c>
      <c r="P603" s="34">
        <v>62</v>
      </c>
      <c r="Q603" s="34">
        <v>48.5946</v>
      </c>
      <c r="R603" s="34">
        <v>1.9915</v>
      </c>
      <c r="S603" s="34">
        <v>50.6</v>
      </c>
      <c r="T603" s="34">
        <v>38.424900000000001</v>
      </c>
      <c r="U603" s="34"/>
      <c r="V603" s="34"/>
      <c r="W603" s="34">
        <v>0</v>
      </c>
      <c r="X603" s="34">
        <v>0.34849999999999998</v>
      </c>
      <c r="Y603" s="34">
        <v>12</v>
      </c>
      <c r="Z603" s="34">
        <v>850</v>
      </c>
      <c r="AA603" s="34">
        <v>851</v>
      </c>
      <c r="AB603" s="34">
        <v>870</v>
      </c>
      <c r="AC603" s="34">
        <v>86</v>
      </c>
      <c r="AD603" s="34">
        <v>27.13</v>
      </c>
      <c r="AE603" s="34">
        <v>0.62</v>
      </c>
      <c r="AF603" s="34">
        <v>979</v>
      </c>
      <c r="AG603" s="34">
        <v>2</v>
      </c>
      <c r="AH603" s="34">
        <v>47</v>
      </c>
      <c r="AI603" s="34">
        <v>41</v>
      </c>
      <c r="AJ603" s="34">
        <v>191</v>
      </c>
      <c r="AK603" s="34">
        <v>168</v>
      </c>
      <c r="AL603" s="34">
        <v>5.3</v>
      </c>
      <c r="AM603" s="34">
        <v>174.7</v>
      </c>
      <c r="AN603" s="34" t="s">
        <v>155</v>
      </c>
      <c r="AO603" s="34">
        <v>1</v>
      </c>
      <c r="AP603" s="37">
        <v>0.89519675925925923</v>
      </c>
      <c r="AQ603" s="34">
        <v>47.158645999999997</v>
      </c>
      <c r="AR603" s="34">
        <v>-88.484335999999999</v>
      </c>
      <c r="AS603" s="34">
        <v>309.8</v>
      </c>
      <c r="AT603" s="34">
        <v>19.3</v>
      </c>
      <c r="AU603" s="34">
        <v>12</v>
      </c>
      <c r="AV603" s="34">
        <v>10</v>
      </c>
      <c r="AW603" s="34" t="s">
        <v>201</v>
      </c>
      <c r="AX603" s="34">
        <v>1.3915999999999999</v>
      </c>
      <c r="AY603" s="34">
        <v>1.4</v>
      </c>
      <c r="AZ603" s="34">
        <v>2.1686999999999999</v>
      </c>
      <c r="BA603" s="34">
        <v>13.404</v>
      </c>
      <c r="BB603" s="34">
        <v>13.87</v>
      </c>
      <c r="BC603" s="34">
        <v>1.03</v>
      </c>
      <c r="BD603" s="34">
        <v>14.772</v>
      </c>
      <c r="BE603" s="34">
        <v>2896.3890000000001</v>
      </c>
      <c r="BF603" s="34">
        <v>5.7889999999999997</v>
      </c>
      <c r="BG603" s="34">
        <v>1.4139999999999999</v>
      </c>
      <c r="BH603" s="34">
        <v>5.8000000000000003E-2</v>
      </c>
      <c r="BI603" s="34">
        <v>1.4710000000000001</v>
      </c>
      <c r="BJ603" s="34">
        <v>1.1539999999999999</v>
      </c>
      <c r="BK603" s="34">
        <v>4.7E-2</v>
      </c>
      <c r="BL603" s="34">
        <v>1.2010000000000001</v>
      </c>
      <c r="BM603" s="34">
        <v>0.30070000000000002</v>
      </c>
      <c r="BN603" s="34"/>
      <c r="BO603" s="34"/>
      <c r="BP603" s="34"/>
      <c r="BQ603" s="34">
        <v>57.462000000000003</v>
      </c>
      <c r="BR603" s="34">
        <v>0.167213</v>
      </c>
      <c r="BS603" s="34">
        <v>-5</v>
      </c>
      <c r="BT603" s="34">
        <v>7.0000000000000001E-3</v>
      </c>
      <c r="BU603" s="34">
        <v>4.0862670000000003</v>
      </c>
      <c r="BV603" s="34">
        <v>0</v>
      </c>
      <c r="BW603" s="34" t="s">
        <v>155</v>
      </c>
      <c r="BX603" s="34">
        <v>0.81599999999999995</v>
      </c>
    </row>
    <row r="604" spans="1:76" x14ac:dyDescent="0.25">
      <c r="A604" s="35">
        <v>43167</v>
      </c>
      <c r="B604" s="36">
        <v>1.9396990740740739E-2</v>
      </c>
      <c r="C604" s="34">
        <v>14.422000000000001</v>
      </c>
      <c r="D604" s="34">
        <v>0.83950000000000002</v>
      </c>
      <c r="E604" s="34">
        <v>8395.0600340000001</v>
      </c>
      <c r="F604" s="34">
        <v>68.2</v>
      </c>
      <c r="G604" s="34">
        <v>2.8</v>
      </c>
      <c r="H604" s="34">
        <v>38.799999999999997</v>
      </c>
      <c r="I604" s="34"/>
      <c r="J604" s="34">
        <v>0.4</v>
      </c>
      <c r="K604" s="34">
        <v>0.86619999999999997</v>
      </c>
      <c r="L604" s="34">
        <v>12.4922</v>
      </c>
      <c r="M604" s="34">
        <v>0.72709999999999997</v>
      </c>
      <c r="N604" s="34">
        <v>59.0383</v>
      </c>
      <c r="O604" s="34">
        <v>2.4253</v>
      </c>
      <c r="P604" s="34">
        <v>61.5</v>
      </c>
      <c r="Q604" s="34">
        <v>48.194800000000001</v>
      </c>
      <c r="R604" s="34">
        <v>1.9798</v>
      </c>
      <c r="S604" s="34">
        <v>50.2</v>
      </c>
      <c r="T604" s="34">
        <v>38.787300000000002</v>
      </c>
      <c r="U604" s="34"/>
      <c r="V604" s="34"/>
      <c r="W604" s="34">
        <v>0</v>
      </c>
      <c r="X604" s="34">
        <v>0.34649999999999997</v>
      </c>
      <c r="Y604" s="34">
        <v>12.1</v>
      </c>
      <c r="Z604" s="34">
        <v>850</v>
      </c>
      <c r="AA604" s="34">
        <v>851</v>
      </c>
      <c r="AB604" s="34">
        <v>870</v>
      </c>
      <c r="AC604" s="34">
        <v>86</v>
      </c>
      <c r="AD604" s="34">
        <v>27.13</v>
      </c>
      <c r="AE604" s="34">
        <v>0.62</v>
      </c>
      <c r="AF604" s="34">
        <v>979</v>
      </c>
      <c r="AG604" s="34">
        <v>2</v>
      </c>
      <c r="AH604" s="34">
        <v>47</v>
      </c>
      <c r="AI604" s="34">
        <v>41</v>
      </c>
      <c r="AJ604" s="34">
        <v>191</v>
      </c>
      <c r="AK604" s="34">
        <v>168</v>
      </c>
      <c r="AL604" s="34">
        <v>5.5</v>
      </c>
      <c r="AM604" s="34">
        <v>174.3</v>
      </c>
      <c r="AN604" s="34" t="s">
        <v>155</v>
      </c>
      <c r="AO604" s="34">
        <v>1</v>
      </c>
      <c r="AP604" s="37">
        <v>0.89520833333333327</v>
      </c>
      <c r="AQ604" s="34">
        <v>47.158763</v>
      </c>
      <c r="AR604" s="34">
        <v>-88.484221000000005</v>
      </c>
      <c r="AS604" s="34">
        <v>309.60000000000002</v>
      </c>
      <c r="AT604" s="34">
        <v>20.5</v>
      </c>
      <c r="AU604" s="34">
        <v>12</v>
      </c>
      <c r="AV604" s="34">
        <v>10</v>
      </c>
      <c r="AW604" s="34" t="s">
        <v>201</v>
      </c>
      <c r="AX604" s="34">
        <v>1.3</v>
      </c>
      <c r="AY604" s="34">
        <v>1.5542</v>
      </c>
      <c r="AZ604" s="34">
        <v>2.1770999999999998</v>
      </c>
      <c r="BA604" s="34">
        <v>13.404</v>
      </c>
      <c r="BB604" s="34">
        <v>13.3</v>
      </c>
      <c r="BC604" s="34">
        <v>0.99</v>
      </c>
      <c r="BD604" s="34">
        <v>15.452</v>
      </c>
      <c r="BE604" s="34">
        <v>2745.3919999999998</v>
      </c>
      <c r="BF604" s="34">
        <v>101.711</v>
      </c>
      <c r="BG604" s="34">
        <v>1.359</v>
      </c>
      <c r="BH604" s="34">
        <v>5.6000000000000001E-2</v>
      </c>
      <c r="BI604" s="34">
        <v>1.415</v>
      </c>
      <c r="BJ604" s="34">
        <v>1.109</v>
      </c>
      <c r="BK604" s="34">
        <v>4.5999999999999999E-2</v>
      </c>
      <c r="BL604" s="34">
        <v>1.155</v>
      </c>
      <c r="BM604" s="34">
        <v>0.29420000000000002</v>
      </c>
      <c r="BN604" s="34"/>
      <c r="BO604" s="34"/>
      <c r="BP604" s="34"/>
      <c r="BQ604" s="34">
        <v>55.363999999999997</v>
      </c>
      <c r="BR604" s="34">
        <v>0.23946200000000001</v>
      </c>
      <c r="BS604" s="34">
        <v>-5</v>
      </c>
      <c r="BT604" s="34">
        <v>6.071E-3</v>
      </c>
      <c r="BU604" s="34">
        <v>5.8518530000000002</v>
      </c>
      <c r="BV604" s="34">
        <v>0</v>
      </c>
      <c r="BW604" s="34" t="s">
        <v>155</v>
      </c>
      <c r="BX604" s="34">
        <v>0.81599999999999995</v>
      </c>
    </row>
    <row r="605" spans="1:76" x14ac:dyDescent="0.25">
      <c r="A605" s="35">
        <v>43167</v>
      </c>
      <c r="B605" s="36">
        <v>1.9408564814814816E-2</v>
      </c>
      <c r="C605" s="34">
        <v>13.645</v>
      </c>
      <c r="D605" s="34">
        <v>1.6188</v>
      </c>
      <c r="E605" s="34">
        <v>16188.201499999999</v>
      </c>
      <c r="F605" s="34">
        <v>66.3</v>
      </c>
      <c r="G605" s="34">
        <v>2.7</v>
      </c>
      <c r="H605" s="34">
        <v>64.900000000000006</v>
      </c>
      <c r="I605" s="34"/>
      <c r="J605" s="34">
        <v>0.4</v>
      </c>
      <c r="K605" s="34">
        <v>0.86509999999999998</v>
      </c>
      <c r="L605" s="34">
        <v>11.804500000000001</v>
      </c>
      <c r="M605" s="34">
        <v>1.4005000000000001</v>
      </c>
      <c r="N605" s="34">
        <v>57.3399</v>
      </c>
      <c r="O605" s="34">
        <v>2.3357999999999999</v>
      </c>
      <c r="P605" s="34">
        <v>59.7</v>
      </c>
      <c r="Q605" s="34">
        <v>46.861400000000003</v>
      </c>
      <c r="R605" s="34">
        <v>1.9089</v>
      </c>
      <c r="S605" s="34">
        <v>48.8</v>
      </c>
      <c r="T605" s="34">
        <v>64.906400000000005</v>
      </c>
      <c r="U605" s="34"/>
      <c r="V605" s="34"/>
      <c r="W605" s="34">
        <v>0</v>
      </c>
      <c r="X605" s="34">
        <v>0.34599999999999997</v>
      </c>
      <c r="Y605" s="34">
        <v>12</v>
      </c>
      <c r="Z605" s="34">
        <v>850</v>
      </c>
      <c r="AA605" s="34">
        <v>850</v>
      </c>
      <c r="AB605" s="34">
        <v>870</v>
      </c>
      <c r="AC605" s="34">
        <v>86.9</v>
      </c>
      <c r="AD605" s="34">
        <v>27.42</v>
      </c>
      <c r="AE605" s="34">
        <v>0.63</v>
      </c>
      <c r="AF605" s="34">
        <v>979</v>
      </c>
      <c r="AG605" s="34">
        <v>2</v>
      </c>
      <c r="AH605" s="34">
        <v>47</v>
      </c>
      <c r="AI605" s="34">
        <v>41</v>
      </c>
      <c r="AJ605" s="34">
        <v>191</v>
      </c>
      <c r="AK605" s="34">
        <v>168</v>
      </c>
      <c r="AL605" s="34">
        <v>5.4</v>
      </c>
      <c r="AM605" s="34">
        <v>174</v>
      </c>
      <c r="AN605" s="34" t="s">
        <v>155</v>
      </c>
      <c r="AO605" s="34">
        <v>1</v>
      </c>
      <c r="AP605" s="37">
        <v>0.89523148148148157</v>
      </c>
      <c r="AQ605" s="34">
        <v>47.158794999999998</v>
      </c>
      <c r="AR605" s="34">
        <v>-88.484193000000005</v>
      </c>
      <c r="AS605" s="34">
        <v>309.60000000000002</v>
      </c>
      <c r="AT605" s="34">
        <v>20.8</v>
      </c>
      <c r="AU605" s="34">
        <v>12</v>
      </c>
      <c r="AV605" s="34">
        <v>10</v>
      </c>
      <c r="AW605" s="34" t="s">
        <v>201</v>
      </c>
      <c r="AX605" s="34">
        <v>1.3771</v>
      </c>
      <c r="AY605" s="34">
        <v>1.6</v>
      </c>
      <c r="AZ605" s="34">
        <v>2.2000000000000002</v>
      </c>
      <c r="BA605" s="34">
        <v>13.404</v>
      </c>
      <c r="BB605" s="34">
        <v>13.2</v>
      </c>
      <c r="BC605" s="34">
        <v>0.98</v>
      </c>
      <c r="BD605" s="34">
        <v>15.593</v>
      </c>
      <c r="BE605" s="34">
        <v>2596.5529999999999</v>
      </c>
      <c r="BF605" s="34">
        <v>196.06200000000001</v>
      </c>
      <c r="BG605" s="34">
        <v>1.321</v>
      </c>
      <c r="BH605" s="34">
        <v>5.3999999999999999E-2</v>
      </c>
      <c r="BI605" s="34">
        <v>1.375</v>
      </c>
      <c r="BJ605" s="34">
        <v>1.079</v>
      </c>
      <c r="BK605" s="34">
        <v>4.3999999999999997E-2</v>
      </c>
      <c r="BL605" s="34">
        <v>1.123</v>
      </c>
      <c r="BM605" s="34">
        <v>0.49270000000000003</v>
      </c>
      <c r="BN605" s="34"/>
      <c r="BO605" s="34"/>
      <c r="BP605" s="34"/>
      <c r="BQ605" s="34">
        <v>55.344999999999999</v>
      </c>
      <c r="BR605" s="34">
        <v>0.37784699999999999</v>
      </c>
      <c r="BS605" s="34">
        <v>-5</v>
      </c>
      <c r="BT605" s="34">
        <v>6.9290000000000003E-3</v>
      </c>
      <c r="BU605" s="34">
        <v>9.2336360000000006</v>
      </c>
      <c r="BV605" s="34">
        <v>0</v>
      </c>
      <c r="BW605" s="34" t="s">
        <v>155</v>
      </c>
      <c r="BX605" s="34">
        <v>0.81699999999999995</v>
      </c>
    </row>
    <row r="606" spans="1:76" x14ac:dyDescent="0.25">
      <c r="A606" s="35">
        <v>43167</v>
      </c>
      <c r="B606" s="36">
        <v>1.942013888888889E-2</v>
      </c>
      <c r="C606" s="34">
        <v>13.734999999999999</v>
      </c>
      <c r="D606" s="34">
        <v>1.6357999999999999</v>
      </c>
      <c r="E606" s="34">
        <v>16358.429749999999</v>
      </c>
      <c r="F606" s="34">
        <v>60.9</v>
      </c>
      <c r="G606" s="34">
        <v>2.7</v>
      </c>
      <c r="H606" s="34">
        <v>128.80000000000001</v>
      </c>
      <c r="I606" s="34"/>
      <c r="J606" s="34">
        <v>0.4</v>
      </c>
      <c r="K606" s="34">
        <v>0.86419999999999997</v>
      </c>
      <c r="L606" s="34">
        <v>11.869899999999999</v>
      </c>
      <c r="M606" s="34">
        <v>1.4137</v>
      </c>
      <c r="N606" s="34">
        <v>52.633200000000002</v>
      </c>
      <c r="O606" s="34">
        <v>2.3334000000000001</v>
      </c>
      <c r="P606" s="34">
        <v>55</v>
      </c>
      <c r="Q606" s="34">
        <v>43.018599999999999</v>
      </c>
      <c r="R606" s="34">
        <v>1.9072</v>
      </c>
      <c r="S606" s="34">
        <v>44.9</v>
      </c>
      <c r="T606" s="34">
        <v>128.8272</v>
      </c>
      <c r="U606" s="34"/>
      <c r="V606" s="34"/>
      <c r="W606" s="34">
        <v>0</v>
      </c>
      <c r="X606" s="34">
        <v>0.34570000000000001</v>
      </c>
      <c r="Y606" s="34">
        <v>12</v>
      </c>
      <c r="Z606" s="34">
        <v>851</v>
      </c>
      <c r="AA606" s="34">
        <v>851</v>
      </c>
      <c r="AB606" s="34">
        <v>871</v>
      </c>
      <c r="AC606" s="34">
        <v>87</v>
      </c>
      <c r="AD606" s="34">
        <v>27.45</v>
      </c>
      <c r="AE606" s="34">
        <v>0.63</v>
      </c>
      <c r="AF606" s="34">
        <v>979</v>
      </c>
      <c r="AG606" s="34">
        <v>2</v>
      </c>
      <c r="AH606" s="34">
        <v>47</v>
      </c>
      <c r="AI606" s="34">
        <v>41</v>
      </c>
      <c r="AJ606" s="34">
        <v>191</v>
      </c>
      <c r="AK606" s="34">
        <v>168</v>
      </c>
      <c r="AL606" s="34">
        <v>5.5</v>
      </c>
      <c r="AM606" s="34">
        <v>174</v>
      </c>
      <c r="AN606" s="34" t="s">
        <v>155</v>
      </c>
      <c r="AO606" s="34">
        <v>1</v>
      </c>
      <c r="AP606" s="37">
        <v>0.89523148148148157</v>
      </c>
      <c r="AQ606" s="34">
        <v>47.158873999999997</v>
      </c>
      <c r="AR606" s="34">
        <v>-88.484177000000003</v>
      </c>
      <c r="AS606" s="34">
        <v>309.39999999999998</v>
      </c>
      <c r="AT606" s="34">
        <v>22.4</v>
      </c>
      <c r="AU606" s="34">
        <v>12</v>
      </c>
      <c r="AV606" s="34">
        <v>10</v>
      </c>
      <c r="AW606" s="34" t="s">
        <v>201</v>
      </c>
      <c r="AX606" s="34">
        <v>1.4</v>
      </c>
      <c r="AY606" s="34">
        <v>1.6</v>
      </c>
      <c r="AZ606" s="34">
        <v>2.2000000000000002</v>
      </c>
      <c r="BA606" s="34">
        <v>13.404</v>
      </c>
      <c r="BB606" s="34">
        <v>13.1</v>
      </c>
      <c r="BC606" s="34">
        <v>0.98</v>
      </c>
      <c r="BD606" s="34">
        <v>15.711</v>
      </c>
      <c r="BE606" s="34">
        <v>2594.1819999999998</v>
      </c>
      <c r="BF606" s="34">
        <v>196.65199999999999</v>
      </c>
      <c r="BG606" s="34">
        <v>1.2050000000000001</v>
      </c>
      <c r="BH606" s="34">
        <v>5.2999999999999999E-2</v>
      </c>
      <c r="BI606" s="34">
        <v>1.258</v>
      </c>
      <c r="BJ606" s="34">
        <v>0.98499999999999999</v>
      </c>
      <c r="BK606" s="34">
        <v>4.3999999999999997E-2</v>
      </c>
      <c r="BL606" s="34">
        <v>1.028</v>
      </c>
      <c r="BM606" s="34">
        <v>0.97160000000000002</v>
      </c>
      <c r="BN606" s="34"/>
      <c r="BO606" s="34"/>
      <c r="BP606" s="34"/>
      <c r="BQ606" s="34">
        <v>54.933999999999997</v>
      </c>
      <c r="BR606" s="34">
        <v>0.35455599999999998</v>
      </c>
      <c r="BS606" s="34">
        <v>-5</v>
      </c>
      <c r="BT606" s="34">
        <v>6.071E-3</v>
      </c>
      <c r="BU606" s="34">
        <v>8.6644620000000003</v>
      </c>
      <c r="BV606" s="34">
        <v>0</v>
      </c>
      <c r="BW606" s="34" t="s">
        <v>155</v>
      </c>
      <c r="BX606" s="34">
        <v>0.81699999999999995</v>
      </c>
    </row>
    <row r="607" spans="1:76" x14ac:dyDescent="0.25">
      <c r="A607" s="35">
        <v>43167</v>
      </c>
      <c r="B607" s="36">
        <v>1.9431712962962963E-2</v>
      </c>
      <c r="C607" s="34">
        <v>13.965</v>
      </c>
      <c r="D607" s="34">
        <v>0.94910000000000005</v>
      </c>
      <c r="E607" s="34">
        <v>9491.1817439999995</v>
      </c>
      <c r="F607" s="34">
        <v>55</v>
      </c>
      <c r="G607" s="34">
        <v>2.7</v>
      </c>
      <c r="H607" s="34">
        <v>178.8</v>
      </c>
      <c r="I607" s="34"/>
      <c r="J607" s="34">
        <v>0.39</v>
      </c>
      <c r="K607" s="34">
        <v>0.86850000000000005</v>
      </c>
      <c r="L607" s="34">
        <v>12.1287</v>
      </c>
      <c r="M607" s="34">
        <v>0.82430000000000003</v>
      </c>
      <c r="N607" s="34">
        <v>47.796700000000001</v>
      </c>
      <c r="O607" s="34">
        <v>2.3450000000000002</v>
      </c>
      <c r="P607" s="34">
        <v>50.1</v>
      </c>
      <c r="Q607" s="34">
        <v>39.0655</v>
      </c>
      <c r="R607" s="34">
        <v>1.9166000000000001</v>
      </c>
      <c r="S607" s="34">
        <v>41</v>
      </c>
      <c r="T607" s="34">
        <v>178.7714</v>
      </c>
      <c r="U607" s="34"/>
      <c r="V607" s="34"/>
      <c r="W607" s="34">
        <v>0</v>
      </c>
      <c r="X607" s="34">
        <v>0.33560000000000001</v>
      </c>
      <c r="Y607" s="34">
        <v>12.1</v>
      </c>
      <c r="Z607" s="34">
        <v>850</v>
      </c>
      <c r="AA607" s="34">
        <v>851</v>
      </c>
      <c r="AB607" s="34">
        <v>871</v>
      </c>
      <c r="AC607" s="34">
        <v>87</v>
      </c>
      <c r="AD607" s="34">
        <v>27.45</v>
      </c>
      <c r="AE607" s="34">
        <v>0.63</v>
      </c>
      <c r="AF607" s="34">
        <v>979</v>
      </c>
      <c r="AG607" s="34">
        <v>2</v>
      </c>
      <c r="AH607" s="34">
        <v>47</v>
      </c>
      <c r="AI607" s="34">
        <v>41</v>
      </c>
      <c r="AJ607" s="34">
        <v>191</v>
      </c>
      <c r="AK607" s="34">
        <v>168</v>
      </c>
      <c r="AL607" s="34">
        <v>5.4</v>
      </c>
      <c r="AM607" s="34">
        <v>174</v>
      </c>
      <c r="AN607" s="34" t="s">
        <v>155</v>
      </c>
      <c r="AO607" s="34">
        <v>1</v>
      </c>
      <c r="AP607" s="37">
        <v>0.8952430555555555</v>
      </c>
      <c r="AQ607" s="34">
        <v>47.158966999999997</v>
      </c>
      <c r="AR607" s="34">
        <v>-88.484143000000003</v>
      </c>
      <c r="AS607" s="34">
        <v>309.3</v>
      </c>
      <c r="AT607" s="34">
        <v>22.9</v>
      </c>
      <c r="AU607" s="34">
        <v>12</v>
      </c>
      <c r="AV607" s="34">
        <v>10</v>
      </c>
      <c r="AW607" s="34" t="s">
        <v>201</v>
      </c>
      <c r="AX607" s="34">
        <v>1.8626</v>
      </c>
      <c r="AY607" s="34">
        <v>1.1374</v>
      </c>
      <c r="AZ607" s="34">
        <v>2.6625999999999999</v>
      </c>
      <c r="BA607" s="34">
        <v>13.404</v>
      </c>
      <c r="BB607" s="34">
        <v>13.56</v>
      </c>
      <c r="BC607" s="34">
        <v>1.01</v>
      </c>
      <c r="BD607" s="34">
        <v>15.138</v>
      </c>
      <c r="BE607" s="34">
        <v>2717.5120000000002</v>
      </c>
      <c r="BF607" s="34">
        <v>117.553</v>
      </c>
      <c r="BG607" s="34">
        <v>1.121</v>
      </c>
      <c r="BH607" s="34">
        <v>5.5E-2</v>
      </c>
      <c r="BI607" s="34">
        <v>1.177</v>
      </c>
      <c r="BJ607" s="34">
        <v>0.91700000000000004</v>
      </c>
      <c r="BK607" s="34">
        <v>4.4999999999999998E-2</v>
      </c>
      <c r="BL607" s="34">
        <v>0.96199999999999997</v>
      </c>
      <c r="BM607" s="34">
        <v>1.3822000000000001</v>
      </c>
      <c r="BN607" s="34"/>
      <c r="BO607" s="34"/>
      <c r="BP607" s="34"/>
      <c r="BQ607" s="34">
        <v>54.670999999999999</v>
      </c>
      <c r="BR607" s="34">
        <v>0.38823099999999999</v>
      </c>
      <c r="BS607" s="34">
        <v>-5</v>
      </c>
      <c r="BT607" s="34">
        <v>6.0000000000000001E-3</v>
      </c>
      <c r="BU607" s="34">
        <v>9.4873960000000004</v>
      </c>
      <c r="BV607" s="34">
        <v>0</v>
      </c>
      <c r="BW607" s="34" t="s">
        <v>155</v>
      </c>
      <c r="BX607" s="34">
        <v>0.81699999999999995</v>
      </c>
    </row>
    <row r="608" spans="1:76" x14ac:dyDescent="0.25">
      <c r="A608" s="35">
        <v>43167</v>
      </c>
      <c r="B608" s="36">
        <v>1.944328703703704E-2</v>
      </c>
      <c r="C608" s="34">
        <v>14.109</v>
      </c>
      <c r="D608" s="34">
        <v>0.45119999999999999</v>
      </c>
      <c r="E608" s="34">
        <v>4511.5566419999996</v>
      </c>
      <c r="F608" s="34">
        <v>52.5</v>
      </c>
      <c r="G608" s="34">
        <v>2.7</v>
      </c>
      <c r="H608" s="34">
        <v>177.6</v>
      </c>
      <c r="I608" s="34"/>
      <c r="J608" s="34">
        <v>0.3</v>
      </c>
      <c r="K608" s="34">
        <v>0.87180000000000002</v>
      </c>
      <c r="L608" s="34">
        <v>12.3001</v>
      </c>
      <c r="M608" s="34">
        <v>0.39329999999999998</v>
      </c>
      <c r="N608" s="34">
        <v>45.791600000000003</v>
      </c>
      <c r="O608" s="34">
        <v>2.3195999999999999</v>
      </c>
      <c r="P608" s="34">
        <v>48.1</v>
      </c>
      <c r="Q608" s="34">
        <v>37.426699999999997</v>
      </c>
      <c r="R608" s="34">
        <v>1.8958999999999999</v>
      </c>
      <c r="S608" s="34">
        <v>39.299999999999997</v>
      </c>
      <c r="T608" s="34">
        <v>177.5692</v>
      </c>
      <c r="U608" s="34"/>
      <c r="V608" s="34"/>
      <c r="W608" s="34">
        <v>0</v>
      </c>
      <c r="X608" s="34">
        <v>0.26150000000000001</v>
      </c>
      <c r="Y608" s="34">
        <v>12</v>
      </c>
      <c r="Z608" s="34">
        <v>850</v>
      </c>
      <c r="AA608" s="34">
        <v>851</v>
      </c>
      <c r="AB608" s="34">
        <v>870</v>
      </c>
      <c r="AC608" s="34">
        <v>87</v>
      </c>
      <c r="AD608" s="34">
        <v>27.45</v>
      </c>
      <c r="AE608" s="34">
        <v>0.63</v>
      </c>
      <c r="AF608" s="34">
        <v>979</v>
      </c>
      <c r="AG608" s="34">
        <v>2</v>
      </c>
      <c r="AH608" s="34">
        <v>47</v>
      </c>
      <c r="AI608" s="34">
        <v>41</v>
      </c>
      <c r="AJ608" s="34">
        <v>191</v>
      </c>
      <c r="AK608" s="34">
        <v>168</v>
      </c>
      <c r="AL608" s="34">
        <v>5.3</v>
      </c>
      <c r="AM608" s="34">
        <v>174.2</v>
      </c>
      <c r="AN608" s="34" t="s">
        <v>155</v>
      </c>
      <c r="AO608" s="34">
        <v>1</v>
      </c>
      <c r="AP608" s="37">
        <v>0.89525462962962965</v>
      </c>
      <c r="AQ608" s="34">
        <v>47.159080000000003</v>
      </c>
      <c r="AR608" s="34">
        <v>-88.484153000000006</v>
      </c>
      <c r="AS608" s="34">
        <v>309.3</v>
      </c>
      <c r="AT608" s="34">
        <v>27.8</v>
      </c>
      <c r="AU608" s="34">
        <v>12</v>
      </c>
      <c r="AV608" s="34">
        <v>10</v>
      </c>
      <c r="AW608" s="34" t="s">
        <v>201</v>
      </c>
      <c r="AX608" s="34">
        <v>2.1541999999999999</v>
      </c>
      <c r="AY608" s="34">
        <v>1</v>
      </c>
      <c r="AZ608" s="34">
        <v>2.9542000000000002</v>
      </c>
      <c r="BA608" s="34">
        <v>13.404</v>
      </c>
      <c r="BB608" s="34">
        <v>13.93</v>
      </c>
      <c r="BC608" s="34">
        <v>1.04</v>
      </c>
      <c r="BD608" s="34">
        <v>14.704000000000001</v>
      </c>
      <c r="BE608" s="34">
        <v>2812.422</v>
      </c>
      <c r="BF608" s="34">
        <v>57.24</v>
      </c>
      <c r="BG608" s="34">
        <v>1.0960000000000001</v>
      </c>
      <c r="BH608" s="34">
        <v>5.6000000000000001E-2</v>
      </c>
      <c r="BI608" s="34">
        <v>1.1519999999999999</v>
      </c>
      <c r="BJ608" s="34">
        <v>0.89600000000000002</v>
      </c>
      <c r="BK608" s="34">
        <v>4.4999999999999998E-2</v>
      </c>
      <c r="BL608" s="34">
        <v>0.94199999999999995</v>
      </c>
      <c r="BM608" s="34">
        <v>1.4011</v>
      </c>
      <c r="BN608" s="34"/>
      <c r="BO608" s="34"/>
      <c r="BP608" s="34"/>
      <c r="BQ608" s="34">
        <v>43.481999999999999</v>
      </c>
      <c r="BR608" s="34">
        <v>0.37985200000000002</v>
      </c>
      <c r="BS608" s="34">
        <v>-5</v>
      </c>
      <c r="BT608" s="34">
        <v>6.9290000000000003E-3</v>
      </c>
      <c r="BU608" s="34">
        <v>9.2826330000000006</v>
      </c>
      <c r="BV608" s="34">
        <v>0</v>
      </c>
      <c r="BW608" s="34" t="s">
        <v>155</v>
      </c>
      <c r="BX608" s="34">
        <v>0.81699999999999995</v>
      </c>
    </row>
    <row r="609" spans="1:76" x14ac:dyDescent="0.25">
      <c r="A609" s="35">
        <v>43167</v>
      </c>
      <c r="B609" s="36">
        <v>1.9454861111111114E-2</v>
      </c>
      <c r="C609" s="34">
        <v>14.2</v>
      </c>
      <c r="D609" s="34">
        <v>0.1782</v>
      </c>
      <c r="E609" s="34">
        <v>1781.6912400000001</v>
      </c>
      <c r="F609" s="34">
        <v>51.9</v>
      </c>
      <c r="G609" s="34">
        <v>2.6</v>
      </c>
      <c r="H609" s="34">
        <v>145.6</v>
      </c>
      <c r="I609" s="34"/>
      <c r="J609" s="34">
        <v>0.2</v>
      </c>
      <c r="K609" s="34">
        <v>0.87360000000000004</v>
      </c>
      <c r="L609" s="34">
        <v>12.4054</v>
      </c>
      <c r="M609" s="34">
        <v>0.15559999999999999</v>
      </c>
      <c r="N609" s="34">
        <v>45.304900000000004</v>
      </c>
      <c r="O609" s="34">
        <v>2.2368999999999999</v>
      </c>
      <c r="P609" s="34">
        <v>47.5</v>
      </c>
      <c r="Q609" s="34">
        <v>37.0289</v>
      </c>
      <c r="R609" s="34">
        <v>1.8283</v>
      </c>
      <c r="S609" s="34">
        <v>38.9</v>
      </c>
      <c r="T609" s="34">
        <v>145.61269999999999</v>
      </c>
      <c r="U609" s="34"/>
      <c r="V609" s="34"/>
      <c r="W609" s="34">
        <v>0</v>
      </c>
      <c r="X609" s="34">
        <v>0.17469999999999999</v>
      </c>
      <c r="Y609" s="34">
        <v>12</v>
      </c>
      <c r="Z609" s="34">
        <v>850</v>
      </c>
      <c r="AA609" s="34">
        <v>851</v>
      </c>
      <c r="AB609" s="34">
        <v>870</v>
      </c>
      <c r="AC609" s="34">
        <v>87</v>
      </c>
      <c r="AD609" s="34">
        <v>27.45</v>
      </c>
      <c r="AE609" s="34">
        <v>0.63</v>
      </c>
      <c r="AF609" s="34">
        <v>979</v>
      </c>
      <c r="AG609" s="34">
        <v>2</v>
      </c>
      <c r="AH609" s="34">
        <v>47</v>
      </c>
      <c r="AI609" s="34">
        <v>41</v>
      </c>
      <c r="AJ609" s="34">
        <v>191</v>
      </c>
      <c r="AK609" s="34">
        <v>168</v>
      </c>
      <c r="AL609" s="34">
        <v>5.4</v>
      </c>
      <c r="AM609" s="34">
        <v>174.5</v>
      </c>
      <c r="AN609" s="34" t="s">
        <v>155</v>
      </c>
      <c r="AO609" s="34">
        <v>1</v>
      </c>
      <c r="AP609" s="37">
        <v>0.89526620370370369</v>
      </c>
      <c r="AQ609" s="34">
        <v>47.159227000000001</v>
      </c>
      <c r="AR609" s="34">
        <v>-88.484183000000002</v>
      </c>
      <c r="AS609" s="34">
        <v>309.5</v>
      </c>
      <c r="AT609" s="34">
        <v>31.9</v>
      </c>
      <c r="AU609" s="34">
        <v>12</v>
      </c>
      <c r="AV609" s="34">
        <v>10</v>
      </c>
      <c r="AW609" s="34" t="s">
        <v>201</v>
      </c>
      <c r="AX609" s="34">
        <v>2.4312999999999998</v>
      </c>
      <c r="AY609" s="34">
        <v>1</v>
      </c>
      <c r="AZ609" s="34">
        <v>3.0771000000000002</v>
      </c>
      <c r="BA609" s="34">
        <v>13.404</v>
      </c>
      <c r="BB609" s="34">
        <v>14.13</v>
      </c>
      <c r="BC609" s="34">
        <v>1.05</v>
      </c>
      <c r="BD609" s="34">
        <v>14.47</v>
      </c>
      <c r="BE609" s="34">
        <v>2867.1849999999999</v>
      </c>
      <c r="BF609" s="34">
        <v>22.896000000000001</v>
      </c>
      <c r="BG609" s="34">
        <v>1.097</v>
      </c>
      <c r="BH609" s="34">
        <v>5.3999999999999999E-2</v>
      </c>
      <c r="BI609" s="34">
        <v>1.151</v>
      </c>
      <c r="BJ609" s="34">
        <v>0.89600000000000002</v>
      </c>
      <c r="BK609" s="34">
        <v>4.3999999999999997E-2</v>
      </c>
      <c r="BL609" s="34">
        <v>0.94</v>
      </c>
      <c r="BM609" s="34">
        <v>1.1614</v>
      </c>
      <c r="BN609" s="34"/>
      <c r="BO609" s="34"/>
      <c r="BP609" s="34"/>
      <c r="BQ609" s="34">
        <v>29.361999999999998</v>
      </c>
      <c r="BR609" s="34">
        <v>0.40965699999999999</v>
      </c>
      <c r="BS609" s="34">
        <v>-5</v>
      </c>
      <c r="BT609" s="34">
        <v>6.071E-3</v>
      </c>
      <c r="BU609" s="34">
        <v>10.010992999999999</v>
      </c>
      <c r="BV609" s="34">
        <v>0</v>
      </c>
      <c r="BW609" s="34" t="s">
        <v>155</v>
      </c>
      <c r="BX609" s="34">
        <v>0.81699999999999995</v>
      </c>
    </row>
    <row r="610" spans="1:76" x14ac:dyDescent="0.25">
      <c r="A610" s="35">
        <v>43167</v>
      </c>
      <c r="B610" s="36">
        <v>1.9466435185185184E-2</v>
      </c>
      <c r="C610" s="34">
        <v>14.231</v>
      </c>
      <c r="D610" s="34">
        <v>6.5699999999999995E-2</v>
      </c>
      <c r="E610" s="34">
        <v>657.11920499999997</v>
      </c>
      <c r="F610" s="34">
        <v>55.8</v>
      </c>
      <c r="G610" s="34">
        <v>2.5</v>
      </c>
      <c r="H610" s="34">
        <v>108.6</v>
      </c>
      <c r="I610" s="34"/>
      <c r="J610" s="34">
        <v>0.2</v>
      </c>
      <c r="K610" s="34">
        <v>0.87439999999999996</v>
      </c>
      <c r="L610" s="34">
        <v>12.4442</v>
      </c>
      <c r="M610" s="34">
        <v>5.7500000000000002E-2</v>
      </c>
      <c r="N610" s="34">
        <v>48.830100000000002</v>
      </c>
      <c r="O610" s="34">
        <v>2.1516999999999999</v>
      </c>
      <c r="P610" s="34">
        <v>51</v>
      </c>
      <c r="Q610" s="34">
        <v>39.9101</v>
      </c>
      <c r="R610" s="34">
        <v>1.7586999999999999</v>
      </c>
      <c r="S610" s="34">
        <v>41.7</v>
      </c>
      <c r="T610" s="34">
        <v>108.6172</v>
      </c>
      <c r="U610" s="34"/>
      <c r="V610" s="34"/>
      <c r="W610" s="34">
        <v>0</v>
      </c>
      <c r="X610" s="34">
        <v>0.1749</v>
      </c>
      <c r="Y610" s="34">
        <v>12</v>
      </c>
      <c r="Z610" s="34">
        <v>850</v>
      </c>
      <c r="AA610" s="34">
        <v>850</v>
      </c>
      <c r="AB610" s="34">
        <v>870</v>
      </c>
      <c r="AC610" s="34">
        <v>87</v>
      </c>
      <c r="AD610" s="34">
        <v>27.45</v>
      </c>
      <c r="AE610" s="34">
        <v>0.63</v>
      </c>
      <c r="AF610" s="34">
        <v>979</v>
      </c>
      <c r="AG610" s="34">
        <v>2</v>
      </c>
      <c r="AH610" s="34">
        <v>47</v>
      </c>
      <c r="AI610" s="34">
        <v>41</v>
      </c>
      <c r="AJ610" s="34">
        <v>191</v>
      </c>
      <c r="AK610" s="34">
        <v>168</v>
      </c>
      <c r="AL610" s="34">
        <v>5.5</v>
      </c>
      <c r="AM610" s="34">
        <v>174.9</v>
      </c>
      <c r="AN610" s="34" t="s">
        <v>155</v>
      </c>
      <c r="AO610" s="34">
        <v>1</v>
      </c>
      <c r="AP610" s="37">
        <v>0.89527777777777784</v>
      </c>
      <c r="AQ610" s="34">
        <v>47.159488000000003</v>
      </c>
      <c r="AR610" s="34">
        <v>-88.484198000000006</v>
      </c>
      <c r="AS610" s="34">
        <v>310.5</v>
      </c>
      <c r="AT610" s="34">
        <v>33.9</v>
      </c>
      <c r="AU610" s="34">
        <v>12</v>
      </c>
      <c r="AV610" s="34">
        <v>10</v>
      </c>
      <c r="AW610" s="34" t="s">
        <v>201</v>
      </c>
      <c r="AX610" s="34">
        <v>2.7310690000000002</v>
      </c>
      <c r="AY610" s="34">
        <v>1.4621379999999999</v>
      </c>
      <c r="AZ610" s="34">
        <v>3.562138</v>
      </c>
      <c r="BA610" s="34">
        <v>13.404</v>
      </c>
      <c r="BB610" s="34">
        <v>14.23</v>
      </c>
      <c r="BC610" s="34">
        <v>1.06</v>
      </c>
      <c r="BD610" s="34">
        <v>14.361000000000001</v>
      </c>
      <c r="BE610" s="34">
        <v>2890.7049999999999</v>
      </c>
      <c r="BF610" s="34">
        <v>8.4949999999999992</v>
      </c>
      <c r="BG610" s="34">
        <v>1.1879999999999999</v>
      </c>
      <c r="BH610" s="34">
        <v>5.1999999999999998E-2</v>
      </c>
      <c r="BI610" s="34">
        <v>1.24</v>
      </c>
      <c r="BJ610" s="34">
        <v>0.97099999999999997</v>
      </c>
      <c r="BK610" s="34">
        <v>4.2999999999999997E-2</v>
      </c>
      <c r="BL610" s="34">
        <v>1.014</v>
      </c>
      <c r="BM610" s="34">
        <v>0.87070000000000003</v>
      </c>
      <c r="BN610" s="34"/>
      <c r="BO610" s="34"/>
      <c r="BP610" s="34"/>
      <c r="BQ610" s="34">
        <v>29.539000000000001</v>
      </c>
      <c r="BR610" s="34">
        <v>0.334893</v>
      </c>
      <c r="BS610" s="34">
        <v>-5</v>
      </c>
      <c r="BT610" s="34">
        <v>5.071E-3</v>
      </c>
      <c r="BU610" s="34">
        <v>8.1839480000000009</v>
      </c>
      <c r="BV610" s="34">
        <v>0</v>
      </c>
      <c r="BW610" s="34" t="s">
        <v>155</v>
      </c>
      <c r="BX610" s="34">
        <v>0.81699999999999995</v>
      </c>
    </row>
    <row r="611" spans="1:76" x14ac:dyDescent="0.25">
      <c r="A611" s="35">
        <v>43167</v>
      </c>
      <c r="B611" s="36">
        <v>1.9478009259259257E-2</v>
      </c>
      <c r="C611" s="34">
        <v>14.037000000000001</v>
      </c>
      <c r="D611" s="34">
        <v>2.7099999999999999E-2</v>
      </c>
      <c r="E611" s="34">
        <v>270.60810800000002</v>
      </c>
      <c r="F611" s="34">
        <v>69.5</v>
      </c>
      <c r="G611" s="34">
        <v>2.4</v>
      </c>
      <c r="H611" s="34">
        <v>78.400000000000006</v>
      </c>
      <c r="I611" s="34"/>
      <c r="J611" s="34">
        <v>0.1</v>
      </c>
      <c r="K611" s="34">
        <v>0.87629999999999997</v>
      </c>
      <c r="L611" s="34">
        <v>12.3005</v>
      </c>
      <c r="M611" s="34">
        <v>2.3699999999999999E-2</v>
      </c>
      <c r="N611" s="34">
        <v>60.924900000000001</v>
      </c>
      <c r="O611" s="34">
        <v>2.1031</v>
      </c>
      <c r="P611" s="34">
        <v>63</v>
      </c>
      <c r="Q611" s="34">
        <v>49.7956</v>
      </c>
      <c r="R611" s="34">
        <v>1.7189000000000001</v>
      </c>
      <c r="S611" s="34">
        <v>51.5</v>
      </c>
      <c r="T611" s="34">
        <v>78.359399999999994</v>
      </c>
      <c r="U611" s="34"/>
      <c r="V611" s="34"/>
      <c r="W611" s="34">
        <v>0</v>
      </c>
      <c r="X611" s="34">
        <v>8.7599999999999997E-2</v>
      </c>
      <c r="Y611" s="34">
        <v>12</v>
      </c>
      <c r="Z611" s="34">
        <v>850</v>
      </c>
      <c r="AA611" s="34">
        <v>851</v>
      </c>
      <c r="AB611" s="34">
        <v>870</v>
      </c>
      <c r="AC611" s="34">
        <v>87</v>
      </c>
      <c r="AD611" s="34">
        <v>27.45</v>
      </c>
      <c r="AE611" s="34">
        <v>0.63</v>
      </c>
      <c r="AF611" s="34">
        <v>979</v>
      </c>
      <c r="AG611" s="34">
        <v>2</v>
      </c>
      <c r="AH611" s="34">
        <v>47</v>
      </c>
      <c r="AI611" s="34">
        <v>41</v>
      </c>
      <c r="AJ611" s="34">
        <v>191</v>
      </c>
      <c r="AK611" s="34">
        <v>168</v>
      </c>
      <c r="AL611" s="34">
        <v>5.4</v>
      </c>
      <c r="AM611" s="34">
        <v>174.8</v>
      </c>
      <c r="AN611" s="34" t="s">
        <v>155</v>
      </c>
      <c r="AO611" s="34">
        <v>2</v>
      </c>
      <c r="AP611" s="37">
        <v>0.89530092592592592</v>
      </c>
      <c r="AQ611" s="34">
        <v>47.159554999999997</v>
      </c>
      <c r="AR611" s="34">
        <v>-88.484200000000001</v>
      </c>
      <c r="AS611" s="34">
        <v>310.8</v>
      </c>
      <c r="AT611" s="34">
        <v>35.1</v>
      </c>
      <c r="AU611" s="34">
        <v>12</v>
      </c>
      <c r="AV611" s="34">
        <v>9</v>
      </c>
      <c r="AW611" s="34" t="s">
        <v>201</v>
      </c>
      <c r="AX611" s="34">
        <v>2.8770769999999999</v>
      </c>
      <c r="AY611" s="34">
        <v>1.6770769999999999</v>
      </c>
      <c r="AZ611" s="34">
        <v>3.7770769999999998</v>
      </c>
      <c r="BA611" s="34">
        <v>13.404</v>
      </c>
      <c r="BB611" s="34">
        <v>14.45</v>
      </c>
      <c r="BC611" s="34">
        <v>1.08</v>
      </c>
      <c r="BD611" s="34">
        <v>14.117000000000001</v>
      </c>
      <c r="BE611" s="34">
        <v>2899.2759999999998</v>
      </c>
      <c r="BF611" s="34">
        <v>3.5569999999999999</v>
      </c>
      <c r="BG611" s="34">
        <v>1.504</v>
      </c>
      <c r="BH611" s="34">
        <v>5.1999999999999998E-2</v>
      </c>
      <c r="BI611" s="34">
        <v>1.556</v>
      </c>
      <c r="BJ611" s="34">
        <v>1.2290000000000001</v>
      </c>
      <c r="BK611" s="34">
        <v>4.2000000000000003E-2</v>
      </c>
      <c r="BL611" s="34">
        <v>1.272</v>
      </c>
      <c r="BM611" s="34">
        <v>0.63739999999999997</v>
      </c>
      <c r="BN611" s="34"/>
      <c r="BO611" s="34"/>
      <c r="BP611" s="34"/>
      <c r="BQ611" s="34">
        <v>15.018000000000001</v>
      </c>
      <c r="BR611" s="34">
        <v>0.264899</v>
      </c>
      <c r="BS611" s="34">
        <v>-5</v>
      </c>
      <c r="BT611" s="34">
        <v>5.9290000000000002E-3</v>
      </c>
      <c r="BU611" s="34">
        <v>6.4734689999999997</v>
      </c>
      <c r="BV611" s="34">
        <v>0</v>
      </c>
      <c r="BW611" s="34" t="s">
        <v>155</v>
      </c>
      <c r="BX611" s="34">
        <v>0.81699999999999995</v>
      </c>
    </row>
    <row r="612" spans="1:76" x14ac:dyDescent="0.25">
      <c r="A612" s="35">
        <v>43167</v>
      </c>
      <c r="B612" s="36">
        <v>1.9489583333333334E-2</v>
      </c>
      <c r="C612" s="34">
        <v>13.641</v>
      </c>
      <c r="D612" s="34">
        <v>1.38E-2</v>
      </c>
      <c r="E612" s="34">
        <v>138.35504900000001</v>
      </c>
      <c r="F612" s="34">
        <v>93.6</v>
      </c>
      <c r="G612" s="34">
        <v>2.4</v>
      </c>
      <c r="H612" s="34">
        <v>70.3</v>
      </c>
      <c r="I612" s="34"/>
      <c r="J612" s="34">
        <v>0.1</v>
      </c>
      <c r="K612" s="34">
        <v>0.87949999999999995</v>
      </c>
      <c r="L612" s="34">
        <v>11.9979</v>
      </c>
      <c r="M612" s="34">
        <v>1.2200000000000001E-2</v>
      </c>
      <c r="N612" s="34">
        <v>82.363500000000002</v>
      </c>
      <c r="O612" s="34">
        <v>2.1109</v>
      </c>
      <c r="P612" s="34">
        <v>84.5</v>
      </c>
      <c r="Q612" s="34">
        <v>67.317899999999995</v>
      </c>
      <c r="R612" s="34">
        <v>1.7253000000000001</v>
      </c>
      <c r="S612" s="34">
        <v>69</v>
      </c>
      <c r="T612" s="34">
        <v>70.348600000000005</v>
      </c>
      <c r="U612" s="34"/>
      <c r="V612" s="34"/>
      <c r="W612" s="34">
        <v>0</v>
      </c>
      <c r="X612" s="34">
        <v>8.7999999999999995E-2</v>
      </c>
      <c r="Y612" s="34">
        <v>12</v>
      </c>
      <c r="Z612" s="34">
        <v>848</v>
      </c>
      <c r="AA612" s="34">
        <v>850</v>
      </c>
      <c r="AB612" s="34">
        <v>870</v>
      </c>
      <c r="AC612" s="34">
        <v>87</v>
      </c>
      <c r="AD612" s="34">
        <v>27.45</v>
      </c>
      <c r="AE612" s="34">
        <v>0.63</v>
      </c>
      <c r="AF612" s="34">
        <v>979</v>
      </c>
      <c r="AG612" s="34">
        <v>2</v>
      </c>
      <c r="AH612" s="34">
        <v>47</v>
      </c>
      <c r="AI612" s="34">
        <v>41</v>
      </c>
      <c r="AJ612" s="34">
        <v>191</v>
      </c>
      <c r="AK612" s="34">
        <v>168</v>
      </c>
      <c r="AL612" s="34">
        <v>5.4</v>
      </c>
      <c r="AM612" s="34">
        <v>174.4</v>
      </c>
      <c r="AN612" s="34" t="s">
        <v>155</v>
      </c>
      <c r="AO612" s="34">
        <v>2</v>
      </c>
      <c r="AP612" s="37">
        <v>0.89530092592592592</v>
      </c>
      <c r="AQ612" s="34">
        <v>47.159669000000001</v>
      </c>
      <c r="AR612" s="34">
        <v>-88.484207999999995</v>
      </c>
      <c r="AS612" s="34">
        <v>311.3</v>
      </c>
      <c r="AT612" s="34">
        <v>35.700000000000003</v>
      </c>
      <c r="AU612" s="34">
        <v>12</v>
      </c>
      <c r="AV612" s="34">
        <v>9</v>
      </c>
      <c r="AW612" s="34" t="s">
        <v>200</v>
      </c>
      <c r="AX612" s="34">
        <v>1.8976999999999999</v>
      </c>
      <c r="AY612" s="34">
        <v>1.8542000000000001</v>
      </c>
      <c r="AZ612" s="34">
        <v>3.7229000000000001</v>
      </c>
      <c r="BA612" s="34">
        <v>13.404</v>
      </c>
      <c r="BB612" s="34">
        <v>14.86</v>
      </c>
      <c r="BC612" s="34">
        <v>1.1100000000000001</v>
      </c>
      <c r="BD612" s="34">
        <v>13.696</v>
      </c>
      <c r="BE612" s="34">
        <v>2902.3139999999999</v>
      </c>
      <c r="BF612" s="34">
        <v>1.8740000000000001</v>
      </c>
      <c r="BG612" s="34">
        <v>2.0859999999999999</v>
      </c>
      <c r="BH612" s="34">
        <v>5.2999999999999999E-2</v>
      </c>
      <c r="BI612" s="34">
        <v>2.14</v>
      </c>
      <c r="BJ612" s="34">
        <v>1.7050000000000001</v>
      </c>
      <c r="BK612" s="34">
        <v>4.3999999999999997E-2</v>
      </c>
      <c r="BL612" s="34">
        <v>1.7490000000000001</v>
      </c>
      <c r="BM612" s="34">
        <v>0.58720000000000006</v>
      </c>
      <c r="BN612" s="34"/>
      <c r="BO612" s="34"/>
      <c r="BP612" s="34"/>
      <c r="BQ612" s="34">
        <v>15.47</v>
      </c>
      <c r="BR612" s="34">
        <v>0.233988</v>
      </c>
      <c r="BS612" s="34">
        <v>-5</v>
      </c>
      <c r="BT612" s="34">
        <v>5.071E-3</v>
      </c>
      <c r="BU612" s="34">
        <v>5.7180819999999999</v>
      </c>
      <c r="BV612" s="34">
        <v>0</v>
      </c>
      <c r="BW612" s="34" t="s">
        <v>155</v>
      </c>
      <c r="BX612" s="34">
        <v>0.81699999999999995</v>
      </c>
    </row>
    <row r="613" spans="1:76" x14ac:dyDescent="0.25">
      <c r="A613" s="35">
        <v>43167</v>
      </c>
      <c r="B613" s="36">
        <v>1.9501157407407408E-2</v>
      </c>
      <c r="C613" s="34">
        <v>12.78</v>
      </c>
      <c r="D613" s="34">
        <v>1.0200000000000001E-2</v>
      </c>
      <c r="E613" s="34">
        <v>101.923715</v>
      </c>
      <c r="F613" s="34">
        <v>130.4</v>
      </c>
      <c r="G613" s="34">
        <v>2.4</v>
      </c>
      <c r="H613" s="34">
        <v>76.099999999999994</v>
      </c>
      <c r="I613" s="34"/>
      <c r="J613" s="34">
        <v>0.1</v>
      </c>
      <c r="K613" s="34">
        <v>0.88649999999999995</v>
      </c>
      <c r="L613" s="34">
        <v>11.3285</v>
      </c>
      <c r="M613" s="34">
        <v>8.9999999999999993E-3</v>
      </c>
      <c r="N613" s="34">
        <v>115.56399999999999</v>
      </c>
      <c r="O613" s="34">
        <v>2.1274999999999999</v>
      </c>
      <c r="P613" s="34">
        <v>117.7</v>
      </c>
      <c r="Q613" s="34">
        <v>94.453599999999994</v>
      </c>
      <c r="R613" s="34">
        <v>1.7387999999999999</v>
      </c>
      <c r="S613" s="34">
        <v>96.2</v>
      </c>
      <c r="T613" s="34">
        <v>76.130200000000002</v>
      </c>
      <c r="U613" s="34"/>
      <c r="V613" s="34"/>
      <c r="W613" s="34">
        <v>0</v>
      </c>
      <c r="X613" s="34">
        <v>8.8599999999999998E-2</v>
      </c>
      <c r="Y613" s="34">
        <v>12</v>
      </c>
      <c r="Z613" s="34">
        <v>848</v>
      </c>
      <c r="AA613" s="34">
        <v>850</v>
      </c>
      <c r="AB613" s="34">
        <v>871</v>
      </c>
      <c r="AC613" s="34">
        <v>87</v>
      </c>
      <c r="AD613" s="34">
        <v>27.45</v>
      </c>
      <c r="AE613" s="34">
        <v>0.63</v>
      </c>
      <c r="AF613" s="34">
        <v>979</v>
      </c>
      <c r="AG613" s="34">
        <v>2</v>
      </c>
      <c r="AH613" s="34">
        <v>47</v>
      </c>
      <c r="AI613" s="34">
        <v>41</v>
      </c>
      <c r="AJ613" s="34">
        <v>191.9</v>
      </c>
      <c r="AK613" s="34">
        <v>168</v>
      </c>
      <c r="AL613" s="34">
        <v>5.4</v>
      </c>
      <c r="AM613" s="34">
        <v>174.1</v>
      </c>
      <c r="AN613" s="34" t="s">
        <v>155</v>
      </c>
      <c r="AO613" s="34">
        <v>2</v>
      </c>
      <c r="AP613" s="37">
        <v>0.89531250000000007</v>
      </c>
      <c r="AQ613" s="34">
        <v>47.159923999999997</v>
      </c>
      <c r="AR613" s="34">
        <v>-88.484216000000004</v>
      </c>
      <c r="AS613" s="34">
        <v>312.5</v>
      </c>
      <c r="AT613" s="34">
        <v>35.299999999999997</v>
      </c>
      <c r="AU613" s="34">
        <v>12</v>
      </c>
      <c r="AV613" s="34">
        <v>9</v>
      </c>
      <c r="AW613" s="34" t="s">
        <v>200</v>
      </c>
      <c r="AX613" s="34">
        <v>1.6771</v>
      </c>
      <c r="AY613" s="34">
        <v>1.9771000000000001</v>
      </c>
      <c r="AZ613" s="34">
        <v>3.7</v>
      </c>
      <c r="BA613" s="34">
        <v>13.404</v>
      </c>
      <c r="BB613" s="34">
        <v>15.81</v>
      </c>
      <c r="BC613" s="34">
        <v>1.18</v>
      </c>
      <c r="BD613" s="34">
        <v>12.81</v>
      </c>
      <c r="BE613" s="34">
        <v>2903.2649999999999</v>
      </c>
      <c r="BF613" s="34">
        <v>1.474</v>
      </c>
      <c r="BG613" s="34">
        <v>3.1019999999999999</v>
      </c>
      <c r="BH613" s="34">
        <v>5.7000000000000002E-2</v>
      </c>
      <c r="BI613" s="34">
        <v>3.1589999999999998</v>
      </c>
      <c r="BJ613" s="34">
        <v>2.5350000000000001</v>
      </c>
      <c r="BK613" s="34">
        <v>4.7E-2</v>
      </c>
      <c r="BL613" s="34">
        <v>2.5819999999999999</v>
      </c>
      <c r="BM613" s="34">
        <v>0.67330000000000001</v>
      </c>
      <c r="BN613" s="34"/>
      <c r="BO613" s="34"/>
      <c r="BP613" s="34"/>
      <c r="BQ613" s="34">
        <v>16.518000000000001</v>
      </c>
      <c r="BR613" s="34">
        <v>0.188337</v>
      </c>
      <c r="BS613" s="34">
        <v>-5</v>
      </c>
      <c r="BT613" s="34">
        <v>5.0000000000000001E-3</v>
      </c>
      <c r="BU613" s="34">
        <v>4.6024849999999997</v>
      </c>
      <c r="BV613" s="34">
        <v>0</v>
      </c>
      <c r="BW613" s="34" t="s">
        <v>155</v>
      </c>
      <c r="BX613" s="34">
        <v>0.81699999999999995</v>
      </c>
    </row>
    <row r="614" spans="1:76" x14ac:dyDescent="0.25">
      <c r="A614" s="35">
        <v>43167</v>
      </c>
      <c r="B614" s="36">
        <v>1.9512731481481482E-2</v>
      </c>
      <c r="C614" s="34">
        <v>12.826000000000001</v>
      </c>
      <c r="D614" s="34">
        <v>1.35E-2</v>
      </c>
      <c r="E614" s="34">
        <v>135.09121099999999</v>
      </c>
      <c r="F614" s="34">
        <v>141.69999999999999</v>
      </c>
      <c r="G614" s="34">
        <v>2.4</v>
      </c>
      <c r="H614" s="34">
        <v>93.5</v>
      </c>
      <c r="I614" s="34"/>
      <c r="J614" s="34">
        <v>0.1</v>
      </c>
      <c r="K614" s="34">
        <v>0.8861</v>
      </c>
      <c r="L614" s="34">
        <v>11.365</v>
      </c>
      <c r="M614" s="34">
        <v>1.2E-2</v>
      </c>
      <c r="N614" s="34">
        <v>125.5714</v>
      </c>
      <c r="O614" s="34">
        <v>2.1265999999999998</v>
      </c>
      <c r="P614" s="34">
        <v>127.7</v>
      </c>
      <c r="Q614" s="34">
        <v>102.63290000000001</v>
      </c>
      <c r="R614" s="34">
        <v>1.7381</v>
      </c>
      <c r="S614" s="34">
        <v>104.4</v>
      </c>
      <c r="T614" s="34">
        <v>93.493899999999996</v>
      </c>
      <c r="U614" s="34"/>
      <c r="V614" s="34"/>
      <c r="W614" s="34">
        <v>0</v>
      </c>
      <c r="X614" s="34">
        <v>8.8599999999999998E-2</v>
      </c>
      <c r="Y614" s="34">
        <v>12</v>
      </c>
      <c r="Z614" s="34">
        <v>848</v>
      </c>
      <c r="AA614" s="34">
        <v>850</v>
      </c>
      <c r="AB614" s="34">
        <v>871</v>
      </c>
      <c r="AC614" s="34">
        <v>87</v>
      </c>
      <c r="AD614" s="34">
        <v>27.45</v>
      </c>
      <c r="AE614" s="34">
        <v>0.63</v>
      </c>
      <c r="AF614" s="34">
        <v>979</v>
      </c>
      <c r="AG614" s="34">
        <v>2</v>
      </c>
      <c r="AH614" s="34">
        <v>47</v>
      </c>
      <c r="AI614" s="34">
        <v>41</v>
      </c>
      <c r="AJ614" s="34">
        <v>191.1</v>
      </c>
      <c r="AK614" s="34">
        <v>168</v>
      </c>
      <c r="AL614" s="34">
        <v>5.5</v>
      </c>
      <c r="AM614" s="34">
        <v>174.3</v>
      </c>
      <c r="AN614" s="34" t="s">
        <v>155</v>
      </c>
      <c r="AO614" s="34">
        <v>2</v>
      </c>
      <c r="AP614" s="37">
        <v>0.89533564814814814</v>
      </c>
      <c r="AQ614" s="34">
        <v>47.159990000000001</v>
      </c>
      <c r="AR614" s="34">
        <v>-88.484217999999998</v>
      </c>
      <c r="AS614" s="34">
        <v>312.8</v>
      </c>
      <c r="AT614" s="34">
        <v>35.200000000000003</v>
      </c>
      <c r="AU614" s="34">
        <v>12</v>
      </c>
      <c r="AV614" s="34">
        <v>9</v>
      </c>
      <c r="AW614" s="34" t="s">
        <v>200</v>
      </c>
      <c r="AX614" s="34">
        <v>1.9313</v>
      </c>
      <c r="AY614" s="34">
        <v>2.1541999999999999</v>
      </c>
      <c r="AZ614" s="34">
        <v>3.8542000000000001</v>
      </c>
      <c r="BA614" s="34">
        <v>13.404</v>
      </c>
      <c r="BB614" s="34">
        <v>15.75</v>
      </c>
      <c r="BC614" s="34">
        <v>1.17</v>
      </c>
      <c r="BD614" s="34">
        <v>12.858000000000001</v>
      </c>
      <c r="BE614" s="34">
        <v>2902.05</v>
      </c>
      <c r="BF614" s="34">
        <v>1.9450000000000001</v>
      </c>
      <c r="BG614" s="34">
        <v>3.3580000000000001</v>
      </c>
      <c r="BH614" s="34">
        <v>5.7000000000000002E-2</v>
      </c>
      <c r="BI614" s="34">
        <v>3.415</v>
      </c>
      <c r="BJ614" s="34">
        <v>2.7440000000000002</v>
      </c>
      <c r="BK614" s="34">
        <v>4.5999999999999999E-2</v>
      </c>
      <c r="BL614" s="34">
        <v>2.7909999999999999</v>
      </c>
      <c r="BM614" s="34">
        <v>0.82379999999999998</v>
      </c>
      <c r="BN614" s="34"/>
      <c r="BO614" s="34"/>
      <c r="BP614" s="34"/>
      <c r="BQ614" s="34">
        <v>16.451000000000001</v>
      </c>
      <c r="BR614" s="34">
        <v>0.16827800000000001</v>
      </c>
      <c r="BS614" s="34">
        <v>-5</v>
      </c>
      <c r="BT614" s="34">
        <v>5.0000000000000001E-3</v>
      </c>
      <c r="BU614" s="34">
        <v>4.1122930000000002</v>
      </c>
      <c r="BV614" s="34">
        <v>0</v>
      </c>
      <c r="BW614" s="34" t="s">
        <v>155</v>
      </c>
      <c r="BX614" s="34">
        <v>0.81699999999999995</v>
      </c>
    </row>
    <row r="615" spans="1:76" x14ac:dyDescent="0.25">
      <c r="A615" s="35">
        <v>43167</v>
      </c>
      <c r="B615" s="36">
        <v>1.9524305555555555E-2</v>
      </c>
      <c r="C615" s="34">
        <v>13.45</v>
      </c>
      <c r="D615" s="34">
        <v>1.1900000000000001E-2</v>
      </c>
      <c r="E615" s="34">
        <v>118.59296500000001</v>
      </c>
      <c r="F615" s="34">
        <v>138.5</v>
      </c>
      <c r="G615" s="34">
        <v>2.4</v>
      </c>
      <c r="H615" s="34">
        <v>91.6</v>
      </c>
      <c r="I615" s="34"/>
      <c r="J615" s="34">
        <v>0.21</v>
      </c>
      <c r="K615" s="34">
        <v>0.88109999999999999</v>
      </c>
      <c r="L615" s="34">
        <v>11.8515</v>
      </c>
      <c r="M615" s="34">
        <v>1.04E-2</v>
      </c>
      <c r="N615" s="34">
        <v>122.04349999999999</v>
      </c>
      <c r="O615" s="34">
        <v>2.1147</v>
      </c>
      <c r="P615" s="34">
        <v>124.2</v>
      </c>
      <c r="Q615" s="34">
        <v>99.759399999999999</v>
      </c>
      <c r="R615" s="34">
        <v>1.7285999999999999</v>
      </c>
      <c r="S615" s="34">
        <v>101.5</v>
      </c>
      <c r="T615" s="34">
        <v>91.5715</v>
      </c>
      <c r="U615" s="34"/>
      <c r="V615" s="34"/>
      <c r="W615" s="34">
        <v>0</v>
      </c>
      <c r="X615" s="34">
        <v>0.1855</v>
      </c>
      <c r="Y615" s="34">
        <v>12.1</v>
      </c>
      <c r="Z615" s="34">
        <v>848</v>
      </c>
      <c r="AA615" s="34">
        <v>850</v>
      </c>
      <c r="AB615" s="34">
        <v>871</v>
      </c>
      <c r="AC615" s="34">
        <v>87</v>
      </c>
      <c r="AD615" s="34">
        <v>27.47</v>
      </c>
      <c r="AE615" s="34">
        <v>0.63</v>
      </c>
      <c r="AF615" s="34">
        <v>978</v>
      </c>
      <c r="AG615" s="34">
        <v>2</v>
      </c>
      <c r="AH615" s="34">
        <v>47</v>
      </c>
      <c r="AI615" s="34">
        <v>41</v>
      </c>
      <c r="AJ615" s="34">
        <v>191.9</v>
      </c>
      <c r="AK615" s="34">
        <v>168</v>
      </c>
      <c r="AL615" s="34">
        <v>5.6</v>
      </c>
      <c r="AM615" s="34">
        <v>174.7</v>
      </c>
      <c r="AN615" s="34" t="s">
        <v>155</v>
      </c>
      <c r="AO615" s="34">
        <v>2</v>
      </c>
      <c r="AP615" s="37">
        <v>0.89533564814814814</v>
      </c>
      <c r="AQ615" s="34">
        <v>47.160099000000002</v>
      </c>
      <c r="AR615" s="34">
        <v>-88.484222000000003</v>
      </c>
      <c r="AS615" s="34">
        <v>313.2</v>
      </c>
      <c r="AT615" s="34">
        <v>30.8</v>
      </c>
      <c r="AU615" s="34">
        <v>12</v>
      </c>
      <c r="AV615" s="34">
        <v>9</v>
      </c>
      <c r="AW615" s="34" t="s">
        <v>200</v>
      </c>
      <c r="AX615" s="34">
        <v>2</v>
      </c>
      <c r="AY615" s="34">
        <v>2.2000000000000002</v>
      </c>
      <c r="AZ615" s="34">
        <v>3.9</v>
      </c>
      <c r="BA615" s="34">
        <v>13.404</v>
      </c>
      <c r="BB615" s="34">
        <v>15.06</v>
      </c>
      <c r="BC615" s="34">
        <v>1.1200000000000001</v>
      </c>
      <c r="BD615" s="34">
        <v>13.49</v>
      </c>
      <c r="BE615" s="34">
        <v>2902.277</v>
      </c>
      <c r="BF615" s="34">
        <v>1.629</v>
      </c>
      <c r="BG615" s="34">
        <v>3.13</v>
      </c>
      <c r="BH615" s="34">
        <v>5.3999999999999999E-2</v>
      </c>
      <c r="BI615" s="34">
        <v>3.1840000000000002</v>
      </c>
      <c r="BJ615" s="34">
        <v>2.5579999999999998</v>
      </c>
      <c r="BK615" s="34">
        <v>4.3999999999999997E-2</v>
      </c>
      <c r="BL615" s="34">
        <v>2.6030000000000002</v>
      </c>
      <c r="BM615" s="34">
        <v>0.77380000000000004</v>
      </c>
      <c r="BN615" s="34"/>
      <c r="BO615" s="34"/>
      <c r="BP615" s="34"/>
      <c r="BQ615" s="34">
        <v>33.021999999999998</v>
      </c>
      <c r="BR615" s="34">
        <v>0.17536099999999999</v>
      </c>
      <c r="BS615" s="34">
        <v>-5</v>
      </c>
      <c r="BT615" s="34">
        <v>5.0000000000000001E-3</v>
      </c>
      <c r="BU615" s="34">
        <v>4.2853839999999996</v>
      </c>
      <c r="BV615" s="34">
        <v>0</v>
      </c>
      <c r="BW615" s="34" t="s">
        <v>155</v>
      </c>
      <c r="BX615" s="34">
        <v>0.81699999999999995</v>
      </c>
    </row>
    <row r="616" spans="1:76" x14ac:dyDescent="0.25">
      <c r="A616" s="35">
        <v>43167</v>
      </c>
      <c r="B616" s="36">
        <v>1.9535879629629629E-2</v>
      </c>
      <c r="C616" s="34">
        <v>14.051</v>
      </c>
      <c r="D616" s="34">
        <v>9.9000000000000008E-3</v>
      </c>
      <c r="E616" s="34">
        <v>98.931876000000003</v>
      </c>
      <c r="F616" s="34">
        <v>150.9</v>
      </c>
      <c r="G616" s="34">
        <v>2.4</v>
      </c>
      <c r="H616" s="34">
        <v>68.8</v>
      </c>
      <c r="I616" s="34"/>
      <c r="J616" s="34">
        <v>0.46</v>
      </c>
      <c r="K616" s="34">
        <v>0.87639999999999996</v>
      </c>
      <c r="L616" s="34">
        <v>12.313800000000001</v>
      </c>
      <c r="M616" s="34">
        <v>8.6999999999999994E-3</v>
      </c>
      <c r="N616" s="34">
        <v>132.24940000000001</v>
      </c>
      <c r="O616" s="34">
        <v>2.0689000000000002</v>
      </c>
      <c r="P616" s="34">
        <v>134.30000000000001</v>
      </c>
      <c r="Q616" s="34">
        <v>108.1027</v>
      </c>
      <c r="R616" s="34">
        <v>1.6912</v>
      </c>
      <c r="S616" s="34">
        <v>109.8</v>
      </c>
      <c r="T616" s="34">
        <v>68.832599999999999</v>
      </c>
      <c r="U616" s="34"/>
      <c r="V616" s="34"/>
      <c r="W616" s="34">
        <v>0</v>
      </c>
      <c r="X616" s="34">
        <v>0.40560000000000002</v>
      </c>
      <c r="Y616" s="34">
        <v>12</v>
      </c>
      <c r="Z616" s="34">
        <v>848</v>
      </c>
      <c r="AA616" s="34">
        <v>850</v>
      </c>
      <c r="AB616" s="34">
        <v>870</v>
      </c>
      <c r="AC616" s="34">
        <v>87</v>
      </c>
      <c r="AD616" s="34">
        <v>27.47</v>
      </c>
      <c r="AE616" s="34">
        <v>0.63</v>
      </c>
      <c r="AF616" s="34">
        <v>978</v>
      </c>
      <c r="AG616" s="34">
        <v>2</v>
      </c>
      <c r="AH616" s="34">
        <v>47</v>
      </c>
      <c r="AI616" s="34">
        <v>41</v>
      </c>
      <c r="AJ616" s="34">
        <v>192</v>
      </c>
      <c r="AK616" s="34">
        <v>168</v>
      </c>
      <c r="AL616" s="34">
        <v>5.5</v>
      </c>
      <c r="AM616" s="34">
        <v>175</v>
      </c>
      <c r="AN616" s="34" t="s">
        <v>155</v>
      </c>
      <c r="AO616" s="34">
        <v>2</v>
      </c>
      <c r="AP616" s="37">
        <v>0.89534722222222218</v>
      </c>
      <c r="AQ616" s="34">
        <v>47.160223000000002</v>
      </c>
      <c r="AR616" s="34">
        <v>-88.484222000000003</v>
      </c>
      <c r="AS616" s="34">
        <v>313.7</v>
      </c>
      <c r="AT616" s="34">
        <v>29.5</v>
      </c>
      <c r="AU616" s="34">
        <v>12</v>
      </c>
      <c r="AV616" s="34">
        <v>9</v>
      </c>
      <c r="AW616" s="34" t="s">
        <v>200</v>
      </c>
      <c r="AX616" s="34">
        <v>1.3832</v>
      </c>
      <c r="AY616" s="34">
        <v>1.8915999999999999</v>
      </c>
      <c r="AZ616" s="34">
        <v>2.5122</v>
      </c>
      <c r="BA616" s="34">
        <v>13.404</v>
      </c>
      <c r="BB616" s="34">
        <v>14.46</v>
      </c>
      <c r="BC616" s="34">
        <v>1.08</v>
      </c>
      <c r="BD616" s="34">
        <v>14.105</v>
      </c>
      <c r="BE616" s="34">
        <v>2903.0479999999998</v>
      </c>
      <c r="BF616" s="34">
        <v>1.3009999999999999</v>
      </c>
      <c r="BG616" s="34">
        <v>3.2650000000000001</v>
      </c>
      <c r="BH616" s="34">
        <v>5.0999999999999997E-2</v>
      </c>
      <c r="BI616" s="34">
        <v>3.3159999999999998</v>
      </c>
      <c r="BJ616" s="34">
        <v>2.669</v>
      </c>
      <c r="BK616" s="34">
        <v>4.2000000000000003E-2</v>
      </c>
      <c r="BL616" s="34">
        <v>2.7109999999999999</v>
      </c>
      <c r="BM616" s="34">
        <v>0.56000000000000005</v>
      </c>
      <c r="BN616" s="34"/>
      <c r="BO616" s="34"/>
      <c r="BP616" s="34"/>
      <c r="BQ616" s="34">
        <v>69.521000000000001</v>
      </c>
      <c r="BR616" s="34">
        <v>0.18064</v>
      </c>
      <c r="BS616" s="34">
        <v>-5</v>
      </c>
      <c r="BT616" s="34">
        <v>5.9280000000000001E-3</v>
      </c>
      <c r="BU616" s="34">
        <v>4.4143990000000004</v>
      </c>
      <c r="BV616" s="34">
        <v>0</v>
      </c>
      <c r="BW616" s="34" t="s">
        <v>155</v>
      </c>
      <c r="BX616" s="34">
        <v>0.81699999999999995</v>
      </c>
    </row>
    <row r="617" spans="1:76" x14ac:dyDescent="0.25">
      <c r="A617" s="35">
        <v>43167</v>
      </c>
      <c r="B617" s="36">
        <v>1.9547453703703702E-2</v>
      </c>
      <c r="C617" s="34">
        <v>14.51</v>
      </c>
      <c r="D617" s="34">
        <v>0.114</v>
      </c>
      <c r="E617" s="34">
        <v>1140.4662780000001</v>
      </c>
      <c r="F617" s="34">
        <v>182.2</v>
      </c>
      <c r="G617" s="34">
        <v>2.2999999999999998</v>
      </c>
      <c r="H617" s="34">
        <v>61.1</v>
      </c>
      <c r="I617" s="34"/>
      <c r="J617" s="34">
        <v>0.7</v>
      </c>
      <c r="K617" s="34">
        <v>0.87190000000000001</v>
      </c>
      <c r="L617" s="34">
        <v>12.6508</v>
      </c>
      <c r="M617" s="34">
        <v>9.9400000000000002E-2</v>
      </c>
      <c r="N617" s="34">
        <v>158.81299999999999</v>
      </c>
      <c r="O617" s="34">
        <v>2.0053000000000001</v>
      </c>
      <c r="P617" s="34">
        <v>160.80000000000001</v>
      </c>
      <c r="Q617" s="34">
        <v>129.81620000000001</v>
      </c>
      <c r="R617" s="34">
        <v>1.6392</v>
      </c>
      <c r="S617" s="34">
        <v>131.5</v>
      </c>
      <c r="T617" s="34">
        <v>61.1</v>
      </c>
      <c r="U617" s="34"/>
      <c r="V617" s="34"/>
      <c r="W617" s="34">
        <v>0</v>
      </c>
      <c r="X617" s="34">
        <v>0.61029999999999995</v>
      </c>
      <c r="Y617" s="34">
        <v>12.1</v>
      </c>
      <c r="Z617" s="34">
        <v>849</v>
      </c>
      <c r="AA617" s="34">
        <v>850</v>
      </c>
      <c r="AB617" s="34">
        <v>870</v>
      </c>
      <c r="AC617" s="34">
        <v>87</v>
      </c>
      <c r="AD617" s="34">
        <v>27.47</v>
      </c>
      <c r="AE617" s="34">
        <v>0.63</v>
      </c>
      <c r="AF617" s="34">
        <v>978</v>
      </c>
      <c r="AG617" s="34">
        <v>2</v>
      </c>
      <c r="AH617" s="34">
        <v>47</v>
      </c>
      <c r="AI617" s="34">
        <v>41</v>
      </c>
      <c r="AJ617" s="34">
        <v>192</v>
      </c>
      <c r="AK617" s="34">
        <v>168</v>
      </c>
      <c r="AL617" s="34">
        <v>5.5</v>
      </c>
      <c r="AM617" s="34">
        <v>175</v>
      </c>
      <c r="AN617" s="34" t="s">
        <v>155</v>
      </c>
      <c r="AO617" s="34">
        <v>2</v>
      </c>
      <c r="AP617" s="37">
        <v>0.89535879629629633</v>
      </c>
      <c r="AQ617" s="34">
        <v>47.160249999999998</v>
      </c>
      <c r="AR617" s="34">
        <v>-88.484222000000003</v>
      </c>
      <c r="AS617" s="34">
        <v>313.8</v>
      </c>
      <c r="AT617" s="34">
        <v>28.6</v>
      </c>
      <c r="AU617" s="34">
        <v>12</v>
      </c>
      <c r="AV617" s="34">
        <v>9</v>
      </c>
      <c r="AW617" s="34" t="s">
        <v>200</v>
      </c>
      <c r="AX617" s="34">
        <v>1.2</v>
      </c>
      <c r="AY617" s="34">
        <v>1.8</v>
      </c>
      <c r="AZ617" s="34">
        <v>2.1</v>
      </c>
      <c r="BA617" s="34">
        <v>13.404</v>
      </c>
      <c r="BB617" s="34">
        <v>13.93</v>
      </c>
      <c r="BC617" s="34">
        <v>1.04</v>
      </c>
      <c r="BD617" s="34">
        <v>14.696999999999999</v>
      </c>
      <c r="BE617" s="34">
        <v>2882.35</v>
      </c>
      <c r="BF617" s="34">
        <v>14.419</v>
      </c>
      <c r="BG617" s="34">
        <v>3.7890000000000001</v>
      </c>
      <c r="BH617" s="34">
        <v>4.8000000000000001E-2</v>
      </c>
      <c r="BI617" s="34">
        <v>3.8370000000000002</v>
      </c>
      <c r="BJ617" s="34">
        <v>3.097</v>
      </c>
      <c r="BK617" s="34">
        <v>3.9E-2</v>
      </c>
      <c r="BL617" s="34">
        <v>3.1360000000000001</v>
      </c>
      <c r="BM617" s="34">
        <v>0.48039999999999999</v>
      </c>
      <c r="BN617" s="34"/>
      <c r="BO617" s="34"/>
      <c r="BP617" s="34"/>
      <c r="BQ617" s="34">
        <v>101.10599999999999</v>
      </c>
      <c r="BR617" s="34">
        <v>0.20608099999999999</v>
      </c>
      <c r="BS617" s="34">
        <v>-5</v>
      </c>
      <c r="BT617" s="34">
        <v>6.0000000000000001E-3</v>
      </c>
      <c r="BU617" s="34">
        <v>5.0361060000000002</v>
      </c>
      <c r="BV617" s="34">
        <v>0</v>
      </c>
      <c r="BW617" s="34" t="s">
        <v>155</v>
      </c>
      <c r="BX617" s="34">
        <v>0.81699999999999995</v>
      </c>
    </row>
    <row r="618" spans="1:76" x14ac:dyDescent="0.25">
      <c r="A618" s="35">
        <v>43167</v>
      </c>
      <c r="B618" s="36">
        <v>1.9559027777777776E-2</v>
      </c>
      <c r="C618" s="34">
        <v>14.51</v>
      </c>
      <c r="D618" s="34">
        <v>0.30209999999999998</v>
      </c>
      <c r="E618" s="34">
        <v>3021.421488</v>
      </c>
      <c r="F618" s="34">
        <v>214.6</v>
      </c>
      <c r="G618" s="34">
        <v>2.2999999999999998</v>
      </c>
      <c r="H618" s="34">
        <v>55.4</v>
      </c>
      <c r="I618" s="34"/>
      <c r="J618" s="34">
        <v>0.7</v>
      </c>
      <c r="K618" s="34">
        <v>0.87019999999999997</v>
      </c>
      <c r="L618" s="34">
        <v>12.6266</v>
      </c>
      <c r="M618" s="34">
        <v>0.26290000000000002</v>
      </c>
      <c r="N618" s="34">
        <v>186.7663</v>
      </c>
      <c r="O618" s="34">
        <v>2.0015000000000001</v>
      </c>
      <c r="P618" s="34">
        <v>188.8</v>
      </c>
      <c r="Q618" s="34">
        <v>152.66569999999999</v>
      </c>
      <c r="R618" s="34">
        <v>1.6359999999999999</v>
      </c>
      <c r="S618" s="34">
        <v>154.30000000000001</v>
      </c>
      <c r="T618" s="34">
        <v>55.443800000000003</v>
      </c>
      <c r="U618" s="34"/>
      <c r="V618" s="34"/>
      <c r="W618" s="34">
        <v>0</v>
      </c>
      <c r="X618" s="34">
        <v>0.60909999999999997</v>
      </c>
      <c r="Y618" s="34">
        <v>12</v>
      </c>
      <c r="Z618" s="34">
        <v>849</v>
      </c>
      <c r="AA618" s="34">
        <v>850</v>
      </c>
      <c r="AB618" s="34">
        <v>869</v>
      </c>
      <c r="AC618" s="34">
        <v>87</v>
      </c>
      <c r="AD618" s="34">
        <v>27.47</v>
      </c>
      <c r="AE618" s="34">
        <v>0.63</v>
      </c>
      <c r="AF618" s="34">
        <v>978</v>
      </c>
      <c r="AG618" s="34">
        <v>2</v>
      </c>
      <c r="AH618" s="34">
        <v>47</v>
      </c>
      <c r="AI618" s="34">
        <v>41</v>
      </c>
      <c r="AJ618" s="34">
        <v>192</v>
      </c>
      <c r="AK618" s="34">
        <v>168</v>
      </c>
      <c r="AL618" s="34">
        <v>5.5</v>
      </c>
      <c r="AM618" s="34">
        <v>175</v>
      </c>
      <c r="AN618" s="34" t="s">
        <v>155</v>
      </c>
      <c r="AO618" s="34">
        <v>2</v>
      </c>
      <c r="AP618" s="37">
        <v>0.89535879629629633</v>
      </c>
      <c r="AQ618" s="34">
        <v>47.160423000000002</v>
      </c>
      <c r="AR618" s="34">
        <v>-88.484217000000001</v>
      </c>
      <c r="AS618" s="34">
        <v>314.3</v>
      </c>
      <c r="AT618" s="34">
        <v>28.3</v>
      </c>
      <c r="AU618" s="34">
        <v>12</v>
      </c>
      <c r="AV618" s="34">
        <v>9</v>
      </c>
      <c r="AW618" s="34" t="s">
        <v>200</v>
      </c>
      <c r="AX618" s="34">
        <v>1.4313</v>
      </c>
      <c r="AY618" s="34">
        <v>1.1832</v>
      </c>
      <c r="AZ618" s="34">
        <v>2.3313000000000001</v>
      </c>
      <c r="BA618" s="34">
        <v>13.404</v>
      </c>
      <c r="BB618" s="34">
        <v>13.74</v>
      </c>
      <c r="BC618" s="34">
        <v>1.03</v>
      </c>
      <c r="BD618" s="34">
        <v>14.916</v>
      </c>
      <c r="BE618" s="34">
        <v>2845.7840000000001</v>
      </c>
      <c r="BF618" s="34">
        <v>37.716000000000001</v>
      </c>
      <c r="BG618" s="34">
        <v>4.4080000000000004</v>
      </c>
      <c r="BH618" s="34">
        <v>4.7E-2</v>
      </c>
      <c r="BI618" s="34">
        <v>4.4550000000000001</v>
      </c>
      <c r="BJ618" s="34">
        <v>3.6030000000000002</v>
      </c>
      <c r="BK618" s="34">
        <v>3.9E-2</v>
      </c>
      <c r="BL618" s="34">
        <v>3.6419999999999999</v>
      </c>
      <c r="BM618" s="34">
        <v>0.43120000000000003</v>
      </c>
      <c r="BN618" s="34"/>
      <c r="BO618" s="34"/>
      <c r="BP618" s="34"/>
      <c r="BQ618" s="34">
        <v>99.822999999999993</v>
      </c>
      <c r="BR618" s="34">
        <v>0.30554500000000001</v>
      </c>
      <c r="BS618" s="34">
        <v>-5</v>
      </c>
      <c r="BT618" s="34">
        <v>6.9290000000000003E-3</v>
      </c>
      <c r="BU618" s="34">
        <v>7.466755</v>
      </c>
      <c r="BV618" s="34">
        <v>0</v>
      </c>
      <c r="BW618" s="34" t="s">
        <v>155</v>
      </c>
      <c r="BX618" s="34">
        <v>0.81699999999999995</v>
      </c>
    </row>
    <row r="619" spans="1:76" x14ac:dyDescent="0.25">
      <c r="A619" s="35">
        <v>43167</v>
      </c>
      <c r="B619" s="36">
        <v>1.9570601851851853E-2</v>
      </c>
      <c r="C619" s="34">
        <v>14.413</v>
      </c>
      <c r="D619" s="34">
        <v>0.3775</v>
      </c>
      <c r="E619" s="34">
        <v>3775.3833610000001</v>
      </c>
      <c r="F619" s="34">
        <v>214.5</v>
      </c>
      <c r="G619" s="34">
        <v>2.2999999999999998</v>
      </c>
      <c r="H619" s="34">
        <v>50.2</v>
      </c>
      <c r="I619" s="34"/>
      <c r="J619" s="34">
        <v>0.8</v>
      </c>
      <c r="K619" s="34">
        <v>0.87029999999999996</v>
      </c>
      <c r="L619" s="34">
        <v>12.5433</v>
      </c>
      <c r="M619" s="34">
        <v>0.3286</v>
      </c>
      <c r="N619" s="34">
        <v>186.67490000000001</v>
      </c>
      <c r="O619" s="34">
        <v>2.0017</v>
      </c>
      <c r="P619" s="34">
        <v>188.7</v>
      </c>
      <c r="Q619" s="34">
        <v>152.5909</v>
      </c>
      <c r="R619" s="34">
        <v>1.6362000000000001</v>
      </c>
      <c r="S619" s="34">
        <v>154.19999999999999</v>
      </c>
      <c r="T619" s="34">
        <v>50.178800000000003</v>
      </c>
      <c r="U619" s="34"/>
      <c r="V619" s="34"/>
      <c r="W619" s="34">
        <v>0</v>
      </c>
      <c r="X619" s="34">
        <v>0.69620000000000004</v>
      </c>
      <c r="Y619" s="34">
        <v>12</v>
      </c>
      <c r="Z619" s="34">
        <v>849</v>
      </c>
      <c r="AA619" s="34">
        <v>850</v>
      </c>
      <c r="AB619" s="34">
        <v>868</v>
      </c>
      <c r="AC619" s="34">
        <v>87</v>
      </c>
      <c r="AD619" s="34">
        <v>27.47</v>
      </c>
      <c r="AE619" s="34">
        <v>0.63</v>
      </c>
      <c r="AF619" s="34">
        <v>978</v>
      </c>
      <c r="AG619" s="34">
        <v>2</v>
      </c>
      <c r="AH619" s="34">
        <v>47</v>
      </c>
      <c r="AI619" s="34">
        <v>41</v>
      </c>
      <c r="AJ619" s="34">
        <v>192</v>
      </c>
      <c r="AK619" s="34">
        <v>168</v>
      </c>
      <c r="AL619" s="34">
        <v>5.5</v>
      </c>
      <c r="AM619" s="34">
        <v>175</v>
      </c>
      <c r="AN619" s="34" t="s">
        <v>155</v>
      </c>
      <c r="AO619" s="34">
        <v>2</v>
      </c>
      <c r="AP619" s="37">
        <v>0.89538194444444441</v>
      </c>
      <c r="AQ619" s="34">
        <v>47.160632999999997</v>
      </c>
      <c r="AR619" s="34">
        <v>-88.484105</v>
      </c>
      <c r="AS619" s="34">
        <v>314.3</v>
      </c>
      <c r="AT619" s="34">
        <v>27.8</v>
      </c>
      <c r="AU619" s="34">
        <v>12</v>
      </c>
      <c r="AV619" s="34">
        <v>9</v>
      </c>
      <c r="AW619" s="34" t="s">
        <v>200</v>
      </c>
      <c r="AX619" s="34">
        <v>1.8855</v>
      </c>
      <c r="AY619" s="34">
        <v>1.5397000000000001</v>
      </c>
      <c r="AZ619" s="34">
        <v>3.0167999999999999</v>
      </c>
      <c r="BA619" s="34">
        <v>13.404</v>
      </c>
      <c r="BB619" s="34">
        <v>13.75</v>
      </c>
      <c r="BC619" s="34">
        <v>1.03</v>
      </c>
      <c r="BD619" s="34">
        <v>14.904</v>
      </c>
      <c r="BE619" s="34">
        <v>2831.011</v>
      </c>
      <c r="BF619" s="34">
        <v>47.198999999999998</v>
      </c>
      <c r="BG619" s="34">
        <v>4.4119999999999999</v>
      </c>
      <c r="BH619" s="34">
        <v>4.7E-2</v>
      </c>
      <c r="BI619" s="34">
        <v>4.4589999999999996</v>
      </c>
      <c r="BJ619" s="34">
        <v>3.6070000000000002</v>
      </c>
      <c r="BK619" s="34">
        <v>3.9E-2</v>
      </c>
      <c r="BL619" s="34">
        <v>3.645</v>
      </c>
      <c r="BM619" s="34">
        <v>0.39079999999999998</v>
      </c>
      <c r="BN619" s="34"/>
      <c r="BO619" s="34"/>
      <c r="BP619" s="34"/>
      <c r="BQ619" s="34">
        <v>114.25700000000001</v>
      </c>
      <c r="BR619" s="34">
        <v>0.30742599999999998</v>
      </c>
      <c r="BS619" s="34">
        <v>-5</v>
      </c>
      <c r="BT619" s="34">
        <v>6.071E-3</v>
      </c>
      <c r="BU619" s="34">
        <v>7.5127220000000001</v>
      </c>
      <c r="BV619" s="34">
        <v>0</v>
      </c>
      <c r="BW619" s="34" t="s">
        <v>155</v>
      </c>
      <c r="BX619" s="34">
        <v>0.81699999999999995</v>
      </c>
    </row>
    <row r="620" spans="1:76" x14ac:dyDescent="0.25">
      <c r="A620" s="35">
        <v>43167</v>
      </c>
      <c r="B620" s="36">
        <v>1.9582175925925926E-2</v>
      </c>
      <c r="C620" s="34">
        <v>14.375</v>
      </c>
      <c r="D620" s="34">
        <v>0.21440000000000001</v>
      </c>
      <c r="E620" s="34">
        <v>2144.0619900000002</v>
      </c>
      <c r="F620" s="34">
        <v>187.5</v>
      </c>
      <c r="G620" s="34">
        <v>2.4</v>
      </c>
      <c r="H620" s="34">
        <v>54</v>
      </c>
      <c r="I620" s="34"/>
      <c r="J620" s="34">
        <v>0.8</v>
      </c>
      <c r="K620" s="34">
        <v>0.872</v>
      </c>
      <c r="L620" s="34">
        <v>12.5357</v>
      </c>
      <c r="M620" s="34">
        <v>0.187</v>
      </c>
      <c r="N620" s="34">
        <v>163.4941</v>
      </c>
      <c r="O620" s="34">
        <v>2.0929000000000002</v>
      </c>
      <c r="P620" s="34">
        <v>165.6</v>
      </c>
      <c r="Q620" s="34">
        <v>133.64259999999999</v>
      </c>
      <c r="R620" s="34">
        <v>1.7108000000000001</v>
      </c>
      <c r="S620" s="34">
        <v>135.4</v>
      </c>
      <c r="T620" s="34">
        <v>54.030900000000003</v>
      </c>
      <c r="U620" s="34"/>
      <c r="V620" s="34"/>
      <c r="W620" s="34">
        <v>0</v>
      </c>
      <c r="X620" s="34">
        <v>0.6976</v>
      </c>
      <c r="Y620" s="34">
        <v>12.1</v>
      </c>
      <c r="Z620" s="34">
        <v>849</v>
      </c>
      <c r="AA620" s="34">
        <v>850</v>
      </c>
      <c r="AB620" s="34">
        <v>867</v>
      </c>
      <c r="AC620" s="34">
        <v>87</v>
      </c>
      <c r="AD620" s="34">
        <v>27.47</v>
      </c>
      <c r="AE620" s="34">
        <v>0.63</v>
      </c>
      <c r="AF620" s="34">
        <v>978</v>
      </c>
      <c r="AG620" s="34">
        <v>2</v>
      </c>
      <c r="AH620" s="34">
        <v>47</v>
      </c>
      <c r="AI620" s="34">
        <v>41</v>
      </c>
      <c r="AJ620" s="34">
        <v>192</v>
      </c>
      <c r="AK620" s="34">
        <v>168</v>
      </c>
      <c r="AL620" s="34">
        <v>5.5</v>
      </c>
      <c r="AM620" s="34">
        <v>175</v>
      </c>
      <c r="AN620" s="34" t="s">
        <v>155</v>
      </c>
      <c r="AO620" s="34">
        <v>2</v>
      </c>
      <c r="AP620" s="37">
        <v>0.8954050925925926</v>
      </c>
      <c r="AQ620" s="34">
        <v>47.160679999999999</v>
      </c>
      <c r="AR620" s="34">
        <v>-88.484071999999998</v>
      </c>
      <c r="AS620" s="34">
        <v>314.3</v>
      </c>
      <c r="AT620" s="34">
        <v>29.1</v>
      </c>
      <c r="AU620" s="34">
        <v>12</v>
      </c>
      <c r="AV620" s="34">
        <v>10</v>
      </c>
      <c r="AW620" s="34" t="s">
        <v>201</v>
      </c>
      <c r="AX620" s="34">
        <v>2</v>
      </c>
      <c r="AY620" s="34">
        <v>1.7</v>
      </c>
      <c r="AZ620" s="34">
        <v>3.2</v>
      </c>
      <c r="BA620" s="34">
        <v>13.404</v>
      </c>
      <c r="BB620" s="34">
        <v>13.95</v>
      </c>
      <c r="BC620" s="34">
        <v>1.04</v>
      </c>
      <c r="BD620" s="34">
        <v>14.675000000000001</v>
      </c>
      <c r="BE620" s="34">
        <v>2862.4850000000001</v>
      </c>
      <c r="BF620" s="34">
        <v>27.172999999999998</v>
      </c>
      <c r="BG620" s="34">
        <v>3.91</v>
      </c>
      <c r="BH620" s="34">
        <v>0.05</v>
      </c>
      <c r="BI620" s="34">
        <v>3.96</v>
      </c>
      <c r="BJ620" s="34">
        <v>3.1960000000000002</v>
      </c>
      <c r="BK620" s="34">
        <v>4.1000000000000002E-2</v>
      </c>
      <c r="BL620" s="34">
        <v>3.2370000000000001</v>
      </c>
      <c r="BM620" s="34">
        <v>0.42580000000000001</v>
      </c>
      <c r="BN620" s="34"/>
      <c r="BO620" s="34"/>
      <c r="BP620" s="34"/>
      <c r="BQ620" s="34">
        <v>115.82899999999999</v>
      </c>
      <c r="BR620" s="34">
        <v>0.295852</v>
      </c>
      <c r="BS620" s="34">
        <v>-5</v>
      </c>
      <c r="BT620" s="34">
        <v>5.071E-3</v>
      </c>
      <c r="BU620" s="34">
        <v>7.2298830000000001</v>
      </c>
      <c r="BV620" s="34">
        <v>0</v>
      </c>
      <c r="BW620" s="34" t="s">
        <v>155</v>
      </c>
      <c r="BX620" s="34">
        <v>0.81699999999999995</v>
      </c>
    </row>
    <row r="621" spans="1:76" x14ac:dyDescent="0.25">
      <c r="A621" s="35">
        <v>43167</v>
      </c>
      <c r="B621" s="36">
        <v>1.959375E-2</v>
      </c>
      <c r="C621" s="34">
        <v>14.287000000000001</v>
      </c>
      <c r="D621" s="34">
        <v>9.8900000000000002E-2</v>
      </c>
      <c r="E621" s="34">
        <v>989.46666700000003</v>
      </c>
      <c r="F621" s="34">
        <v>158.9</v>
      </c>
      <c r="G621" s="34">
        <v>2.4</v>
      </c>
      <c r="H621" s="34">
        <v>50.2</v>
      </c>
      <c r="I621" s="34"/>
      <c r="J621" s="34">
        <v>0.8</v>
      </c>
      <c r="K621" s="34">
        <v>0.87380000000000002</v>
      </c>
      <c r="L621" s="34">
        <v>12.483499999999999</v>
      </c>
      <c r="M621" s="34">
        <v>8.6499999999999994E-2</v>
      </c>
      <c r="N621" s="34">
        <v>138.79589999999999</v>
      </c>
      <c r="O621" s="34">
        <v>2.1313</v>
      </c>
      <c r="P621" s="34">
        <v>140.9</v>
      </c>
      <c r="Q621" s="34">
        <v>113.4539</v>
      </c>
      <c r="R621" s="34">
        <v>1.7422</v>
      </c>
      <c r="S621" s="34">
        <v>115.2</v>
      </c>
      <c r="T621" s="34">
        <v>50.164299999999997</v>
      </c>
      <c r="U621" s="34"/>
      <c r="V621" s="34"/>
      <c r="W621" s="34">
        <v>0</v>
      </c>
      <c r="X621" s="34">
        <v>0.69899999999999995</v>
      </c>
      <c r="Y621" s="34">
        <v>12</v>
      </c>
      <c r="Z621" s="34">
        <v>848</v>
      </c>
      <c r="AA621" s="34">
        <v>849</v>
      </c>
      <c r="AB621" s="34">
        <v>867</v>
      </c>
      <c r="AC621" s="34">
        <v>87</v>
      </c>
      <c r="AD621" s="34">
        <v>27.47</v>
      </c>
      <c r="AE621" s="34">
        <v>0.63</v>
      </c>
      <c r="AF621" s="34">
        <v>978</v>
      </c>
      <c r="AG621" s="34">
        <v>2</v>
      </c>
      <c r="AH621" s="34">
        <v>46.070999999999998</v>
      </c>
      <c r="AI621" s="34">
        <v>41</v>
      </c>
      <c r="AJ621" s="34">
        <v>191.1</v>
      </c>
      <c r="AK621" s="34">
        <v>168</v>
      </c>
      <c r="AL621" s="34">
        <v>5.5</v>
      </c>
      <c r="AM621" s="34">
        <v>175</v>
      </c>
      <c r="AN621" s="34" t="s">
        <v>155</v>
      </c>
      <c r="AO621" s="34">
        <v>2</v>
      </c>
      <c r="AP621" s="37">
        <v>0.8954050925925926</v>
      </c>
      <c r="AQ621" s="34">
        <v>47.160769000000002</v>
      </c>
      <c r="AR621" s="34">
        <v>-88.484007000000005</v>
      </c>
      <c r="AS621" s="34">
        <v>314.7</v>
      </c>
      <c r="AT621" s="34">
        <v>29.6</v>
      </c>
      <c r="AU621" s="34">
        <v>12</v>
      </c>
      <c r="AV621" s="34">
        <v>10</v>
      </c>
      <c r="AW621" s="34" t="s">
        <v>201</v>
      </c>
      <c r="AX621" s="34">
        <v>1.9229000000000001</v>
      </c>
      <c r="AY621" s="34">
        <v>1.7770999999999999</v>
      </c>
      <c r="AZ621" s="34">
        <v>3.2</v>
      </c>
      <c r="BA621" s="34">
        <v>13.404</v>
      </c>
      <c r="BB621" s="34">
        <v>14.15</v>
      </c>
      <c r="BC621" s="34">
        <v>1.06</v>
      </c>
      <c r="BD621" s="34">
        <v>14.449</v>
      </c>
      <c r="BE621" s="34">
        <v>2885.386</v>
      </c>
      <c r="BF621" s="34">
        <v>12.718</v>
      </c>
      <c r="BG621" s="34">
        <v>3.36</v>
      </c>
      <c r="BH621" s="34">
        <v>5.1999999999999998E-2</v>
      </c>
      <c r="BI621" s="34">
        <v>3.411</v>
      </c>
      <c r="BJ621" s="34">
        <v>2.746</v>
      </c>
      <c r="BK621" s="34">
        <v>4.2000000000000003E-2</v>
      </c>
      <c r="BL621" s="34">
        <v>2.7879999999999998</v>
      </c>
      <c r="BM621" s="34">
        <v>0.40010000000000001</v>
      </c>
      <c r="BN621" s="34"/>
      <c r="BO621" s="34"/>
      <c r="BP621" s="34"/>
      <c r="BQ621" s="34">
        <v>117.47499999999999</v>
      </c>
      <c r="BR621" s="34">
        <v>0.26805899999999999</v>
      </c>
      <c r="BS621" s="34">
        <v>-5</v>
      </c>
      <c r="BT621" s="34">
        <v>6.8580000000000004E-3</v>
      </c>
      <c r="BU621" s="34">
        <v>6.5506919999999997</v>
      </c>
      <c r="BV621" s="34">
        <v>0</v>
      </c>
      <c r="BW621" s="34" t="s">
        <v>155</v>
      </c>
      <c r="BX621" s="34">
        <v>0.81699999999999995</v>
      </c>
    </row>
    <row r="622" spans="1:76" x14ac:dyDescent="0.25">
      <c r="A622" s="35">
        <v>43167</v>
      </c>
      <c r="B622" s="36">
        <v>1.9605324074074074E-2</v>
      </c>
      <c r="C622" s="34">
        <v>14.087999999999999</v>
      </c>
      <c r="D622" s="34">
        <v>3.6900000000000002E-2</v>
      </c>
      <c r="E622" s="34">
        <v>368.51788800000003</v>
      </c>
      <c r="F622" s="34">
        <v>144.1</v>
      </c>
      <c r="G622" s="34">
        <v>2.5</v>
      </c>
      <c r="H622" s="34">
        <v>46.2</v>
      </c>
      <c r="I622" s="34"/>
      <c r="J622" s="34">
        <v>0.8</v>
      </c>
      <c r="K622" s="34">
        <v>0.87590000000000001</v>
      </c>
      <c r="L622" s="34">
        <v>12.3391</v>
      </c>
      <c r="M622" s="34">
        <v>3.2300000000000002E-2</v>
      </c>
      <c r="N622" s="34">
        <v>126.25579999999999</v>
      </c>
      <c r="O622" s="34">
        <v>2.1897000000000002</v>
      </c>
      <c r="P622" s="34">
        <v>128.4</v>
      </c>
      <c r="Q622" s="34">
        <v>103.2034</v>
      </c>
      <c r="R622" s="34">
        <v>1.7899</v>
      </c>
      <c r="S622" s="34">
        <v>105</v>
      </c>
      <c r="T622" s="34">
        <v>46.224600000000002</v>
      </c>
      <c r="U622" s="34"/>
      <c r="V622" s="34"/>
      <c r="W622" s="34">
        <v>0</v>
      </c>
      <c r="X622" s="34">
        <v>0.70069999999999999</v>
      </c>
      <c r="Y622" s="34">
        <v>12</v>
      </c>
      <c r="Z622" s="34">
        <v>848</v>
      </c>
      <c r="AA622" s="34">
        <v>849</v>
      </c>
      <c r="AB622" s="34">
        <v>868</v>
      </c>
      <c r="AC622" s="34">
        <v>87</v>
      </c>
      <c r="AD622" s="34">
        <v>27.47</v>
      </c>
      <c r="AE622" s="34">
        <v>0.63</v>
      </c>
      <c r="AF622" s="34">
        <v>978</v>
      </c>
      <c r="AG622" s="34">
        <v>2</v>
      </c>
      <c r="AH622" s="34">
        <v>46</v>
      </c>
      <c r="AI622" s="34">
        <v>41</v>
      </c>
      <c r="AJ622" s="34">
        <v>191</v>
      </c>
      <c r="AK622" s="34">
        <v>168</v>
      </c>
      <c r="AL622" s="34">
        <v>5.5</v>
      </c>
      <c r="AM622" s="34">
        <v>175</v>
      </c>
      <c r="AN622" s="34" t="s">
        <v>155</v>
      </c>
      <c r="AO622" s="34">
        <v>2</v>
      </c>
      <c r="AP622" s="37">
        <v>0.89541666666666664</v>
      </c>
      <c r="AQ622" s="34">
        <v>47.160893000000002</v>
      </c>
      <c r="AR622" s="34">
        <v>-88.483959999999996</v>
      </c>
      <c r="AS622" s="34">
        <v>315.10000000000002</v>
      </c>
      <c r="AT622" s="34">
        <v>30.3</v>
      </c>
      <c r="AU622" s="34">
        <v>12</v>
      </c>
      <c r="AV622" s="34">
        <v>10</v>
      </c>
      <c r="AW622" s="34" t="s">
        <v>201</v>
      </c>
      <c r="AX622" s="34">
        <v>1.4374</v>
      </c>
      <c r="AY622" s="34">
        <v>1.8771</v>
      </c>
      <c r="AZ622" s="34">
        <v>2.6602999999999999</v>
      </c>
      <c r="BA622" s="34">
        <v>13.404</v>
      </c>
      <c r="BB622" s="34">
        <v>14.4</v>
      </c>
      <c r="BC622" s="34">
        <v>1.07</v>
      </c>
      <c r="BD622" s="34">
        <v>14.172000000000001</v>
      </c>
      <c r="BE622" s="34">
        <v>2898.0120000000002</v>
      </c>
      <c r="BF622" s="34">
        <v>4.8250000000000002</v>
      </c>
      <c r="BG622" s="34">
        <v>3.105</v>
      </c>
      <c r="BH622" s="34">
        <v>5.3999999999999999E-2</v>
      </c>
      <c r="BI622" s="34">
        <v>3.1589999999999998</v>
      </c>
      <c r="BJ622" s="34">
        <v>2.5379999999999998</v>
      </c>
      <c r="BK622" s="34">
        <v>4.3999999999999997E-2</v>
      </c>
      <c r="BL622" s="34">
        <v>2.5819999999999999</v>
      </c>
      <c r="BM622" s="34">
        <v>0.37459999999999999</v>
      </c>
      <c r="BN622" s="34"/>
      <c r="BO622" s="34"/>
      <c r="BP622" s="34"/>
      <c r="BQ622" s="34">
        <v>119.65900000000001</v>
      </c>
      <c r="BR622" s="34">
        <v>0.24649099999999999</v>
      </c>
      <c r="BS622" s="34">
        <v>-5</v>
      </c>
      <c r="BT622" s="34">
        <v>6.071E-3</v>
      </c>
      <c r="BU622" s="34">
        <v>6.0236239999999999</v>
      </c>
      <c r="BV622" s="34">
        <v>0</v>
      </c>
      <c r="BW622" s="34" t="s">
        <v>155</v>
      </c>
      <c r="BX622" s="34">
        <v>0.81699999999999995</v>
      </c>
    </row>
    <row r="623" spans="1:76" x14ac:dyDescent="0.25">
      <c r="A623" s="35">
        <v>43167</v>
      </c>
      <c r="B623" s="36">
        <v>1.9616898148148151E-2</v>
      </c>
      <c r="C623" s="34">
        <v>13.939</v>
      </c>
      <c r="D623" s="34">
        <v>1.32E-2</v>
      </c>
      <c r="E623" s="34">
        <v>131.51260500000001</v>
      </c>
      <c r="F623" s="34">
        <v>138.19999999999999</v>
      </c>
      <c r="G623" s="34">
        <v>2.5</v>
      </c>
      <c r="H623" s="34">
        <v>46.1</v>
      </c>
      <c r="I623" s="34"/>
      <c r="J623" s="34">
        <v>0.69</v>
      </c>
      <c r="K623" s="34">
        <v>0.87729999999999997</v>
      </c>
      <c r="L623" s="34">
        <v>12.2281</v>
      </c>
      <c r="M623" s="34">
        <v>1.15E-2</v>
      </c>
      <c r="N623" s="34">
        <v>121.2212</v>
      </c>
      <c r="O623" s="34">
        <v>2.1585999999999999</v>
      </c>
      <c r="P623" s="34">
        <v>123.4</v>
      </c>
      <c r="Q623" s="34">
        <v>99.088099999999997</v>
      </c>
      <c r="R623" s="34">
        <v>1.7645</v>
      </c>
      <c r="S623" s="34">
        <v>100.9</v>
      </c>
      <c r="T623" s="34">
        <v>46.1</v>
      </c>
      <c r="U623" s="34"/>
      <c r="V623" s="34"/>
      <c r="W623" s="34">
        <v>0</v>
      </c>
      <c r="X623" s="34">
        <v>0.60129999999999995</v>
      </c>
      <c r="Y623" s="34">
        <v>12</v>
      </c>
      <c r="Z623" s="34">
        <v>848</v>
      </c>
      <c r="AA623" s="34">
        <v>849</v>
      </c>
      <c r="AB623" s="34">
        <v>868</v>
      </c>
      <c r="AC623" s="34">
        <v>87</v>
      </c>
      <c r="AD623" s="34">
        <v>27.47</v>
      </c>
      <c r="AE623" s="34">
        <v>0.63</v>
      </c>
      <c r="AF623" s="34">
        <v>978</v>
      </c>
      <c r="AG623" s="34">
        <v>2</v>
      </c>
      <c r="AH623" s="34">
        <v>46</v>
      </c>
      <c r="AI623" s="34">
        <v>41</v>
      </c>
      <c r="AJ623" s="34">
        <v>191</v>
      </c>
      <c r="AK623" s="34">
        <v>168.9</v>
      </c>
      <c r="AL623" s="34">
        <v>5.5</v>
      </c>
      <c r="AM623" s="34">
        <v>175</v>
      </c>
      <c r="AN623" s="34" t="s">
        <v>155</v>
      </c>
      <c r="AO623" s="34">
        <v>2</v>
      </c>
      <c r="AP623" s="37">
        <v>0.89542824074074068</v>
      </c>
      <c r="AQ623" s="34">
        <v>47.161012999999997</v>
      </c>
      <c r="AR623" s="34">
        <v>-88.483913999999999</v>
      </c>
      <c r="AS623" s="34">
        <v>315.60000000000002</v>
      </c>
      <c r="AT623" s="34">
        <v>31.1</v>
      </c>
      <c r="AU623" s="34">
        <v>12</v>
      </c>
      <c r="AV623" s="34">
        <v>10</v>
      </c>
      <c r="AW623" s="34" t="s">
        <v>201</v>
      </c>
      <c r="AX623" s="34">
        <v>1.3</v>
      </c>
      <c r="AY623" s="34">
        <v>1.9</v>
      </c>
      <c r="AZ623" s="34">
        <v>2.5</v>
      </c>
      <c r="BA623" s="34">
        <v>13.404</v>
      </c>
      <c r="BB623" s="34">
        <v>14.57</v>
      </c>
      <c r="BC623" s="34">
        <v>1.0900000000000001</v>
      </c>
      <c r="BD623" s="34">
        <v>13.992000000000001</v>
      </c>
      <c r="BE623" s="34">
        <v>2902.9470000000001</v>
      </c>
      <c r="BF623" s="34">
        <v>1.7430000000000001</v>
      </c>
      <c r="BG623" s="34">
        <v>3.0139999999999998</v>
      </c>
      <c r="BH623" s="34">
        <v>5.3999999999999999E-2</v>
      </c>
      <c r="BI623" s="34">
        <v>3.0670000000000002</v>
      </c>
      <c r="BJ623" s="34">
        <v>2.4630000000000001</v>
      </c>
      <c r="BK623" s="34">
        <v>4.3999999999999997E-2</v>
      </c>
      <c r="BL623" s="34">
        <v>2.5070000000000001</v>
      </c>
      <c r="BM623" s="34">
        <v>0.37769999999999998</v>
      </c>
      <c r="BN623" s="34"/>
      <c r="BO623" s="34"/>
      <c r="BP623" s="34"/>
      <c r="BQ623" s="34">
        <v>103.79600000000001</v>
      </c>
      <c r="BR623" s="34">
        <v>0.21248500000000001</v>
      </c>
      <c r="BS623" s="34">
        <v>-5</v>
      </c>
      <c r="BT623" s="34">
        <v>6.0000000000000001E-3</v>
      </c>
      <c r="BU623" s="34">
        <v>5.1926019999999999</v>
      </c>
      <c r="BV623" s="34">
        <v>0</v>
      </c>
      <c r="BW623" s="34" t="s">
        <v>155</v>
      </c>
      <c r="BX623" s="34">
        <v>0.81699999999999995</v>
      </c>
    </row>
    <row r="624" spans="1:76" x14ac:dyDescent="0.25">
      <c r="A624" s="35">
        <v>43167</v>
      </c>
      <c r="B624" s="36">
        <v>1.9628472222222224E-2</v>
      </c>
      <c r="C624" s="34">
        <v>13.923</v>
      </c>
      <c r="D624" s="34">
        <v>6.7999999999999996E-3</v>
      </c>
      <c r="E624" s="34">
        <v>67.785123999999996</v>
      </c>
      <c r="F624" s="34">
        <v>153.69999999999999</v>
      </c>
      <c r="G624" s="34">
        <v>2.4</v>
      </c>
      <c r="H624" s="34">
        <v>49</v>
      </c>
      <c r="I624" s="34"/>
      <c r="J624" s="34">
        <v>0.6</v>
      </c>
      <c r="K624" s="34">
        <v>0.87739999999999996</v>
      </c>
      <c r="L624" s="34">
        <v>12.2158</v>
      </c>
      <c r="M624" s="34">
        <v>5.8999999999999999E-3</v>
      </c>
      <c r="N624" s="34">
        <v>134.8749</v>
      </c>
      <c r="O624" s="34">
        <v>2.1057999999999999</v>
      </c>
      <c r="P624" s="34">
        <v>137</v>
      </c>
      <c r="Q624" s="34">
        <v>110.2488</v>
      </c>
      <c r="R624" s="34">
        <v>1.7213000000000001</v>
      </c>
      <c r="S624" s="34">
        <v>112</v>
      </c>
      <c r="T624" s="34">
        <v>48.960099999999997</v>
      </c>
      <c r="U624" s="34"/>
      <c r="V624" s="34"/>
      <c r="W624" s="34">
        <v>0</v>
      </c>
      <c r="X624" s="34">
        <v>0.52639999999999998</v>
      </c>
      <c r="Y624" s="34">
        <v>12</v>
      </c>
      <c r="Z624" s="34">
        <v>848</v>
      </c>
      <c r="AA624" s="34">
        <v>849</v>
      </c>
      <c r="AB624" s="34">
        <v>869</v>
      </c>
      <c r="AC624" s="34">
        <v>87</v>
      </c>
      <c r="AD624" s="34">
        <v>27.47</v>
      </c>
      <c r="AE624" s="34">
        <v>0.63</v>
      </c>
      <c r="AF624" s="34">
        <v>978</v>
      </c>
      <c r="AG624" s="34">
        <v>2</v>
      </c>
      <c r="AH624" s="34">
        <v>46</v>
      </c>
      <c r="AI624" s="34">
        <v>41</v>
      </c>
      <c r="AJ624" s="34">
        <v>191</v>
      </c>
      <c r="AK624" s="34">
        <v>168.1</v>
      </c>
      <c r="AL624" s="34">
        <v>5.4</v>
      </c>
      <c r="AM624" s="34">
        <v>175</v>
      </c>
      <c r="AN624" s="34" t="s">
        <v>155</v>
      </c>
      <c r="AO624" s="34">
        <v>2</v>
      </c>
      <c r="AP624" s="37">
        <v>0.89543981481481483</v>
      </c>
      <c r="AQ624" s="34">
        <v>47.161146000000002</v>
      </c>
      <c r="AR624" s="34">
        <v>-88.483907000000002</v>
      </c>
      <c r="AS624" s="34">
        <v>315.60000000000002</v>
      </c>
      <c r="AT624" s="34">
        <v>31.7</v>
      </c>
      <c r="AU624" s="34">
        <v>12</v>
      </c>
      <c r="AV624" s="34">
        <v>9</v>
      </c>
      <c r="AW624" s="34" t="s">
        <v>225</v>
      </c>
      <c r="AX624" s="34">
        <v>1.3</v>
      </c>
      <c r="AY624" s="34">
        <v>1.9</v>
      </c>
      <c r="AZ624" s="34">
        <v>2.5</v>
      </c>
      <c r="BA624" s="34">
        <v>13.404</v>
      </c>
      <c r="BB624" s="34">
        <v>14.59</v>
      </c>
      <c r="BC624" s="34">
        <v>1.0900000000000001</v>
      </c>
      <c r="BD624" s="34">
        <v>13.973000000000001</v>
      </c>
      <c r="BE624" s="34">
        <v>2904.2159999999999</v>
      </c>
      <c r="BF624" s="34">
        <v>0.9</v>
      </c>
      <c r="BG624" s="34">
        <v>3.3580000000000001</v>
      </c>
      <c r="BH624" s="34">
        <v>5.1999999999999998E-2</v>
      </c>
      <c r="BI624" s="34">
        <v>3.41</v>
      </c>
      <c r="BJ624" s="34">
        <v>2.7450000000000001</v>
      </c>
      <c r="BK624" s="34">
        <v>4.2999999999999997E-2</v>
      </c>
      <c r="BL624" s="34">
        <v>2.7879999999999998</v>
      </c>
      <c r="BM624" s="34">
        <v>0.4017</v>
      </c>
      <c r="BN624" s="34"/>
      <c r="BO624" s="34"/>
      <c r="BP624" s="34"/>
      <c r="BQ624" s="34">
        <v>91.003</v>
      </c>
      <c r="BR624" s="34">
        <v>0.20071</v>
      </c>
      <c r="BS624" s="34">
        <v>-5</v>
      </c>
      <c r="BT624" s="34">
        <v>6.0000000000000001E-3</v>
      </c>
      <c r="BU624" s="34">
        <v>4.9048509999999998</v>
      </c>
      <c r="BV624" s="34">
        <v>0</v>
      </c>
      <c r="BW624" s="34" t="s">
        <v>155</v>
      </c>
      <c r="BX624" s="34">
        <v>0.81699999999999995</v>
      </c>
    </row>
    <row r="625" spans="1:76" x14ac:dyDescent="0.25">
      <c r="A625" s="35">
        <v>43167</v>
      </c>
      <c r="B625" s="36">
        <v>1.9640046296296298E-2</v>
      </c>
      <c r="C625" s="34">
        <v>13.92</v>
      </c>
      <c r="D625" s="34">
        <v>5.8999999999999999E-3</v>
      </c>
      <c r="E625" s="34">
        <v>58.580750000000002</v>
      </c>
      <c r="F625" s="34">
        <v>184.7</v>
      </c>
      <c r="G625" s="34">
        <v>2.4</v>
      </c>
      <c r="H625" s="34">
        <v>57.9</v>
      </c>
      <c r="I625" s="34"/>
      <c r="J625" s="34">
        <v>0.5</v>
      </c>
      <c r="K625" s="34">
        <v>0.87739999999999996</v>
      </c>
      <c r="L625" s="34">
        <v>12.213699999999999</v>
      </c>
      <c r="M625" s="34">
        <v>5.1000000000000004E-3</v>
      </c>
      <c r="N625" s="34">
        <v>162.03649999999999</v>
      </c>
      <c r="O625" s="34">
        <v>2.1057999999999999</v>
      </c>
      <c r="P625" s="34">
        <v>164.1</v>
      </c>
      <c r="Q625" s="34">
        <v>132.4511</v>
      </c>
      <c r="R625" s="34">
        <v>1.7213000000000001</v>
      </c>
      <c r="S625" s="34">
        <v>134.19999999999999</v>
      </c>
      <c r="T625" s="34">
        <v>57.860900000000001</v>
      </c>
      <c r="U625" s="34"/>
      <c r="V625" s="34"/>
      <c r="W625" s="34">
        <v>0</v>
      </c>
      <c r="X625" s="34">
        <v>0.43869999999999998</v>
      </c>
      <c r="Y625" s="34">
        <v>12.1</v>
      </c>
      <c r="Z625" s="34">
        <v>848</v>
      </c>
      <c r="AA625" s="34">
        <v>849</v>
      </c>
      <c r="AB625" s="34">
        <v>868</v>
      </c>
      <c r="AC625" s="34">
        <v>87</v>
      </c>
      <c r="AD625" s="34">
        <v>27.47</v>
      </c>
      <c r="AE625" s="34">
        <v>0.63</v>
      </c>
      <c r="AF625" s="34">
        <v>978</v>
      </c>
      <c r="AG625" s="34">
        <v>2</v>
      </c>
      <c r="AH625" s="34">
        <v>46</v>
      </c>
      <c r="AI625" s="34">
        <v>41</v>
      </c>
      <c r="AJ625" s="34">
        <v>191</v>
      </c>
      <c r="AK625" s="34">
        <v>168</v>
      </c>
      <c r="AL625" s="34">
        <v>5.4</v>
      </c>
      <c r="AM625" s="34">
        <v>175.3</v>
      </c>
      <c r="AN625" s="34" t="s">
        <v>155</v>
      </c>
      <c r="AO625" s="34">
        <v>2</v>
      </c>
      <c r="AP625" s="37">
        <v>0.89545138888888898</v>
      </c>
      <c r="AQ625" s="34">
        <v>47.161377999999999</v>
      </c>
      <c r="AR625" s="34">
        <v>-88.483947999999998</v>
      </c>
      <c r="AS625" s="34">
        <v>315.8</v>
      </c>
      <c r="AT625" s="34">
        <v>31.6</v>
      </c>
      <c r="AU625" s="34">
        <v>12</v>
      </c>
      <c r="AV625" s="34">
        <v>9</v>
      </c>
      <c r="AW625" s="34" t="s">
        <v>225</v>
      </c>
      <c r="AX625" s="34">
        <v>1.4541999999999999</v>
      </c>
      <c r="AY625" s="34">
        <v>1.9771000000000001</v>
      </c>
      <c r="AZ625" s="34">
        <v>2.6541999999999999</v>
      </c>
      <c r="BA625" s="34">
        <v>13.404</v>
      </c>
      <c r="BB625" s="34">
        <v>14.59</v>
      </c>
      <c r="BC625" s="34">
        <v>1.0900000000000001</v>
      </c>
      <c r="BD625" s="34">
        <v>13.97</v>
      </c>
      <c r="BE625" s="34">
        <v>2904.1979999999999</v>
      </c>
      <c r="BF625" s="34">
        <v>0.77800000000000002</v>
      </c>
      <c r="BG625" s="34">
        <v>4.0350000000000001</v>
      </c>
      <c r="BH625" s="34">
        <v>5.1999999999999998E-2</v>
      </c>
      <c r="BI625" s="34">
        <v>4.0869999999999997</v>
      </c>
      <c r="BJ625" s="34">
        <v>3.298</v>
      </c>
      <c r="BK625" s="34">
        <v>4.2999999999999997E-2</v>
      </c>
      <c r="BL625" s="34">
        <v>3.3410000000000002</v>
      </c>
      <c r="BM625" s="34">
        <v>0.4748</v>
      </c>
      <c r="BN625" s="34"/>
      <c r="BO625" s="34"/>
      <c r="BP625" s="34"/>
      <c r="BQ625" s="34">
        <v>75.849999999999994</v>
      </c>
      <c r="BR625" s="34">
        <v>0.202787</v>
      </c>
      <c r="BS625" s="34">
        <v>-5</v>
      </c>
      <c r="BT625" s="34">
        <v>5.071E-3</v>
      </c>
      <c r="BU625" s="34">
        <v>4.9556079999999998</v>
      </c>
      <c r="BV625" s="34">
        <v>0</v>
      </c>
      <c r="BW625" s="34" t="s">
        <v>155</v>
      </c>
      <c r="BX625" s="34">
        <v>0.81699999999999995</v>
      </c>
    </row>
    <row r="626" spans="1:76" x14ac:dyDescent="0.25">
      <c r="A626" s="35">
        <v>43167</v>
      </c>
      <c r="B626" s="36">
        <v>1.9651620370370371E-2</v>
      </c>
      <c r="C626" s="34">
        <v>13.914999999999999</v>
      </c>
      <c r="D626" s="34">
        <v>3.3999999999999998E-3</v>
      </c>
      <c r="E626" s="34">
        <v>34.110930000000003</v>
      </c>
      <c r="F626" s="34">
        <v>213.7</v>
      </c>
      <c r="G626" s="34">
        <v>2.4</v>
      </c>
      <c r="H626" s="34">
        <v>58.2</v>
      </c>
      <c r="I626" s="34"/>
      <c r="J626" s="34">
        <v>0.5</v>
      </c>
      <c r="K626" s="34">
        <v>0.87749999999999995</v>
      </c>
      <c r="L626" s="34">
        <v>12.2098</v>
      </c>
      <c r="M626" s="34">
        <v>3.0000000000000001E-3</v>
      </c>
      <c r="N626" s="34">
        <v>187.5299</v>
      </c>
      <c r="O626" s="34">
        <v>2.1059999999999999</v>
      </c>
      <c r="P626" s="34">
        <v>189.6</v>
      </c>
      <c r="Q626" s="34">
        <v>153.28980000000001</v>
      </c>
      <c r="R626" s="34">
        <v>1.7214</v>
      </c>
      <c r="S626" s="34">
        <v>155</v>
      </c>
      <c r="T626" s="34">
        <v>58.193399999999997</v>
      </c>
      <c r="U626" s="34"/>
      <c r="V626" s="34"/>
      <c r="W626" s="34">
        <v>0</v>
      </c>
      <c r="X626" s="34">
        <v>0.43869999999999998</v>
      </c>
      <c r="Y626" s="34">
        <v>12</v>
      </c>
      <c r="Z626" s="34">
        <v>848</v>
      </c>
      <c r="AA626" s="34">
        <v>849</v>
      </c>
      <c r="AB626" s="34">
        <v>868</v>
      </c>
      <c r="AC626" s="34">
        <v>87</v>
      </c>
      <c r="AD626" s="34">
        <v>27.47</v>
      </c>
      <c r="AE626" s="34">
        <v>0.63</v>
      </c>
      <c r="AF626" s="34">
        <v>978</v>
      </c>
      <c r="AG626" s="34">
        <v>2</v>
      </c>
      <c r="AH626" s="34">
        <v>46</v>
      </c>
      <c r="AI626" s="34">
        <v>41</v>
      </c>
      <c r="AJ626" s="34">
        <v>191</v>
      </c>
      <c r="AK626" s="34">
        <v>168</v>
      </c>
      <c r="AL626" s="34">
        <v>5.4</v>
      </c>
      <c r="AM626" s="34">
        <v>175.7</v>
      </c>
      <c r="AN626" s="34" t="s">
        <v>155</v>
      </c>
      <c r="AO626" s="34">
        <v>2</v>
      </c>
      <c r="AP626" s="37">
        <v>0.89547453703703705</v>
      </c>
      <c r="AQ626" s="34">
        <v>47.161437999999997</v>
      </c>
      <c r="AR626" s="34">
        <v>-88.483959999999996</v>
      </c>
      <c r="AS626" s="34">
        <v>315.89999999999998</v>
      </c>
      <c r="AT626" s="34">
        <v>31.1</v>
      </c>
      <c r="AU626" s="34">
        <v>12</v>
      </c>
      <c r="AV626" s="34">
        <v>9</v>
      </c>
      <c r="AW626" s="34" t="s">
        <v>225</v>
      </c>
      <c r="AX626" s="34">
        <v>1.4229769999999999</v>
      </c>
      <c r="AY626" s="34">
        <v>2.0770230000000001</v>
      </c>
      <c r="AZ626" s="34">
        <v>2.7</v>
      </c>
      <c r="BA626" s="34">
        <v>13.404</v>
      </c>
      <c r="BB626" s="34">
        <v>14.6</v>
      </c>
      <c r="BC626" s="34">
        <v>1.0900000000000001</v>
      </c>
      <c r="BD626" s="34">
        <v>13.962</v>
      </c>
      <c r="BE626" s="34">
        <v>2904.7040000000002</v>
      </c>
      <c r="BF626" s="34">
        <v>0.45300000000000001</v>
      </c>
      <c r="BG626" s="34">
        <v>4.6719999999999997</v>
      </c>
      <c r="BH626" s="34">
        <v>5.1999999999999998E-2</v>
      </c>
      <c r="BI626" s="34">
        <v>4.7240000000000002</v>
      </c>
      <c r="BJ626" s="34">
        <v>3.819</v>
      </c>
      <c r="BK626" s="34">
        <v>4.2999999999999997E-2</v>
      </c>
      <c r="BL626" s="34">
        <v>3.8620000000000001</v>
      </c>
      <c r="BM626" s="34">
        <v>0.47770000000000001</v>
      </c>
      <c r="BN626" s="34"/>
      <c r="BO626" s="34"/>
      <c r="BP626" s="34"/>
      <c r="BQ626" s="34">
        <v>75.893000000000001</v>
      </c>
      <c r="BR626" s="34">
        <v>0.200213</v>
      </c>
      <c r="BS626" s="34">
        <v>-5</v>
      </c>
      <c r="BT626" s="34">
        <v>5.9290000000000002E-3</v>
      </c>
      <c r="BU626" s="34">
        <v>4.8927050000000003</v>
      </c>
      <c r="BV626" s="34">
        <v>0</v>
      </c>
      <c r="BW626" s="34" t="s">
        <v>155</v>
      </c>
      <c r="BX626" s="34">
        <v>0.81699999999999995</v>
      </c>
    </row>
    <row r="627" spans="1:76" x14ac:dyDescent="0.25">
      <c r="A627" s="35">
        <v>43167</v>
      </c>
      <c r="B627" s="36">
        <v>1.9663194444444445E-2</v>
      </c>
      <c r="C627" s="34">
        <v>13.91</v>
      </c>
      <c r="D627" s="34">
        <v>3.0000000000000001E-3</v>
      </c>
      <c r="E627" s="34">
        <v>30</v>
      </c>
      <c r="F627" s="34">
        <v>241.3</v>
      </c>
      <c r="G627" s="34">
        <v>2.2999999999999998</v>
      </c>
      <c r="H627" s="34">
        <v>59.3</v>
      </c>
      <c r="I627" s="34"/>
      <c r="J627" s="34">
        <v>0.5</v>
      </c>
      <c r="K627" s="34">
        <v>0.87749999999999995</v>
      </c>
      <c r="L627" s="34">
        <v>12.2064</v>
      </c>
      <c r="M627" s="34">
        <v>2.5999999999999999E-3</v>
      </c>
      <c r="N627" s="34">
        <v>211.74279999999999</v>
      </c>
      <c r="O627" s="34">
        <v>2.0183</v>
      </c>
      <c r="P627" s="34">
        <v>213.8</v>
      </c>
      <c r="Q627" s="34">
        <v>173.08189999999999</v>
      </c>
      <c r="R627" s="34">
        <v>1.6497999999999999</v>
      </c>
      <c r="S627" s="34">
        <v>174.7</v>
      </c>
      <c r="T627" s="34">
        <v>59.326999999999998</v>
      </c>
      <c r="U627" s="34"/>
      <c r="V627" s="34"/>
      <c r="W627" s="34">
        <v>0</v>
      </c>
      <c r="X627" s="34">
        <v>0.43880000000000002</v>
      </c>
      <c r="Y627" s="34">
        <v>12</v>
      </c>
      <c r="Z627" s="34">
        <v>849</v>
      </c>
      <c r="AA627" s="34">
        <v>849</v>
      </c>
      <c r="AB627" s="34">
        <v>869</v>
      </c>
      <c r="AC627" s="34">
        <v>87</v>
      </c>
      <c r="AD627" s="34">
        <v>27.47</v>
      </c>
      <c r="AE627" s="34">
        <v>0.63</v>
      </c>
      <c r="AF627" s="34">
        <v>978</v>
      </c>
      <c r="AG627" s="34">
        <v>2</v>
      </c>
      <c r="AH627" s="34">
        <v>46</v>
      </c>
      <c r="AI627" s="34">
        <v>41</v>
      </c>
      <c r="AJ627" s="34">
        <v>191</v>
      </c>
      <c r="AK627" s="34">
        <v>168</v>
      </c>
      <c r="AL627" s="34">
        <v>5.4</v>
      </c>
      <c r="AM627" s="34">
        <v>175.9</v>
      </c>
      <c r="AN627" s="34" t="s">
        <v>155</v>
      </c>
      <c r="AO627" s="34">
        <v>2</v>
      </c>
      <c r="AP627" s="37">
        <v>0.89547453703703705</v>
      </c>
      <c r="AQ627" s="34">
        <v>47.161534000000003</v>
      </c>
      <c r="AR627" s="34">
        <v>-88.483976999999996</v>
      </c>
      <c r="AS627" s="34">
        <v>316.10000000000002</v>
      </c>
      <c r="AT627" s="34">
        <v>31</v>
      </c>
      <c r="AU627" s="34">
        <v>12</v>
      </c>
      <c r="AV627" s="34">
        <v>9</v>
      </c>
      <c r="AW627" s="34" t="s">
        <v>225</v>
      </c>
      <c r="AX627" s="34">
        <v>1.4</v>
      </c>
      <c r="AY627" s="34">
        <v>2.1</v>
      </c>
      <c r="AZ627" s="34">
        <v>2.7</v>
      </c>
      <c r="BA627" s="34">
        <v>13.404</v>
      </c>
      <c r="BB627" s="34">
        <v>14.61</v>
      </c>
      <c r="BC627" s="34">
        <v>1.0900000000000001</v>
      </c>
      <c r="BD627" s="34">
        <v>13.957000000000001</v>
      </c>
      <c r="BE627" s="34">
        <v>2904.7649999999999</v>
      </c>
      <c r="BF627" s="34">
        <v>0.39900000000000002</v>
      </c>
      <c r="BG627" s="34">
        <v>5.2770000000000001</v>
      </c>
      <c r="BH627" s="34">
        <v>0.05</v>
      </c>
      <c r="BI627" s="34">
        <v>5.327</v>
      </c>
      <c r="BJ627" s="34">
        <v>4.3129999999999997</v>
      </c>
      <c r="BK627" s="34">
        <v>4.1000000000000002E-2</v>
      </c>
      <c r="BL627" s="34">
        <v>4.3540000000000001</v>
      </c>
      <c r="BM627" s="34">
        <v>0.48720000000000002</v>
      </c>
      <c r="BN627" s="34"/>
      <c r="BO627" s="34"/>
      <c r="BP627" s="34"/>
      <c r="BQ627" s="34">
        <v>75.918999999999997</v>
      </c>
      <c r="BR627" s="34">
        <v>0.25852700000000001</v>
      </c>
      <c r="BS627" s="34">
        <v>-5</v>
      </c>
      <c r="BT627" s="34">
        <v>6.0000000000000001E-3</v>
      </c>
      <c r="BU627" s="34">
        <v>6.3177529999999997</v>
      </c>
      <c r="BV627" s="34">
        <v>0</v>
      </c>
      <c r="BW627" s="34" t="s">
        <v>155</v>
      </c>
      <c r="BX627" s="34">
        <v>0.81699999999999995</v>
      </c>
    </row>
    <row r="628" spans="1:76" x14ac:dyDescent="0.25">
      <c r="A628" s="35">
        <v>43167</v>
      </c>
      <c r="B628" s="36">
        <v>1.9674768518518519E-2</v>
      </c>
      <c r="C628" s="34">
        <v>13.996</v>
      </c>
      <c r="D628" s="34">
        <v>6.7999999999999996E-3</v>
      </c>
      <c r="E628" s="34">
        <v>68.442124000000007</v>
      </c>
      <c r="F628" s="34">
        <v>266.10000000000002</v>
      </c>
      <c r="G628" s="34">
        <v>2.2999999999999998</v>
      </c>
      <c r="H628" s="34">
        <v>64</v>
      </c>
      <c r="I628" s="34"/>
      <c r="J628" s="34">
        <v>0.5</v>
      </c>
      <c r="K628" s="34">
        <v>0.87680000000000002</v>
      </c>
      <c r="L628" s="34">
        <v>12.2721</v>
      </c>
      <c r="M628" s="34">
        <v>6.0000000000000001E-3</v>
      </c>
      <c r="N628" s="34">
        <v>233.34780000000001</v>
      </c>
      <c r="O628" s="34">
        <v>1.9823999999999999</v>
      </c>
      <c r="P628" s="34">
        <v>235.3</v>
      </c>
      <c r="Q628" s="34">
        <v>190.74209999999999</v>
      </c>
      <c r="R628" s="34">
        <v>1.6204000000000001</v>
      </c>
      <c r="S628" s="34">
        <v>192.4</v>
      </c>
      <c r="T628" s="34">
        <v>64.026700000000005</v>
      </c>
      <c r="U628" s="34"/>
      <c r="V628" s="34"/>
      <c r="W628" s="34">
        <v>0</v>
      </c>
      <c r="X628" s="34">
        <v>0.43840000000000001</v>
      </c>
      <c r="Y628" s="34">
        <v>12.1</v>
      </c>
      <c r="Z628" s="34">
        <v>848</v>
      </c>
      <c r="AA628" s="34">
        <v>849</v>
      </c>
      <c r="AB628" s="34">
        <v>870</v>
      </c>
      <c r="AC628" s="34">
        <v>87</v>
      </c>
      <c r="AD628" s="34">
        <v>27.47</v>
      </c>
      <c r="AE628" s="34">
        <v>0.63</v>
      </c>
      <c r="AF628" s="34">
        <v>978</v>
      </c>
      <c r="AG628" s="34">
        <v>2</v>
      </c>
      <c r="AH628" s="34">
        <v>46</v>
      </c>
      <c r="AI628" s="34">
        <v>41</v>
      </c>
      <c r="AJ628" s="34">
        <v>191</v>
      </c>
      <c r="AK628" s="34">
        <v>168</v>
      </c>
      <c r="AL628" s="34">
        <v>5.5</v>
      </c>
      <c r="AM628" s="34">
        <v>175.6</v>
      </c>
      <c r="AN628" s="34" t="s">
        <v>155</v>
      </c>
      <c r="AO628" s="34">
        <v>2</v>
      </c>
      <c r="AP628" s="37">
        <v>0.89548611111111109</v>
      </c>
      <c r="AQ628" s="34">
        <v>47.161655000000003</v>
      </c>
      <c r="AR628" s="34">
        <v>-88.484010999999995</v>
      </c>
      <c r="AS628" s="34">
        <v>316.10000000000002</v>
      </c>
      <c r="AT628" s="34">
        <v>30.8</v>
      </c>
      <c r="AU628" s="34">
        <v>12</v>
      </c>
      <c r="AV628" s="34">
        <v>9</v>
      </c>
      <c r="AW628" s="34" t="s">
        <v>225</v>
      </c>
      <c r="AX628" s="34">
        <v>1.4771000000000001</v>
      </c>
      <c r="AY628" s="34">
        <v>2.1770999999999998</v>
      </c>
      <c r="AZ628" s="34">
        <v>2.7770999999999999</v>
      </c>
      <c r="BA628" s="34">
        <v>13.404</v>
      </c>
      <c r="BB628" s="34">
        <v>14.52</v>
      </c>
      <c r="BC628" s="34">
        <v>1.08</v>
      </c>
      <c r="BD628" s="34">
        <v>14.045</v>
      </c>
      <c r="BE628" s="34">
        <v>2903.8150000000001</v>
      </c>
      <c r="BF628" s="34">
        <v>0.90400000000000003</v>
      </c>
      <c r="BG628" s="34">
        <v>5.782</v>
      </c>
      <c r="BH628" s="34">
        <v>4.9000000000000002E-2</v>
      </c>
      <c r="BI628" s="34">
        <v>5.8310000000000004</v>
      </c>
      <c r="BJ628" s="34">
        <v>4.726</v>
      </c>
      <c r="BK628" s="34">
        <v>0.04</v>
      </c>
      <c r="BL628" s="34">
        <v>4.7670000000000003</v>
      </c>
      <c r="BM628" s="34">
        <v>0.52280000000000004</v>
      </c>
      <c r="BN628" s="34"/>
      <c r="BO628" s="34"/>
      <c r="BP628" s="34"/>
      <c r="BQ628" s="34">
        <v>75.430000000000007</v>
      </c>
      <c r="BR628" s="34">
        <v>0.21840799999999999</v>
      </c>
      <c r="BS628" s="34">
        <v>-5</v>
      </c>
      <c r="BT628" s="34">
        <v>5.071E-3</v>
      </c>
      <c r="BU628" s="34">
        <v>5.337345</v>
      </c>
      <c r="BV628" s="34">
        <v>0</v>
      </c>
      <c r="BW628" s="34" t="s">
        <v>155</v>
      </c>
      <c r="BX628" s="34">
        <v>0.81699999999999995</v>
      </c>
    </row>
    <row r="629" spans="1:76" x14ac:dyDescent="0.25">
      <c r="A629" s="35">
        <v>43167</v>
      </c>
      <c r="B629" s="36">
        <v>1.9686342592592592E-2</v>
      </c>
      <c r="C629" s="34">
        <v>14.3</v>
      </c>
      <c r="D629" s="34">
        <v>9.2700000000000005E-2</v>
      </c>
      <c r="E629" s="34">
        <v>926.51277800000003</v>
      </c>
      <c r="F629" s="34">
        <v>289.89999999999998</v>
      </c>
      <c r="G629" s="34">
        <v>2.2000000000000002</v>
      </c>
      <c r="H629" s="34">
        <v>63.2</v>
      </c>
      <c r="I629" s="34"/>
      <c r="J629" s="34">
        <v>0.5</v>
      </c>
      <c r="K629" s="34">
        <v>0.87370000000000003</v>
      </c>
      <c r="L629" s="34">
        <v>12.4933</v>
      </c>
      <c r="M629" s="34">
        <v>8.09E-2</v>
      </c>
      <c r="N629" s="34">
        <v>253.2509</v>
      </c>
      <c r="O629" s="34">
        <v>1.9219999999999999</v>
      </c>
      <c r="P629" s="34">
        <v>255.2</v>
      </c>
      <c r="Q629" s="34">
        <v>207.0112</v>
      </c>
      <c r="R629" s="34">
        <v>1.5710999999999999</v>
      </c>
      <c r="S629" s="34">
        <v>208.6</v>
      </c>
      <c r="T629" s="34">
        <v>63.187800000000003</v>
      </c>
      <c r="U629" s="34"/>
      <c r="V629" s="34"/>
      <c r="W629" s="34">
        <v>0</v>
      </c>
      <c r="X629" s="34">
        <v>0.43680000000000002</v>
      </c>
      <c r="Y629" s="34">
        <v>12</v>
      </c>
      <c r="Z629" s="34">
        <v>849</v>
      </c>
      <c r="AA629" s="34">
        <v>850</v>
      </c>
      <c r="AB629" s="34">
        <v>870</v>
      </c>
      <c r="AC629" s="34">
        <v>87</v>
      </c>
      <c r="AD629" s="34">
        <v>27.47</v>
      </c>
      <c r="AE629" s="34">
        <v>0.63</v>
      </c>
      <c r="AF629" s="34">
        <v>978</v>
      </c>
      <c r="AG629" s="34">
        <v>2</v>
      </c>
      <c r="AH629" s="34">
        <v>46</v>
      </c>
      <c r="AI629" s="34">
        <v>41</v>
      </c>
      <c r="AJ629" s="34">
        <v>191</v>
      </c>
      <c r="AK629" s="34">
        <v>168</v>
      </c>
      <c r="AL629" s="34">
        <v>5.4</v>
      </c>
      <c r="AM629" s="34">
        <v>175.2</v>
      </c>
      <c r="AN629" s="34" t="s">
        <v>155</v>
      </c>
      <c r="AO629" s="34">
        <v>2</v>
      </c>
      <c r="AP629" s="37">
        <v>0.89549768518518524</v>
      </c>
      <c r="AQ629" s="34">
        <v>47.161774999999999</v>
      </c>
      <c r="AR629" s="34">
        <v>-88.484061999999994</v>
      </c>
      <c r="AS629" s="34">
        <v>316.10000000000002</v>
      </c>
      <c r="AT629" s="34">
        <v>30.7</v>
      </c>
      <c r="AU629" s="34">
        <v>12</v>
      </c>
      <c r="AV629" s="34">
        <v>9</v>
      </c>
      <c r="AW629" s="34" t="s">
        <v>225</v>
      </c>
      <c r="AX629" s="34">
        <v>1.5</v>
      </c>
      <c r="AY629" s="34">
        <v>2.3542000000000001</v>
      </c>
      <c r="AZ629" s="34">
        <v>2.9542000000000002</v>
      </c>
      <c r="BA629" s="34">
        <v>13.404</v>
      </c>
      <c r="BB629" s="34">
        <v>14.14</v>
      </c>
      <c r="BC629" s="34">
        <v>1.05</v>
      </c>
      <c r="BD629" s="34">
        <v>14.461</v>
      </c>
      <c r="BE629" s="34">
        <v>2886.3629999999998</v>
      </c>
      <c r="BF629" s="34">
        <v>11.903</v>
      </c>
      <c r="BG629" s="34">
        <v>6.1269999999999998</v>
      </c>
      <c r="BH629" s="34">
        <v>4.7E-2</v>
      </c>
      <c r="BI629" s="34">
        <v>6.1740000000000004</v>
      </c>
      <c r="BJ629" s="34">
        <v>5.008</v>
      </c>
      <c r="BK629" s="34">
        <v>3.7999999999999999E-2</v>
      </c>
      <c r="BL629" s="34">
        <v>5.0460000000000003</v>
      </c>
      <c r="BM629" s="34">
        <v>0.50380000000000003</v>
      </c>
      <c r="BN629" s="34"/>
      <c r="BO629" s="34"/>
      <c r="BP629" s="34"/>
      <c r="BQ629" s="34">
        <v>73.381</v>
      </c>
      <c r="BR629" s="34">
        <v>0.26888200000000001</v>
      </c>
      <c r="BS629" s="34">
        <v>-5</v>
      </c>
      <c r="BT629" s="34">
        <v>6.8580000000000004E-3</v>
      </c>
      <c r="BU629" s="34">
        <v>6.5708039999999999</v>
      </c>
      <c r="BV629" s="34">
        <v>0</v>
      </c>
      <c r="BW629" s="34" t="s">
        <v>155</v>
      </c>
      <c r="BX629" s="34">
        <v>0.81699999999999995</v>
      </c>
    </row>
    <row r="630" spans="1:76" x14ac:dyDescent="0.25">
      <c r="A630" s="35">
        <v>43167</v>
      </c>
      <c r="B630" s="36">
        <v>1.9697916666666666E-2</v>
      </c>
      <c r="C630" s="34">
        <v>14.425000000000001</v>
      </c>
      <c r="D630" s="34">
        <v>0.21360000000000001</v>
      </c>
      <c r="E630" s="34">
        <v>2135.610561</v>
      </c>
      <c r="F630" s="34">
        <v>313.3</v>
      </c>
      <c r="G630" s="34">
        <v>2.2000000000000002</v>
      </c>
      <c r="H630" s="34">
        <v>65.099999999999994</v>
      </c>
      <c r="I630" s="34"/>
      <c r="J630" s="34">
        <v>0.5</v>
      </c>
      <c r="K630" s="34">
        <v>0.87160000000000004</v>
      </c>
      <c r="L630" s="34">
        <v>12.572800000000001</v>
      </c>
      <c r="M630" s="34">
        <v>0.18609999999999999</v>
      </c>
      <c r="N630" s="34">
        <v>273.03460000000001</v>
      </c>
      <c r="O630" s="34">
        <v>1.9175</v>
      </c>
      <c r="P630" s="34">
        <v>275</v>
      </c>
      <c r="Q630" s="34">
        <v>223.18270000000001</v>
      </c>
      <c r="R630" s="34">
        <v>1.5673999999999999</v>
      </c>
      <c r="S630" s="34">
        <v>224.8</v>
      </c>
      <c r="T630" s="34">
        <v>65.051400000000001</v>
      </c>
      <c r="U630" s="34"/>
      <c r="V630" s="34"/>
      <c r="W630" s="34">
        <v>0</v>
      </c>
      <c r="X630" s="34">
        <v>0.43580000000000002</v>
      </c>
      <c r="Y630" s="34">
        <v>12</v>
      </c>
      <c r="Z630" s="34">
        <v>849</v>
      </c>
      <c r="AA630" s="34">
        <v>850</v>
      </c>
      <c r="AB630" s="34">
        <v>869</v>
      </c>
      <c r="AC630" s="34">
        <v>87</v>
      </c>
      <c r="AD630" s="34">
        <v>27.47</v>
      </c>
      <c r="AE630" s="34">
        <v>0.63</v>
      </c>
      <c r="AF630" s="34">
        <v>978</v>
      </c>
      <c r="AG630" s="34">
        <v>2</v>
      </c>
      <c r="AH630" s="34">
        <v>46</v>
      </c>
      <c r="AI630" s="34">
        <v>41</v>
      </c>
      <c r="AJ630" s="34">
        <v>191</v>
      </c>
      <c r="AK630" s="34">
        <v>168</v>
      </c>
      <c r="AL630" s="34">
        <v>5.4</v>
      </c>
      <c r="AM630" s="34">
        <v>175.2</v>
      </c>
      <c r="AN630" s="34" t="s">
        <v>155</v>
      </c>
      <c r="AO630" s="34">
        <v>2</v>
      </c>
      <c r="AP630" s="37">
        <v>0.89550925925925917</v>
      </c>
      <c r="AQ630" s="34">
        <v>47.161887999999998</v>
      </c>
      <c r="AR630" s="34">
        <v>-88.484127000000001</v>
      </c>
      <c r="AS630" s="34">
        <v>316.2</v>
      </c>
      <c r="AT630" s="34">
        <v>30.4</v>
      </c>
      <c r="AU630" s="34">
        <v>12</v>
      </c>
      <c r="AV630" s="34">
        <v>9</v>
      </c>
      <c r="AW630" s="34" t="s">
        <v>225</v>
      </c>
      <c r="AX630" s="34">
        <v>1.5</v>
      </c>
      <c r="AY630" s="34">
        <v>2.4</v>
      </c>
      <c r="AZ630" s="34">
        <v>3</v>
      </c>
      <c r="BA630" s="34">
        <v>13.404</v>
      </c>
      <c r="BB630" s="34">
        <v>13.9</v>
      </c>
      <c r="BC630" s="34">
        <v>1.04</v>
      </c>
      <c r="BD630" s="34">
        <v>14.731</v>
      </c>
      <c r="BE630" s="34">
        <v>2862.5250000000001</v>
      </c>
      <c r="BF630" s="34">
        <v>26.972999999999999</v>
      </c>
      <c r="BG630" s="34">
        <v>6.51</v>
      </c>
      <c r="BH630" s="34">
        <v>4.5999999999999999E-2</v>
      </c>
      <c r="BI630" s="34">
        <v>6.556</v>
      </c>
      <c r="BJ630" s="34">
        <v>5.3209999999999997</v>
      </c>
      <c r="BK630" s="34">
        <v>3.6999999999999998E-2</v>
      </c>
      <c r="BL630" s="34">
        <v>5.359</v>
      </c>
      <c r="BM630" s="34">
        <v>0.5111</v>
      </c>
      <c r="BN630" s="34"/>
      <c r="BO630" s="34"/>
      <c r="BP630" s="34"/>
      <c r="BQ630" s="34">
        <v>72.144000000000005</v>
      </c>
      <c r="BR630" s="34">
        <v>0.35939700000000002</v>
      </c>
      <c r="BS630" s="34">
        <v>-5</v>
      </c>
      <c r="BT630" s="34">
        <v>6.071E-3</v>
      </c>
      <c r="BU630" s="34">
        <v>8.7827640000000002</v>
      </c>
      <c r="BV630" s="34">
        <v>0</v>
      </c>
      <c r="BW630" s="34" t="s">
        <v>155</v>
      </c>
      <c r="BX630" s="34">
        <v>0.81699999999999995</v>
      </c>
    </row>
    <row r="631" spans="1:76" x14ac:dyDescent="0.25">
      <c r="A631" s="35">
        <v>43167</v>
      </c>
      <c r="B631" s="36">
        <v>1.9709490740740739E-2</v>
      </c>
      <c r="C631" s="34">
        <v>14.382</v>
      </c>
      <c r="D631" s="34">
        <v>0.19159999999999999</v>
      </c>
      <c r="E631" s="34">
        <v>1916.0965630000001</v>
      </c>
      <c r="F631" s="34">
        <v>309.39999999999998</v>
      </c>
      <c r="G631" s="34">
        <v>2.2000000000000002</v>
      </c>
      <c r="H631" s="34">
        <v>63.2</v>
      </c>
      <c r="I631" s="34"/>
      <c r="J631" s="34">
        <v>0.51</v>
      </c>
      <c r="K631" s="34">
        <v>0.87209999999999999</v>
      </c>
      <c r="L631" s="34">
        <v>12.542199999999999</v>
      </c>
      <c r="M631" s="34">
        <v>0.1671</v>
      </c>
      <c r="N631" s="34">
        <v>269.84379999999999</v>
      </c>
      <c r="O631" s="34">
        <v>1.9528000000000001</v>
      </c>
      <c r="P631" s="34">
        <v>271.8</v>
      </c>
      <c r="Q631" s="34">
        <v>220.5745</v>
      </c>
      <c r="R631" s="34">
        <v>1.5963000000000001</v>
      </c>
      <c r="S631" s="34">
        <v>222.2</v>
      </c>
      <c r="T631" s="34">
        <v>63.220799999999997</v>
      </c>
      <c r="U631" s="34"/>
      <c r="V631" s="34"/>
      <c r="W631" s="34">
        <v>0</v>
      </c>
      <c r="X631" s="34">
        <v>0.4491</v>
      </c>
      <c r="Y631" s="34">
        <v>11.9</v>
      </c>
      <c r="Z631" s="34">
        <v>849</v>
      </c>
      <c r="AA631" s="34">
        <v>850</v>
      </c>
      <c r="AB631" s="34">
        <v>868</v>
      </c>
      <c r="AC631" s="34">
        <v>87</v>
      </c>
      <c r="AD631" s="34">
        <v>27.47</v>
      </c>
      <c r="AE631" s="34">
        <v>0.63</v>
      </c>
      <c r="AF631" s="34">
        <v>978</v>
      </c>
      <c r="AG631" s="34">
        <v>2</v>
      </c>
      <c r="AH631" s="34">
        <v>46</v>
      </c>
      <c r="AI631" s="34">
        <v>41</v>
      </c>
      <c r="AJ631" s="34">
        <v>191</v>
      </c>
      <c r="AK631" s="34">
        <v>168</v>
      </c>
      <c r="AL631" s="34">
        <v>5.3</v>
      </c>
      <c r="AM631" s="34">
        <v>175.5</v>
      </c>
      <c r="AN631" s="34" t="s">
        <v>155</v>
      </c>
      <c r="AO631" s="34">
        <v>2</v>
      </c>
      <c r="AP631" s="37">
        <v>0.89552083333333332</v>
      </c>
      <c r="AQ631" s="34">
        <v>47.162002999999999</v>
      </c>
      <c r="AR631" s="34">
        <v>-88.484183000000002</v>
      </c>
      <c r="AS631" s="34">
        <v>316.2</v>
      </c>
      <c r="AT631" s="34">
        <v>29.8</v>
      </c>
      <c r="AU631" s="34">
        <v>12</v>
      </c>
      <c r="AV631" s="34">
        <v>9</v>
      </c>
      <c r="AW631" s="34" t="s">
        <v>225</v>
      </c>
      <c r="AX631" s="34">
        <v>1.5</v>
      </c>
      <c r="AY631" s="34">
        <v>2.4771000000000001</v>
      </c>
      <c r="AZ631" s="34">
        <v>3.0771000000000002</v>
      </c>
      <c r="BA631" s="34">
        <v>13.404</v>
      </c>
      <c r="BB631" s="34">
        <v>13.96</v>
      </c>
      <c r="BC631" s="34">
        <v>1.04</v>
      </c>
      <c r="BD631" s="34">
        <v>14.666</v>
      </c>
      <c r="BE631" s="34">
        <v>2866.7829999999999</v>
      </c>
      <c r="BF631" s="34">
        <v>24.31</v>
      </c>
      <c r="BG631" s="34">
        <v>6.4589999999999996</v>
      </c>
      <c r="BH631" s="34">
        <v>4.7E-2</v>
      </c>
      <c r="BI631" s="34">
        <v>6.5060000000000002</v>
      </c>
      <c r="BJ631" s="34">
        <v>5.28</v>
      </c>
      <c r="BK631" s="34">
        <v>3.7999999999999999E-2</v>
      </c>
      <c r="BL631" s="34">
        <v>5.3179999999999996</v>
      </c>
      <c r="BM631" s="34">
        <v>0.49869999999999998</v>
      </c>
      <c r="BN631" s="34"/>
      <c r="BO631" s="34"/>
      <c r="BP631" s="34"/>
      <c r="BQ631" s="34">
        <v>74.632000000000005</v>
      </c>
      <c r="BR631" s="34">
        <v>0.50442100000000001</v>
      </c>
      <c r="BS631" s="34">
        <v>-5</v>
      </c>
      <c r="BT631" s="34">
        <v>6.9290000000000003E-3</v>
      </c>
      <c r="BU631" s="34">
        <v>12.326789</v>
      </c>
      <c r="BV631" s="34">
        <v>0</v>
      </c>
      <c r="BW631" s="34" t="s">
        <v>155</v>
      </c>
      <c r="BX631" s="34">
        <v>0.81699999999999995</v>
      </c>
    </row>
    <row r="632" spans="1:76" x14ac:dyDescent="0.25">
      <c r="A632" s="35">
        <v>43167</v>
      </c>
      <c r="B632" s="36">
        <v>1.9721064814814813E-2</v>
      </c>
      <c r="C632" s="34">
        <v>13.664</v>
      </c>
      <c r="D632" s="34">
        <v>7.9500000000000001E-2</v>
      </c>
      <c r="E632" s="34">
        <v>794.98363300000005</v>
      </c>
      <c r="F632" s="34">
        <v>275.2</v>
      </c>
      <c r="G632" s="34">
        <v>2.2999999999999998</v>
      </c>
      <c r="H632" s="34">
        <v>66</v>
      </c>
      <c r="I632" s="34"/>
      <c r="J632" s="34">
        <v>0.6</v>
      </c>
      <c r="K632" s="34">
        <v>0.87870000000000004</v>
      </c>
      <c r="L632" s="34">
        <v>12.0068</v>
      </c>
      <c r="M632" s="34">
        <v>6.9900000000000004E-2</v>
      </c>
      <c r="N632" s="34">
        <v>241.77799999999999</v>
      </c>
      <c r="O632" s="34">
        <v>2.0209999999999999</v>
      </c>
      <c r="P632" s="34">
        <v>243.8</v>
      </c>
      <c r="Q632" s="34">
        <v>197.63310000000001</v>
      </c>
      <c r="R632" s="34">
        <v>1.6519999999999999</v>
      </c>
      <c r="S632" s="34">
        <v>199.3</v>
      </c>
      <c r="T632" s="34">
        <v>66.011600000000001</v>
      </c>
      <c r="U632" s="34"/>
      <c r="V632" s="34"/>
      <c r="W632" s="34">
        <v>0</v>
      </c>
      <c r="X632" s="34">
        <v>0.5272</v>
      </c>
      <c r="Y632" s="34">
        <v>11.9</v>
      </c>
      <c r="Z632" s="34">
        <v>850</v>
      </c>
      <c r="AA632" s="34">
        <v>850</v>
      </c>
      <c r="AB632" s="34">
        <v>868</v>
      </c>
      <c r="AC632" s="34">
        <v>87</v>
      </c>
      <c r="AD632" s="34">
        <v>27.47</v>
      </c>
      <c r="AE632" s="34">
        <v>0.63</v>
      </c>
      <c r="AF632" s="34">
        <v>978</v>
      </c>
      <c r="AG632" s="34">
        <v>2</v>
      </c>
      <c r="AH632" s="34">
        <v>46</v>
      </c>
      <c r="AI632" s="34">
        <v>41</v>
      </c>
      <c r="AJ632" s="34">
        <v>190.1</v>
      </c>
      <c r="AK632" s="34">
        <v>168</v>
      </c>
      <c r="AL632" s="34">
        <v>5.2</v>
      </c>
      <c r="AM632" s="34">
        <v>175.9</v>
      </c>
      <c r="AN632" s="34" t="s">
        <v>155</v>
      </c>
      <c r="AO632" s="34">
        <v>2</v>
      </c>
      <c r="AP632" s="37">
        <v>0.89553240740740747</v>
      </c>
      <c r="AQ632" s="34">
        <v>47.162117000000002</v>
      </c>
      <c r="AR632" s="34">
        <v>-88.484216000000004</v>
      </c>
      <c r="AS632" s="34">
        <v>316.39999999999998</v>
      </c>
      <c r="AT632" s="34">
        <v>30.2</v>
      </c>
      <c r="AU632" s="34">
        <v>12</v>
      </c>
      <c r="AV632" s="34">
        <v>9</v>
      </c>
      <c r="AW632" s="34" t="s">
        <v>225</v>
      </c>
      <c r="AX632" s="34">
        <v>1.7313000000000001</v>
      </c>
      <c r="AY632" s="34">
        <v>1.3434999999999999</v>
      </c>
      <c r="AZ632" s="34">
        <v>3.1770999999999998</v>
      </c>
      <c r="BA632" s="34">
        <v>13.404</v>
      </c>
      <c r="BB632" s="34">
        <v>14.77</v>
      </c>
      <c r="BC632" s="34">
        <v>1.1000000000000001</v>
      </c>
      <c r="BD632" s="34">
        <v>13.804</v>
      </c>
      <c r="BE632" s="34">
        <v>2888.51</v>
      </c>
      <c r="BF632" s="34">
        <v>10.696</v>
      </c>
      <c r="BG632" s="34">
        <v>6.0910000000000002</v>
      </c>
      <c r="BH632" s="34">
        <v>5.0999999999999997E-2</v>
      </c>
      <c r="BI632" s="34">
        <v>6.1420000000000003</v>
      </c>
      <c r="BJ632" s="34">
        <v>4.9790000000000001</v>
      </c>
      <c r="BK632" s="34">
        <v>4.2000000000000003E-2</v>
      </c>
      <c r="BL632" s="34">
        <v>5.0209999999999999</v>
      </c>
      <c r="BM632" s="34">
        <v>0.54800000000000004</v>
      </c>
      <c r="BN632" s="34"/>
      <c r="BO632" s="34"/>
      <c r="BP632" s="34"/>
      <c r="BQ632" s="34">
        <v>92.222999999999999</v>
      </c>
      <c r="BR632" s="34">
        <v>0.58182100000000003</v>
      </c>
      <c r="BS632" s="34">
        <v>-5</v>
      </c>
      <c r="BT632" s="34">
        <v>7.0000000000000001E-3</v>
      </c>
      <c r="BU632" s="34">
        <v>14.218256</v>
      </c>
      <c r="BV632" s="34">
        <v>0</v>
      </c>
      <c r="BW632" s="34" t="s">
        <v>155</v>
      </c>
      <c r="BX632" s="34">
        <v>0.81699999999999995</v>
      </c>
    </row>
    <row r="633" spans="1:76" x14ac:dyDescent="0.25">
      <c r="A633" s="35">
        <v>43167</v>
      </c>
      <c r="B633" s="36">
        <v>1.9732638888888886E-2</v>
      </c>
      <c r="C633" s="34">
        <v>12.775</v>
      </c>
      <c r="D633" s="34">
        <v>2.7E-2</v>
      </c>
      <c r="E633" s="34">
        <v>269.89193699999998</v>
      </c>
      <c r="F633" s="34">
        <v>284.89999999999998</v>
      </c>
      <c r="G633" s="34">
        <v>2.2999999999999998</v>
      </c>
      <c r="H633" s="34">
        <v>57.6</v>
      </c>
      <c r="I633" s="34"/>
      <c r="J633" s="34">
        <v>0.59</v>
      </c>
      <c r="K633" s="34">
        <v>0.88629999999999998</v>
      </c>
      <c r="L633" s="34">
        <v>11.322699999999999</v>
      </c>
      <c r="M633" s="34">
        <v>2.3900000000000001E-2</v>
      </c>
      <c r="N633" s="34">
        <v>252.5401</v>
      </c>
      <c r="O633" s="34">
        <v>2.0385</v>
      </c>
      <c r="P633" s="34">
        <v>254.6</v>
      </c>
      <c r="Q633" s="34">
        <v>206.43020000000001</v>
      </c>
      <c r="R633" s="34">
        <v>1.6662999999999999</v>
      </c>
      <c r="S633" s="34">
        <v>208.1</v>
      </c>
      <c r="T633" s="34">
        <v>57.641300000000001</v>
      </c>
      <c r="U633" s="34"/>
      <c r="V633" s="34"/>
      <c r="W633" s="34">
        <v>0</v>
      </c>
      <c r="X633" s="34">
        <v>0.51970000000000005</v>
      </c>
      <c r="Y633" s="34">
        <v>12</v>
      </c>
      <c r="Z633" s="34">
        <v>849</v>
      </c>
      <c r="AA633" s="34">
        <v>850</v>
      </c>
      <c r="AB633" s="34">
        <v>869</v>
      </c>
      <c r="AC633" s="34">
        <v>87</v>
      </c>
      <c r="AD633" s="34">
        <v>27.47</v>
      </c>
      <c r="AE633" s="34">
        <v>0.63</v>
      </c>
      <c r="AF633" s="34">
        <v>978</v>
      </c>
      <c r="AG633" s="34">
        <v>2</v>
      </c>
      <c r="AH633" s="34">
        <v>46</v>
      </c>
      <c r="AI633" s="34">
        <v>41</v>
      </c>
      <c r="AJ633" s="34">
        <v>190.9</v>
      </c>
      <c r="AK633" s="34">
        <v>168</v>
      </c>
      <c r="AL633" s="34">
        <v>5.3</v>
      </c>
      <c r="AM633" s="34">
        <v>175.8</v>
      </c>
      <c r="AN633" s="34" t="s">
        <v>155</v>
      </c>
      <c r="AO633" s="34">
        <v>2</v>
      </c>
      <c r="AP633" s="37">
        <v>0.89554398148148151</v>
      </c>
      <c r="AQ633" s="34">
        <v>47.162247000000001</v>
      </c>
      <c r="AR633" s="34">
        <v>-88.484187000000006</v>
      </c>
      <c r="AS633" s="34">
        <v>317.2</v>
      </c>
      <c r="AT633" s="34">
        <v>33.299999999999997</v>
      </c>
      <c r="AU633" s="34">
        <v>12</v>
      </c>
      <c r="AV633" s="34">
        <v>9</v>
      </c>
      <c r="AW633" s="34" t="s">
        <v>225</v>
      </c>
      <c r="AX633" s="34">
        <v>2.1084000000000001</v>
      </c>
      <c r="AY633" s="34">
        <v>1.4625999999999999</v>
      </c>
      <c r="AZ633" s="34">
        <v>3.5855000000000001</v>
      </c>
      <c r="BA633" s="34">
        <v>13.404</v>
      </c>
      <c r="BB633" s="34">
        <v>15.79</v>
      </c>
      <c r="BC633" s="34">
        <v>1.18</v>
      </c>
      <c r="BD633" s="34">
        <v>12.827</v>
      </c>
      <c r="BE633" s="34">
        <v>2899.9209999999998</v>
      </c>
      <c r="BF633" s="34">
        <v>3.899</v>
      </c>
      <c r="BG633" s="34">
        <v>6.7729999999999997</v>
      </c>
      <c r="BH633" s="34">
        <v>5.5E-2</v>
      </c>
      <c r="BI633" s="34">
        <v>6.8280000000000003</v>
      </c>
      <c r="BJ633" s="34">
        <v>5.5369999999999999</v>
      </c>
      <c r="BK633" s="34">
        <v>4.4999999999999998E-2</v>
      </c>
      <c r="BL633" s="34">
        <v>5.5810000000000004</v>
      </c>
      <c r="BM633" s="34">
        <v>0.50939999999999996</v>
      </c>
      <c r="BN633" s="34"/>
      <c r="BO633" s="34"/>
      <c r="BP633" s="34"/>
      <c r="BQ633" s="34">
        <v>96.784999999999997</v>
      </c>
      <c r="BR633" s="34">
        <v>0.514544</v>
      </c>
      <c r="BS633" s="34">
        <v>-5</v>
      </c>
      <c r="BT633" s="34">
        <v>6.071E-3</v>
      </c>
      <c r="BU633" s="34">
        <v>12.574158000000001</v>
      </c>
      <c r="BV633" s="34">
        <v>0</v>
      </c>
      <c r="BW633" s="34" t="s">
        <v>155</v>
      </c>
      <c r="BX633" s="34">
        <v>0.81699999999999995</v>
      </c>
    </row>
    <row r="634" spans="1:76" x14ac:dyDescent="0.25">
      <c r="A634" s="35">
        <v>43167</v>
      </c>
      <c r="B634" s="36">
        <v>1.974421296296296E-2</v>
      </c>
      <c r="C634" s="34">
        <v>12.191000000000001</v>
      </c>
      <c r="D634" s="34">
        <v>1.04E-2</v>
      </c>
      <c r="E634" s="34">
        <v>103.697334</v>
      </c>
      <c r="F634" s="34">
        <v>347.9</v>
      </c>
      <c r="G634" s="34">
        <v>2.1</v>
      </c>
      <c r="H634" s="34">
        <v>42.1</v>
      </c>
      <c r="I634" s="34"/>
      <c r="J634" s="34">
        <v>0.5</v>
      </c>
      <c r="K634" s="34">
        <v>0.89119999999999999</v>
      </c>
      <c r="L634" s="34">
        <v>10.8649</v>
      </c>
      <c r="M634" s="34">
        <v>9.1999999999999998E-3</v>
      </c>
      <c r="N634" s="34">
        <v>310.07470000000001</v>
      </c>
      <c r="O634" s="34">
        <v>1.8365</v>
      </c>
      <c r="P634" s="34">
        <v>311.89999999999998</v>
      </c>
      <c r="Q634" s="34">
        <v>253.4599</v>
      </c>
      <c r="R634" s="34">
        <v>1.5012000000000001</v>
      </c>
      <c r="S634" s="34">
        <v>255</v>
      </c>
      <c r="T634" s="34">
        <v>42.1312</v>
      </c>
      <c r="U634" s="34"/>
      <c r="V634" s="34"/>
      <c r="W634" s="34">
        <v>0</v>
      </c>
      <c r="X634" s="34">
        <v>0.4456</v>
      </c>
      <c r="Y634" s="34">
        <v>11.9</v>
      </c>
      <c r="Z634" s="34">
        <v>850</v>
      </c>
      <c r="AA634" s="34">
        <v>850</v>
      </c>
      <c r="AB634" s="34">
        <v>869</v>
      </c>
      <c r="AC634" s="34">
        <v>87</v>
      </c>
      <c r="AD634" s="34">
        <v>27.47</v>
      </c>
      <c r="AE634" s="34">
        <v>0.63</v>
      </c>
      <c r="AF634" s="34">
        <v>978</v>
      </c>
      <c r="AG634" s="34">
        <v>2</v>
      </c>
      <c r="AH634" s="34">
        <v>46</v>
      </c>
      <c r="AI634" s="34">
        <v>41</v>
      </c>
      <c r="AJ634" s="34">
        <v>191</v>
      </c>
      <c r="AK634" s="34">
        <v>168</v>
      </c>
      <c r="AL634" s="34">
        <v>5.3</v>
      </c>
      <c r="AM634" s="34">
        <v>175.4</v>
      </c>
      <c r="AN634" s="34" t="s">
        <v>155</v>
      </c>
      <c r="AO634" s="34">
        <v>2</v>
      </c>
      <c r="AP634" s="37">
        <v>0.89555555555555555</v>
      </c>
      <c r="AQ634" s="34">
        <v>47.162396999999999</v>
      </c>
      <c r="AR634" s="34">
        <v>-88.484155999999999</v>
      </c>
      <c r="AS634" s="34">
        <v>317.89999999999998</v>
      </c>
      <c r="AT634" s="34">
        <v>34.200000000000003</v>
      </c>
      <c r="AU634" s="34">
        <v>12</v>
      </c>
      <c r="AV634" s="34">
        <v>10</v>
      </c>
      <c r="AW634" s="34" t="s">
        <v>201</v>
      </c>
      <c r="AX634" s="34">
        <v>2.4312999999999998</v>
      </c>
      <c r="AY634" s="34">
        <v>1.9084000000000001</v>
      </c>
      <c r="AZ634" s="34">
        <v>4.0854999999999997</v>
      </c>
      <c r="BA634" s="34">
        <v>13.404</v>
      </c>
      <c r="BB634" s="34">
        <v>16.53</v>
      </c>
      <c r="BC634" s="34">
        <v>1.23</v>
      </c>
      <c r="BD634" s="34">
        <v>12.208</v>
      </c>
      <c r="BE634" s="34">
        <v>2904.373</v>
      </c>
      <c r="BF634" s="34">
        <v>1.5720000000000001</v>
      </c>
      <c r="BG634" s="34">
        <v>8.68</v>
      </c>
      <c r="BH634" s="34">
        <v>5.0999999999999997E-2</v>
      </c>
      <c r="BI634" s="34">
        <v>8.7319999999999993</v>
      </c>
      <c r="BJ634" s="34">
        <v>7.0949999999999998</v>
      </c>
      <c r="BK634" s="34">
        <v>4.2000000000000003E-2</v>
      </c>
      <c r="BL634" s="34">
        <v>7.1369999999999996</v>
      </c>
      <c r="BM634" s="34">
        <v>0.3886</v>
      </c>
      <c r="BN634" s="34"/>
      <c r="BO634" s="34"/>
      <c r="BP634" s="34"/>
      <c r="BQ634" s="34">
        <v>86.611000000000004</v>
      </c>
      <c r="BR634" s="34">
        <v>0.47091100000000002</v>
      </c>
      <c r="BS634" s="34">
        <v>-5</v>
      </c>
      <c r="BT634" s="34">
        <v>6.9290000000000003E-3</v>
      </c>
      <c r="BU634" s="34">
        <v>11.507887999999999</v>
      </c>
      <c r="BV634" s="34">
        <v>0</v>
      </c>
      <c r="BW634" s="34" t="s">
        <v>155</v>
      </c>
      <c r="BX634" s="34">
        <v>0.81699999999999995</v>
      </c>
    </row>
    <row r="635" spans="1:76" x14ac:dyDescent="0.25">
      <c r="A635" s="35">
        <v>43167</v>
      </c>
      <c r="B635" s="36">
        <v>1.9755787037037037E-2</v>
      </c>
      <c r="C635" s="34">
        <v>12.055</v>
      </c>
      <c r="D635" s="34">
        <v>9.4000000000000004E-3</v>
      </c>
      <c r="E635" s="34">
        <v>93.905079000000001</v>
      </c>
      <c r="F635" s="34">
        <v>421.2</v>
      </c>
      <c r="G635" s="34">
        <v>2</v>
      </c>
      <c r="H635" s="34">
        <v>37</v>
      </c>
      <c r="I635" s="34"/>
      <c r="J635" s="34">
        <v>0.51</v>
      </c>
      <c r="K635" s="34">
        <v>0.89229999999999998</v>
      </c>
      <c r="L635" s="34">
        <v>10.7567</v>
      </c>
      <c r="M635" s="34">
        <v>8.3999999999999995E-3</v>
      </c>
      <c r="N635" s="34">
        <v>375.81310000000002</v>
      </c>
      <c r="O635" s="34">
        <v>1.7847</v>
      </c>
      <c r="P635" s="34">
        <v>377.6</v>
      </c>
      <c r="Q635" s="34">
        <v>307.19549999999998</v>
      </c>
      <c r="R635" s="34">
        <v>1.4588000000000001</v>
      </c>
      <c r="S635" s="34">
        <v>308.7</v>
      </c>
      <c r="T635" s="34">
        <v>36.9848</v>
      </c>
      <c r="U635" s="34"/>
      <c r="V635" s="34"/>
      <c r="W635" s="34">
        <v>0</v>
      </c>
      <c r="X635" s="34">
        <v>0.45839999999999997</v>
      </c>
      <c r="Y635" s="34">
        <v>11.9</v>
      </c>
      <c r="Z635" s="34">
        <v>850</v>
      </c>
      <c r="AA635" s="34">
        <v>851</v>
      </c>
      <c r="AB635" s="34">
        <v>869</v>
      </c>
      <c r="AC635" s="34">
        <v>87</v>
      </c>
      <c r="AD635" s="34">
        <v>27.47</v>
      </c>
      <c r="AE635" s="34">
        <v>0.63</v>
      </c>
      <c r="AF635" s="34">
        <v>978</v>
      </c>
      <c r="AG635" s="34">
        <v>2</v>
      </c>
      <c r="AH635" s="34">
        <v>46</v>
      </c>
      <c r="AI635" s="34">
        <v>41</v>
      </c>
      <c r="AJ635" s="34">
        <v>191</v>
      </c>
      <c r="AK635" s="34">
        <v>168</v>
      </c>
      <c r="AL635" s="34">
        <v>5.3</v>
      </c>
      <c r="AM635" s="34">
        <v>175</v>
      </c>
      <c r="AN635" s="34" t="s">
        <v>155</v>
      </c>
      <c r="AO635" s="34">
        <v>2</v>
      </c>
      <c r="AP635" s="37">
        <v>0.89556712962962959</v>
      </c>
      <c r="AQ635" s="34">
        <v>47.162551999999998</v>
      </c>
      <c r="AR635" s="34">
        <v>-88.484139999999996</v>
      </c>
      <c r="AS635" s="34">
        <v>318.39999999999998</v>
      </c>
      <c r="AT635" s="34">
        <v>37.1</v>
      </c>
      <c r="AU635" s="34">
        <v>12</v>
      </c>
      <c r="AV635" s="34">
        <v>10</v>
      </c>
      <c r="AW635" s="34" t="s">
        <v>201</v>
      </c>
      <c r="AX635" s="34">
        <v>2.5</v>
      </c>
      <c r="AY635" s="34">
        <v>1.2290000000000001</v>
      </c>
      <c r="AZ635" s="34">
        <v>3.0434999999999999</v>
      </c>
      <c r="BA635" s="34">
        <v>13.404</v>
      </c>
      <c r="BB635" s="34">
        <v>16.71</v>
      </c>
      <c r="BC635" s="34">
        <v>1.25</v>
      </c>
      <c r="BD635" s="34">
        <v>12.066000000000001</v>
      </c>
      <c r="BE635" s="34">
        <v>2904.817</v>
      </c>
      <c r="BF635" s="34">
        <v>1.44</v>
      </c>
      <c r="BG635" s="34">
        <v>10.628</v>
      </c>
      <c r="BH635" s="34">
        <v>0.05</v>
      </c>
      <c r="BI635" s="34">
        <v>10.678000000000001</v>
      </c>
      <c r="BJ635" s="34">
        <v>8.6869999999999994</v>
      </c>
      <c r="BK635" s="34">
        <v>4.1000000000000002E-2</v>
      </c>
      <c r="BL635" s="34">
        <v>8.7289999999999992</v>
      </c>
      <c r="BM635" s="34">
        <v>0.34470000000000001</v>
      </c>
      <c r="BN635" s="34"/>
      <c r="BO635" s="34"/>
      <c r="BP635" s="34"/>
      <c r="BQ635" s="34">
        <v>90.001999999999995</v>
      </c>
      <c r="BR635" s="34">
        <v>0.46521299999999999</v>
      </c>
      <c r="BS635" s="34">
        <v>-5</v>
      </c>
      <c r="BT635" s="34">
        <v>7.9290000000000003E-3</v>
      </c>
      <c r="BU635" s="34">
        <v>11.368643</v>
      </c>
      <c r="BV635" s="34">
        <v>0</v>
      </c>
      <c r="BW635" s="34" t="s">
        <v>155</v>
      </c>
      <c r="BX635" s="34">
        <v>0.81699999999999995</v>
      </c>
    </row>
    <row r="636" spans="1:76" x14ac:dyDescent="0.25">
      <c r="A636" s="35">
        <v>43167</v>
      </c>
      <c r="B636" s="36">
        <v>1.9767361111111111E-2</v>
      </c>
      <c r="C636" s="34">
        <v>12.651999999999999</v>
      </c>
      <c r="D636" s="34">
        <v>9.2999999999999992E-3</v>
      </c>
      <c r="E636" s="34">
        <v>93.495146000000005</v>
      </c>
      <c r="F636" s="34">
        <v>487.5</v>
      </c>
      <c r="G636" s="34">
        <v>2</v>
      </c>
      <c r="H636" s="34">
        <v>33.200000000000003</v>
      </c>
      <c r="I636" s="34"/>
      <c r="J636" s="34">
        <v>0.66</v>
      </c>
      <c r="K636" s="34">
        <v>0.88739999999999997</v>
      </c>
      <c r="L636" s="34">
        <v>11.228199999999999</v>
      </c>
      <c r="M636" s="34">
        <v>8.3000000000000001E-3</v>
      </c>
      <c r="N636" s="34">
        <v>432.66460000000001</v>
      </c>
      <c r="O636" s="34">
        <v>1.7748999999999999</v>
      </c>
      <c r="P636" s="34">
        <v>434.4</v>
      </c>
      <c r="Q636" s="34">
        <v>353.66669999999999</v>
      </c>
      <c r="R636" s="34">
        <v>1.4508000000000001</v>
      </c>
      <c r="S636" s="34">
        <v>355.1</v>
      </c>
      <c r="T636" s="34">
        <v>33.240499999999997</v>
      </c>
      <c r="U636" s="34"/>
      <c r="V636" s="34"/>
      <c r="W636" s="34">
        <v>0</v>
      </c>
      <c r="X636" s="34">
        <v>0.58979999999999999</v>
      </c>
      <c r="Y636" s="34">
        <v>11.9</v>
      </c>
      <c r="Z636" s="34">
        <v>849</v>
      </c>
      <c r="AA636" s="34">
        <v>850</v>
      </c>
      <c r="AB636" s="34">
        <v>868</v>
      </c>
      <c r="AC636" s="34">
        <v>87</v>
      </c>
      <c r="AD636" s="34">
        <v>27.47</v>
      </c>
      <c r="AE636" s="34">
        <v>0.63</v>
      </c>
      <c r="AF636" s="34">
        <v>978</v>
      </c>
      <c r="AG636" s="34">
        <v>2</v>
      </c>
      <c r="AH636" s="34">
        <v>46</v>
      </c>
      <c r="AI636" s="34">
        <v>41</v>
      </c>
      <c r="AJ636" s="34">
        <v>190.1</v>
      </c>
      <c r="AK636" s="34">
        <v>168</v>
      </c>
      <c r="AL636" s="34">
        <v>5.2</v>
      </c>
      <c r="AM636" s="34">
        <v>175</v>
      </c>
      <c r="AN636" s="34" t="s">
        <v>155</v>
      </c>
      <c r="AO636" s="34">
        <v>2</v>
      </c>
      <c r="AP636" s="37">
        <v>0.89557870370370374</v>
      </c>
      <c r="AQ636" s="34">
        <v>47.162830999999997</v>
      </c>
      <c r="AR636" s="34">
        <v>-88.484133</v>
      </c>
      <c r="AS636" s="34">
        <v>318.89999999999998</v>
      </c>
      <c r="AT636" s="34">
        <v>38.299999999999997</v>
      </c>
      <c r="AU636" s="34">
        <v>12</v>
      </c>
      <c r="AV636" s="34">
        <v>10</v>
      </c>
      <c r="AW636" s="34" t="s">
        <v>201</v>
      </c>
      <c r="AX636" s="34">
        <v>2.5</v>
      </c>
      <c r="AY636" s="34">
        <v>1.1541999999999999</v>
      </c>
      <c r="AZ636" s="34">
        <v>2.7770999999999999</v>
      </c>
      <c r="BA636" s="34">
        <v>13.404</v>
      </c>
      <c r="BB636" s="34">
        <v>15.96</v>
      </c>
      <c r="BC636" s="34">
        <v>1.19</v>
      </c>
      <c r="BD636" s="34">
        <v>12.682</v>
      </c>
      <c r="BE636" s="34">
        <v>2904.6210000000001</v>
      </c>
      <c r="BF636" s="34">
        <v>1.3660000000000001</v>
      </c>
      <c r="BG636" s="34">
        <v>11.721</v>
      </c>
      <c r="BH636" s="34">
        <v>4.8000000000000001E-2</v>
      </c>
      <c r="BI636" s="34">
        <v>11.769</v>
      </c>
      <c r="BJ636" s="34">
        <v>9.5809999999999995</v>
      </c>
      <c r="BK636" s="34">
        <v>3.9E-2</v>
      </c>
      <c r="BL636" s="34">
        <v>9.6199999999999992</v>
      </c>
      <c r="BM636" s="34">
        <v>0.29670000000000002</v>
      </c>
      <c r="BN636" s="34"/>
      <c r="BO636" s="34"/>
      <c r="BP636" s="34"/>
      <c r="BQ636" s="34">
        <v>110.935</v>
      </c>
      <c r="BR636" s="34">
        <v>0.47336099999999998</v>
      </c>
      <c r="BS636" s="34">
        <v>-5</v>
      </c>
      <c r="BT636" s="34">
        <v>7.071E-3</v>
      </c>
      <c r="BU636" s="34">
        <v>11.567759000000001</v>
      </c>
      <c r="BV636" s="34">
        <v>0</v>
      </c>
      <c r="BW636" s="34" t="s">
        <v>155</v>
      </c>
      <c r="BX636" s="34">
        <v>0.81699999999999995</v>
      </c>
    </row>
    <row r="637" spans="1:76" x14ac:dyDescent="0.25">
      <c r="A637" s="35">
        <v>43167</v>
      </c>
      <c r="B637" s="36">
        <v>1.9778935185185184E-2</v>
      </c>
      <c r="C637" s="34">
        <v>13.404</v>
      </c>
      <c r="D637" s="34">
        <v>7.1000000000000004E-3</v>
      </c>
      <c r="E637" s="34">
        <v>71.378122000000005</v>
      </c>
      <c r="F637" s="34">
        <v>551.4</v>
      </c>
      <c r="G637" s="34">
        <v>2</v>
      </c>
      <c r="H637" s="34">
        <v>30.2</v>
      </c>
      <c r="I637" s="34"/>
      <c r="J637" s="34">
        <v>0.91</v>
      </c>
      <c r="K637" s="34">
        <v>0.88139999999999996</v>
      </c>
      <c r="L637" s="34">
        <v>11.8141</v>
      </c>
      <c r="M637" s="34">
        <v>6.3E-3</v>
      </c>
      <c r="N637" s="34">
        <v>486.01560000000001</v>
      </c>
      <c r="O637" s="34">
        <v>1.7282999999999999</v>
      </c>
      <c r="P637" s="34">
        <v>487.7</v>
      </c>
      <c r="Q637" s="34">
        <v>397.27670000000001</v>
      </c>
      <c r="R637" s="34">
        <v>1.4127000000000001</v>
      </c>
      <c r="S637" s="34">
        <v>398.7</v>
      </c>
      <c r="T637" s="34">
        <v>30.195399999999999</v>
      </c>
      <c r="U637" s="34"/>
      <c r="V637" s="34"/>
      <c r="W637" s="34">
        <v>0</v>
      </c>
      <c r="X637" s="34">
        <v>0.80030000000000001</v>
      </c>
      <c r="Y637" s="34">
        <v>11.9</v>
      </c>
      <c r="Z637" s="34">
        <v>851</v>
      </c>
      <c r="AA637" s="34">
        <v>851</v>
      </c>
      <c r="AB637" s="34">
        <v>868</v>
      </c>
      <c r="AC637" s="34">
        <v>87</v>
      </c>
      <c r="AD637" s="34">
        <v>27.47</v>
      </c>
      <c r="AE637" s="34">
        <v>0.63</v>
      </c>
      <c r="AF637" s="34">
        <v>978</v>
      </c>
      <c r="AG637" s="34">
        <v>2</v>
      </c>
      <c r="AH637" s="34">
        <v>45.070999999999998</v>
      </c>
      <c r="AI637" s="34">
        <v>41</v>
      </c>
      <c r="AJ637" s="34">
        <v>190</v>
      </c>
      <c r="AK637" s="34">
        <v>168</v>
      </c>
      <c r="AL637" s="34">
        <v>5.0999999999999996</v>
      </c>
      <c r="AM637" s="34">
        <v>175</v>
      </c>
      <c r="AN637" s="34" t="s">
        <v>155</v>
      </c>
      <c r="AO637" s="34">
        <v>2</v>
      </c>
      <c r="AP637" s="37">
        <v>0.89560185185185182</v>
      </c>
      <c r="AQ637" s="34">
        <v>47.162903</v>
      </c>
      <c r="AR637" s="34">
        <v>-88.484132000000002</v>
      </c>
      <c r="AS637" s="34">
        <v>319</v>
      </c>
      <c r="AT637" s="34">
        <v>38.4</v>
      </c>
      <c r="AU637" s="34">
        <v>12</v>
      </c>
      <c r="AV637" s="34">
        <v>9</v>
      </c>
      <c r="AW637" s="34" t="s">
        <v>200</v>
      </c>
      <c r="AX637" s="34">
        <v>2.7313000000000001</v>
      </c>
      <c r="AY637" s="34">
        <v>1.5854999999999999</v>
      </c>
      <c r="AZ637" s="34">
        <v>3.2625999999999999</v>
      </c>
      <c r="BA637" s="34">
        <v>13.404</v>
      </c>
      <c r="BB637" s="34">
        <v>15.12</v>
      </c>
      <c r="BC637" s="34">
        <v>1.1299999999999999</v>
      </c>
      <c r="BD637" s="34">
        <v>13.454000000000001</v>
      </c>
      <c r="BE637" s="34">
        <v>2904.828</v>
      </c>
      <c r="BF637" s="34">
        <v>0.98499999999999999</v>
      </c>
      <c r="BG637" s="34">
        <v>12.513999999999999</v>
      </c>
      <c r="BH637" s="34">
        <v>4.4999999999999998E-2</v>
      </c>
      <c r="BI637" s="34">
        <v>12.558999999999999</v>
      </c>
      <c r="BJ637" s="34">
        <v>10.228999999999999</v>
      </c>
      <c r="BK637" s="34">
        <v>3.5999999999999997E-2</v>
      </c>
      <c r="BL637" s="34">
        <v>10.266</v>
      </c>
      <c r="BM637" s="34">
        <v>0.25619999999999998</v>
      </c>
      <c r="BN637" s="34"/>
      <c r="BO637" s="34"/>
      <c r="BP637" s="34"/>
      <c r="BQ637" s="34">
        <v>143.08099999999999</v>
      </c>
      <c r="BR637" s="34">
        <v>0.52602400000000005</v>
      </c>
      <c r="BS637" s="34">
        <v>-5</v>
      </c>
      <c r="BT637" s="34">
        <v>7.9290000000000003E-3</v>
      </c>
      <c r="BU637" s="34">
        <v>12.854711999999999</v>
      </c>
      <c r="BV637" s="34">
        <v>0</v>
      </c>
      <c r="BW637" s="34" t="s">
        <v>155</v>
      </c>
      <c r="BX637" s="34">
        <v>0.81699999999999995</v>
      </c>
    </row>
    <row r="638" spans="1:76" x14ac:dyDescent="0.25">
      <c r="A638" s="35">
        <v>43167</v>
      </c>
      <c r="B638" s="36">
        <v>1.9790509259259261E-2</v>
      </c>
      <c r="C638" s="34">
        <v>13.946</v>
      </c>
      <c r="D638" s="34">
        <v>1.14E-2</v>
      </c>
      <c r="E638" s="34">
        <v>114.444444</v>
      </c>
      <c r="F638" s="34">
        <v>654.6</v>
      </c>
      <c r="G638" s="34">
        <v>1.9</v>
      </c>
      <c r="H638" s="34">
        <v>41.2</v>
      </c>
      <c r="I638" s="34"/>
      <c r="J638" s="34">
        <v>1.17</v>
      </c>
      <c r="K638" s="34">
        <v>0.87709999999999999</v>
      </c>
      <c r="L638" s="34">
        <v>12.231199999999999</v>
      </c>
      <c r="M638" s="34">
        <v>0.01</v>
      </c>
      <c r="N638" s="34">
        <v>574.16660000000002</v>
      </c>
      <c r="O638" s="34">
        <v>1.6319999999999999</v>
      </c>
      <c r="P638" s="34">
        <v>575.79999999999995</v>
      </c>
      <c r="Q638" s="34">
        <v>469.33269999999999</v>
      </c>
      <c r="R638" s="34">
        <v>1.3340000000000001</v>
      </c>
      <c r="S638" s="34">
        <v>470.7</v>
      </c>
      <c r="T638" s="34">
        <v>41.158200000000001</v>
      </c>
      <c r="U638" s="34"/>
      <c r="V638" s="34"/>
      <c r="W638" s="34">
        <v>0</v>
      </c>
      <c r="X638" s="34">
        <v>1.024</v>
      </c>
      <c r="Y638" s="34">
        <v>11.9</v>
      </c>
      <c r="Z638" s="34">
        <v>851</v>
      </c>
      <c r="AA638" s="34">
        <v>850</v>
      </c>
      <c r="AB638" s="34">
        <v>867</v>
      </c>
      <c r="AC638" s="34">
        <v>87</v>
      </c>
      <c r="AD638" s="34">
        <v>27.47</v>
      </c>
      <c r="AE638" s="34">
        <v>0.63</v>
      </c>
      <c r="AF638" s="34">
        <v>978</v>
      </c>
      <c r="AG638" s="34">
        <v>2</v>
      </c>
      <c r="AH638" s="34">
        <v>45.929000000000002</v>
      </c>
      <c r="AI638" s="34">
        <v>41</v>
      </c>
      <c r="AJ638" s="34">
        <v>190</v>
      </c>
      <c r="AK638" s="34">
        <v>168</v>
      </c>
      <c r="AL638" s="34">
        <v>5.0999999999999996</v>
      </c>
      <c r="AM638" s="34">
        <v>175</v>
      </c>
      <c r="AN638" s="34" t="s">
        <v>155</v>
      </c>
      <c r="AO638" s="34">
        <v>2</v>
      </c>
      <c r="AP638" s="37">
        <v>0.89560185185185182</v>
      </c>
      <c r="AQ638" s="34">
        <v>47.163020000000003</v>
      </c>
      <c r="AR638" s="34">
        <v>-88.484168999999994</v>
      </c>
      <c r="AS638" s="34">
        <v>319.39999999999998</v>
      </c>
      <c r="AT638" s="34">
        <v>38.6</v>
      </c>
      <c r="AU638" s="34">
        <v>12</v>
      </c>
      <c r="AV638" s="34">
        <v>9</v>
      </c>
      <c r="AW638" s="34" t="s">
        <v>200</v>
      </c>
      <c r="AX638" s="34">
        <v>1.7205999999999999</v>
      </c>
      <c r="AY638" s="34">
        <v>1.7770999999999999</v>
      </c>
      <c r="AZ638" s="34">
        <v>3.0145</v>
      </c>
      <c r="BA638" s="34">
        <v>13.404</v>
      </c>
      <c r="BB638" s="34">
        <v>14.57</v>
      </c>
      <c r="BC638" s="34">
        <v>1.0900000000000001</v>
      </c>
      <c r="BD638" s="34">
        <v>14.016999999999999</v>
      </c>
      <c r="BE638" s="34">
        <v>2903.42</v>
      </c>
      <c r="BF638" s="34">
        <v>1.5169999999999999</v>
      </c>
      <c r="BG638" s="34">
        <v>14.273</v>
      </c>
      <c r="BH638" s="34">
        <v>4.1000000000000002E-2</v>
      </c>
      <c r="BI638" s="34">
        <v>14.314</v>
      </c>
      <c r="BJ638" s="34">
        <v>11.667</v>
      </c>
      <c r="BK638" s="34">
        <v>3.3000000000000002E-2</v>
      </c>
      <c r="BL638" s="34">
        <v>11.7</v>
      </c>
      <c r="BM638" s="34">
        <v>0.33710000000000001</v>
      </c>
      <c r="BN638" s="34"/>
      <c r="BO638" s="34"/>
      <c r="BP638" s="34"/>
      <c r="BQ638" s="34">
        <v>176.738</v>
      </c>
      <c r="BR638" s="34">
        <v>0.59410099999999999</v>
      </c>
      <c r="BS638" s="34">
        <v>-5</v>
      </c>
      <c r="BT638" s="34">
        <v>7.071E-3</v>
      </c>
      <c r="BU638" s="34">
        <v>14.518344000000001</v>
      </c>
      <c r="BV638" s="34">
        <v>0</v>
      </c>
      <c r="BW638" s="34" t="s">
        <v>155</v>
      </c>
      <c r="BX638" s="34">
        <v>0.81699999999999995</v>
      </c>
    </row>
    <row r="639" spans="1:76" x14ac:dyDescent="0.25">
      <c r="A639" s="35">
        <v>43167</v>
      </c>
      <c r="B639" s="36">
        <v>1.9802083333333335E-2</v>
      </c>
      <c r="C639" s="34">
        <v>14.250999999999999</v>
      </c>
      <c r="D639" s="34">
        <v>1.9300000000000001E-2</v>
      </c>
      <c r="E639" s="34">
        <v>193.00922</v>
      </c>
      <c r="F639" s="34">
        <v>775.9</v>
      </c>
      <c r="G639" s="34">
        <v>1.8</v>
      </c>
      <c r="H639" s="34">
        <v>50.9</v>
      </c>
      <c r="I639" s="34"/>
      <c r="J639" s="34">
        <v>1.42</v>
      </c>
      <c r="K639" s="34">
        <v>0.87460000000000004</v>
      </c>
      <c r="L639" s="34">
        <v>12.4635</v>
      </c>
      <c r="M639" s="34">
        <v>1.6899999999999998E-2</v>
      </c>
      <c r="N639" s="34">
        <v>678.57190000000003</v>
      </c>
      <c r="O639" s="34">
        <v>1.5399</v>
      </c>
      <c r="P639" s="34">
        <v>680.1</v>
      </c>
      <c r="Q639" s="34">
        <v>554.67520000000002</v>
      </c>
      <c r="R639" s="34">
        <v>1.2586999999999999</v>
      </c>
      <c r="S639" s="34">
        <v>555.9</v>
      </c>
      <c r="T639" s="34">
        <v>50.938499999999998</v>
      </c>
      <c r="U639" s="34"/>
      <c r="V639" s="34"/>
      <c r="W639" s="34">
        <v>0</v>
      </c>
      <c r="X639" s="34">
        <v>1.2378</v>
      </c>
      <c r="Y639" s="34">
        <v>11.9</v>
      </c>
      <c r="Z639" s="34">
        <v>851</v>
      </c>
      <c r="AA639" s="34">
        <v>851</v>
      </c>
      <c r="AB639" s="34">
        <v>868</v>
      </c>
      <c r="AC639" s="34">
        <v>87</v>
      </c>
      <c r="AD639" s="34">
        <v>27.47</v>
      </c>
      <c r="AE639" s="34">
        <v>0.63</v>
      </c>
      <c r="AF639" s="34">
        <v>978</v>
      </c>
      <c r="AG639" s="34">
        <v>2</v>
      </c>
      <c r="AH639" s="34">
        <v>45.070999999999998</v>
      </c>
      <c r="AI639" s="34">
        <v>41</v>
      </c>
      <c r="AJ639" s="34">
        <v>190</v>
      </c>
      <c r="AK639" s="34">
        <v>168</v>
      </c>
      <c r="AL639" s="34">
        <v>5.0999999999999996</v>
      </c>
      <c r="AM639" s="34">
        <v>175</v>
      </c>
      <c r="AN639" s="34" t="s">
        <v>155</v>
      </c>
      <c r="AO639" s="34">
        <v>2</v>
      </c>
      <c r="AP639" s="37">
        <v>0.89561342592592597</v>
      </c>
      <c r="AQ639" s="34">
        <v>47.163164000000002</v>
      </c>
      <c r="AR639" s="34">
        <v>-88.484269999999995</v>
      </c>
      <c r="AS639" s="34">
        <v>319.89999999999998</v>
      </c>
      <c r="AT639" s="34">
        <v>38.6</v>
      </c>
      <c r="AU639" s="34">
        <v>12</v>
      </c>
      <c r="AV639" s="34">
        <v>9</v>
      </c>
      <c r="AW639" s="34" t="s">
        <v>200</v>
      </c>
      <c r="AX639" s="34">
        <v>1.4771000000000001</v>
      </c>
      <c r="AY639" s="34">
        <v>1.9541999999999999</v>
      </c>
      <c r="AZ639" s="34">
        <v>2.9771000000000001</v>
      </c>
      <c r="BA639" s="34">
        <v>13.404</v>
      </c>
      <c r="BB639" s="34">
        <v>14.26</v>
      </c>
      <c r="BC639" s="34">
        <v>1.06</v>
      </c>
      <c r="BD639" s="34">
        <v>14.34</v>
      </c>
      <c r="BE639" s="34">
        <v>2901.482</v>
      </c>
      <c r="BF639" s="34">
        <v>2.5009999999999999</v>
      </c>
      <c r="BG639" s="34">
        <v>16.542999999999999</v>
      </c>
      <c r="BH639" s="34">
        <v>3.7999999999999999E-2</v>
      </c>
      <c r="BI639" s="34">
        <v>16.581</v>
      </c>
      <c r="BJ639" s="34">
        <v>13.522</v>
      </c>
      <c r="BK639" s="34">
        <v>3.1E-2</v>
      </c>
      <c r="BL639" s="34">
        <v>13.553000000000001</v>
      </c>
      <c r="BM639" s="34">
        <v>0.40920000000000001</v>
      </c>
      <c r="BN639" s="34"/>
      <c r="BO639" s="34"/>
      <c r="BP639" s="34"/>
      <c r="BQ639" s="34">
        <v>209.517</v>
      </c>
      <c r="BR639" s="34">
        <v>0.60178699999999996</v>
      </c>
      <c r="BS639" s="34">
        <v>-5</v>
      </c>
      <c r="BT639" s="34">
        <v>7.0000000000000001E-3</v>
      </c>
      <c r="BU639" s="34">
        <v>14.70617</v>
      </c>
      <c r="BV639" s="34">
        <v>0</v>
      </c>
      <c r="BW639" s="34" t="s">
        <v>155</v>
      </c>
      <c r="BX639" s="34">
        <v>0.81699999999999995</v>
      </c>
    </row>
    <row r="640" spans="1:76" x14ac:dyDescent="0.25">
      <c r="A640" s="35">
        <v>43167</v>
      </c>
      <c r="B640" s="36">
        <v>1.9813657407407408E-2</v>
      </c>
      <c r="C640" s="34">
        <v>14.391999999999999</v>
      </c>
      <c r="D640" s="34">
        <v>3.5999999999999997E-2</v>
      </c>
      <c r="E640" s="34">
        <v>360.43081999999998</v>
      </c>
      <c r="F640" s="34">
        <v>825.8</v>
      </c>
      <c r="G640" s="34">
        <v>1.7</v>
      </c>
      <c r="H640" s="34">
        <v>56.5</v>
      </c>
      <c r="I640" s="34"/>
      <c r="J640" s="34">
        <v>1.6</v>
      </c>
      <c r="K640" s="34">
        <v>0.87329999999999997</v>
      </c>
      <c r="L640" s="34">
        <v>12.569100000000001</v>
      </c>
      <c r="M640" s="34">
        <v>3.15E-2</v>
      </c>
      <c r="N640" s="34">
        <v>721.19839999999999</v>
      </c>
      <c r="O640" s="34">
        <v>1.5145999999999999</v>
      </c>
      <c r="P640" s="34">
        <v>722.7</v>
      </c>
      <c r="Q640" s="34">
        <v>589.51869999999997</v>
      </c>
      <c r="R640" s="34">
        <v>1.2381</v>
      </c>
      <c r="S640" s="34">
        <v>590.79999999999995</v>
      </c>
      <c r="T640" s="34">
        <v>56.515099999999997</v>
      </c>
      <c r="U640" s="34"/>
      <c r="V640" s="34"/>
      <c r="W640" s="34">
        <v>0</v>
      </c>
      <c r="X640" s="34">
        <v>1.3973</v>
      </c>
      <c r="Y640" s="34">
        <v>11.9</v>
      </c>
      <c r="Z640" s="34">
        <v>851</v>
      </c>
      <c r="AA640" s="34">
        <v>850</v>
      </c>
      <c r="AB640" s="34">
        <v>869</v>
      </c>
      <c r="AC640" s="34">
        <v>87</v>
      </c>
      <c r="AD640" s="34">
        <v>27.47</v>
      </c>
      <c r="AE640" s="34">
        <v>0.63</v>
      </c>
      <c r="AF640" s="34">
        <v>978</v>
      </c>
      <c r="AG640" s="34">
        <v>2</v>
      </c>
      <c r="AH640" s="34">
        <v>45</v>
      </c>
      <c r="AI640" s="34">
        <v>41</v>
      </c>
      <c r="AJ640" s="34">
        <v>190</v>
      </c>
      <c r="AK640" s="34">
        <v>168</v>
      </c>
      <c r="AL640" s="34">
        <v>5.0999999999999996</v>
      </c>
      <c r="AM640" s="34">
        <v>175</v>
      </c>
      <c r="AN640" s="34" t="s">
        <v>155</v>
      </c>
      <c r="AO640" s="34">
        <v>2</v>
      </c>
      <c r="AP640" s="37">
        <v>0.895625</v>
      </c>
      <c r="AQ640" s="34">
        <v>47.163311</v>
      </c>
      <c r="AR640" s="34">
        <v>-88.484369000000001</v>
      </c>
      <c r="AS640" s="34">
        <v>320.39999999999998</v>
      </c>
      <c r="AT640" s="34">
        <v>40.200000000000003</v>
      </c>
      <c r="AU640" s="34">
        <v>12</v>
      </c>
      <c r="AV640" s="34">
        <v>9</v>
      </c>
      <c r="AW640" s="34" t="s">
        <v>200</v>
      </c>
      <c r="AX640" s="34">
        <v>1.8084</v>
      </c>
      <c r="AY640" s="34">
        <v>1.2290000000000001</v>
      </c>
      <c r="AZ640" s="34">
        <v>3.2313000000000001</v>
      </c>
      <c r="BA640" s="34">
        <v>13.404</v>
      </c>
      <c r="BB640" s="34">
        <v>14.11</v>
      </c>
      <c r="BC640" s="34">
        <v>1.05</v>
      </c>
      <c r="BD640" s="34">
        <v>14.505000000000001</v>
      </c>
      <c r="BE640" s="34">
        <v>2897.9470000000001</v>
      </c>
      <c r="BF640" s="34">
        <v>4.6189999999999998</v>
      </c>
      <c r="BG640" s="34">
        <v>17.413</v>
      </c>
      <c r="BH640" s="34">
        <v>3.6999999999999998E-2</v>
      </c>
      <c r="BI640" s="34">
        <v>17.45</v>
      </c>
      <c r="BJ640" s="34">
        <v>14.234</v>
      </c>
      <c r="BK640" s="34">
        <v>0.03</v>
      </c>
      <c r="BL640" s="34">
        <v>14.263999999999999</v>
      </c>
      <c r="BM640" s="34">
        <v>0.4496</v>
      </c>
      <c r="BN640" s="34"/>
      <c r="BO640" s="34"/>
      <c r="BP640" s="34"/>
      <c r="BQ640" s="34">
        <v>234.25</v>
      </c>
      <c r="BR640" s="34">
        <v>0.56762699999999999</v>
      </c>
      <c r="BS640" s="34">
        <v>-5</v>
      </c>
      <c r="BT640" s="34">
        <v>7.9290000000000003E-3</v>
      </c>
      <c r="BU640" s="34">
        <v>13.871385</v>
      </c>
      <c r="BV640" s="34">
        <v>0</v>
      </c>
      <c r="BW640" s="34" t="s">
        <v>155</v>
      </c>
      <c r="BX640" s="34">
        <v>0.81699999999999995</v>
      </c>
    </row>
    <row r="641" spans="1:76" x14ac:dyDescent="0.25">
      <c r="A641" s="35">
        <v>43167</v>
      </c>
      <c r="B641" s="36">
        <v>1.9825231481481482E-2</v>
      </c>
      <c r="C641" s="34">
        <v>14.4</v>
      </c>
      <c r="D641" s="34">
        <v>3.5999999999999997E-2</v>
      </c>
      <c r="E641" s="34">
        <v>360.37406499999997</v>
      </c>
      <c r="F641" s="34">
        <v>839.2</v>
      </c>
      <c r="G641" s="34">
        <v>1.8</v>
      </c>
      <c r="H641" s="34">
        <v>61.4</v>
      </c>
      <c r="I641" s="34"/>
      <c r="J641" s="34">
        <v>1.7</v>
      </c>
      <c r="K641" s="34">
        <v>0.87329999999999997</v>
      </c>
      <c r="L641" s="34">
        <v>12.5755</v>
      </c>
      <c r="M641" s="34">
        <v>3.15E-2</v>
      </c>
      <c r="N641" s="34">
        <v>732.84119999999996</v>
      </c>
      <c r="O641" s="34">
        <v>1.5576000000000001</v>
      </c>
      <c r="P641" s="34">
        <v>734.4</v>
      </c>
      <c r="Q641" s="34">
        <v>599.09619999999995</v>
      </c>
      <c r="R641" s="34">
        <v>1.2734000000000001</v>
      </c>
      <c r="S641" s="34">
        <v>600.4</v>
      </c>
      <c r="T641" s="34">
        <v>61.372700000000002</v>
      </c>
      <c r="U641" s="34"/>
      <c r="V641" s="34"/>
      <c r="W641" s="34">
        <v>0</v>
      </c>
      <c r="X641" s="34">
        <v>1.4845999999999999</v>
      </c>
      <c r="Y641" s="34">
        <v>11.9</v>
      </c>
      <c r="Z641" s="34">
        <v>851</v>
      </c>
      <c r="AA641" s="34">
        <v>850</v>
      </c>
      <c r="AB641" s="34">
        <v>868</v>
      </c>
      <c r="AC641" s="34">
        <v>87</v>
      </c>
      <c r="AD641" s="34">
        <v>27.5</v>
      </c>
      <c r="AE641" s="34">
        <v>0.63</v>
      </c>
      <c r="AF641" s="34">
        <v>977</v>
      </c>
      <c r="AG641" s="34">
        <v>2</v>
      </c>
      <c r="AH641" s="34">
        <v>45</v>
      </c>
      <c r="AI641" s="34">
        <v>41</v>
      </c>
      <c r="AJ641" s="34">
        <v>190</v>
      </c>
      <c r="AK641" s="34">
        <v>168</v>
      </c>
      <c r="AL641" s="34">
        <v>5.2</v>
      </c>
      <c r="AM641" s="34">
        <v>175</v>
      </c>
      <c r="AN641" s="34" t="s">
        <v>155</v>
      </c>
      <c r="AO641" s="34">
        <v>2</v>
      </c>
      <c r="AP641" s="37">
        <v>0.89563657407407404</v>
      </c>
      <c r="AQ641" s="34">
        <v>47.163452999999997</v>
      </c>
      <c r="AR641" s="34">
        <v>-88.484504000000001</v>
      </c>
      <c r="AS641" s="34">
        <v>320.5</v>
      </c>
      <c r="AT641" s="34">
        <v>40.700000000000003</v>
      </c>
      <c r="AU641" s="34">
        <v>12</v>
      </c>
      <c r="AV641" s="34">
        <v>10</v>
      </c>
      <c r="AW641" s="34" t="s">
        <v>201</v>
      </c>
      <c r="AX641" s="34">
        <v>1.9</v>
      </c>
      <c r="AY641" s="34">
        <v>1.0770999999999999</v>
      </c>
      <c r="AZ641" s="34">
        <v>2.8374000000000001</v>
      </c>
      <c r="BA641" s="34">
        <v>13.404</v>
      </c>
      <c r="BB641" s="34">
        <v>14.11</v>
      </c>
      <c r="BC641" s="34">
        <v>1.05</v>
      </c>
      <c r="BD641" s="34">
        <v>14.509</v>
      </c>
      <c r="BE641" s="34">
        <v>2897.8359999999998</v>
      </c>
      <c r="BF641" s="34">
        <v>4.6159999999999997</v>
      </c>
      <c r="BG641" s="34">
        <v>17.684999999999999</v>
      </c>
      <c r="BH641" s="34">
        <v>3.7999999999999999E-2</v>
      </c>
      <c r="BI641" s="34">
        <v>17.722000000000001</v>
      </c>
      <c r="BJ641" s="34">
        <v>14.457000000000001</v>
      </c>
      <c r="BK641" s="34">
        <v>3.1E-2</v>
      </c>
      <c r="BL641" s="34">
        <v>14.488</v>
      </c>
      <c r="BM641" s="34">
        <v>0.48799999999999999</v>
      </c>
      <c r="BN641" s="34"/>
      <c r="BO641" s="34"/>
      <c r="BP641" s="34"/>
      <c r="BQ641" s="34">
        <v>248.74799999999999</v>
      </c>
      <c r="BR641" s="34">
        <v>0.64117800000000003</v>
      </c>
      <c r="BS641" s="34">
        <v>-5</v>
      </c>
      <c r="BT641" s="34">
        <v>8.0000000000000002E-3</v>
      </c>
      <c r="BU641" s="34">
        <v>15.668787999999999</v>
      </c>
      <c r="BV641" s="34">
        <v>0</v>
      </c>
      <c r="BW641" s="34" t="s">
        <v>155</v>
      </c>
      <c r="BX641" s="34">
        <v>0.81699999999999995</v>
      </c>
    </row>
    <row r="642" spans="1:76" x14ac:dyDescent="0.25">
      <c r="A642" s="35">
        <v>43167</v>
      </c>
      <c r="B642" s="36">
        <v>1.9836805555555555E-2</v>
      </c>
      <c r="C642" s="34">
        <v>14.4</v>
      </c>
      <c r="D642" s="34">
        <v>0.19620000000000001</v>
      </c>
      <c r="E642" s="34">
        <v>1961.9008260000001</v>
      </c>
      <c r="F642" s="34">
        <v>789.6</v>
      </c>
      <c r="G642" s="34">
        <v>2</v>
      </c>
      <c r="H642" s="34">
        <v>50.4</v>
      </c>
      <c r="I642" s="34"/>
      <c r="J642" s="34">
        <v>1.64</v>
      </c>
      <c r="K642" s="34">
        <v>0.87190000000000001</v>
      </c>
      <c r="L642" s="34">
        <v>12.5547</v>
      </c>
      <c r="M642" s="34">
        <v>0.17100000000000001</v>
      </c>
      <c r="N642" s="34">
        <v>688.43709999999999</v>
      </c>
      <c r="O642" s="34">
        <v>1.7437</v>
      </c>
      <c r="P642" s="34">
        <v>690.2</v>
      </c>
      <c r="Q642" s="34">
        <v>562.80029999999999</v>
      </c>
      <c r="R642" s="34">
        <v>1.4255</v>
      </c>
      <c r="S642" s="34">
        <v>564.20000000000005</v>
      </c>
      <c r="T642" s="34">
        <v>50.3628</v>
      </c>
      <c r="U642" s="34"/>
      <c r="V642" s="34"/>
      <c r="W642" s="34">
        <v>0</v>
      </c>
      <c r="X642" s="34">
        <v>1.4286000000000001</v>
      </c>
      <c r="Y642" s="34">
        <v>11.9</v>
      </c>
      <c r="Z642" s="34">
        <v>852</v>
      </c>
      <c r="AA642" s="34">
        <v>851</v>
      </c>
      <c r="AB642" s="34">
        <v>869</v>
      </c>
      <c r="AC642" s="34">
        <v>87</v>
      </c>
      <c r="AD642" s="34">
        <v>27.5</v>
      </c>
      <c r="AE642" s="34">
        <v>0.63</v>
      </c>
      <c r="AF642" s="34">
        <v>977</v>
      </c>
      <c r="AG642" s="34">
        <v>2</v>
      </c>
      <c r="AH642" s="34">
        <v>45</v>
      </c>
      <c r="AI642" s="34">
        <v>41</v>
      </c>
      <c r="AJ642" s="34">
        <v>190</v>
      </c>
      <c r="AK642" s="34">
        <v>168</v>
      </c>
      <c r="AL642" s="34">
        <v>5.0999999999999996</v>
      </c>
      <c r="AM642" s="34">
        <v>175</v>
      </c>
      <c r="AN642" s="34" t="s">
        <v>155</v>
      </c>
      <c r="AO642" s="34">
        <v>2</v>
      </c>
      <c r="AP642" s="37">
        <v>0.89564814814814808</v>
      </c>
      <c r="AQ642" s="34">
        <v>47.163721000000002</v>
      </c>
      <c r="AR642" s="34">
        <v>-88.484763000000001</v>
      </c>
      <c r="AS642" s="34">
        <v>320.3</v>
      </c>
      <c r="AT642" s="34">
        <v>43.5</v>
      </c>
      <c r="AU642" s="34">
        <v>12</v>
      </c>
      <c r="AV642" s="34">
        <v>10</v>
      </c>
      <c r="AW642" s="34" t="s">
        <v>201</v>
      </c>
      <c r="AX642" s="34">
        <v>1.9</v>
      </c>
      <c r="AY642" s="34">
        <v>1.1770229999999999</v>
      </c>
      <c r="AZ642" s="34">
        <v>2.7770229999999998</v>
      </c>
      <c r="BA642" s="34">
        <v>13.404</v>
      </c>
      <c r="BB642" s="34">
        <v>13.94</v>
      </c>
      <c r="BC642" s="34">
        <v>1.04</v>
      </c>
      <c r="BD642" s="34">
        <v>14.699</v>
      </c>
      <c r="BE642" s="34">
        <v>2866.2109999999998</v>
      </c>
      <c r="BF642" s="34">
        <v>24.853999999999999</v>
      </c>
      <c r="BG642" s="34">
        <v>16.459</v>
      </c>
      <c r="BH642" s="34">
        <v>4.2000000000000003E-2</v>
      </c>
      <c r="BI642" s="34">
        <v>16.501000000000001</v>
      </c>
      <c r="BJ642" s="34">
        <v>13.455</v>
      </c>
      <c r="BK642" s="34">
        <v>3.4000000000000002E-2</v>
      </c>
      <c r="BL642" s="34">
        <v>13.489000000000001</v>
      </c>
      <c r="BM642" s="34">
        <v>0.39679999999999999</v>
      </c>
      <c r="BN642" s="34"/>
      <c r="BO642" s="34"/>
      <c r="BP642" s="34"/>
      <c r="BQ642" s="34">
        <v>237.137</v>
      </c>
      <c r="BR642" s="34">
        <v>0.69345000000000001</v>
      </c>
      <c r="BS642" s="34">
        <v>-5</v>
      </c>
      <c r="BT642" s="34">
        <v>8.0000000000000002E-3</v>
      </c>
      <c r="BU642" s="34">
        <v>16.946183999999999</v>
      </c>
      <c r="BV642" s="34">
        <v>0</v>
      </c>
      <c r="BW642" s="34" t="s">
        <v>155</v>
      </c>
      <c r="BX642" s="34">
        <v>0.81799999999999995</v>
      </c>
    </row>
    <row r="643" spans="1:76" x14ac:dyDescent="0.25">
      <c r="A643" s="35">
        <v>43167</v>
      </c>
      <c r="B643" s="36">
        <v>1.9848379629629629E-2</v>
      </c>
      <c r="C643" s="34">
        <v>13.63</v>
      </c>
      <c r="D643" s="34">
        <v>0.97019999999999995</v>
      </c>
      <c r="E643" s="34">
        <v>9702.2286660000009</v>
      </c>
      <c r="F643" s="34">
        <v>773.2</v>
      </c>
      <c r="G643" s="34">
        <v>2.1</v>
      </c>
      <c r="H643" s="34">
        <v>51.8</v>
      </c>
      <c r="I643" s="34"/>
      <c r="J643" s="34">
        <v>1.39</v>
      </c>
      <c r="K643" s="34">
        <v>0.871</v>
      </c>
      <c r="L643" s="34">
        <v>11.871499999999999</v>
      </c>
      <c r="M643" s="34">
        <v>0.84499999999999997</v>
      </c>
      <c r="N643" s="34">
        <v>673.42679999999996</v>
      </c>
      <c r="O643" s="34">
        <v>1.829</v>
      </c>
      <c r="P643" s="34">
        <v>675.3</v>
      </c>
      <c r="Q643" s="34">
        <v>550.52940000000001</v>
      </c>
      <c r="R643" s="34">
        <v>1.4952000000000001</v>
      </c>
      <c r="S643" s="34">
        <v>552</v>
      </c>
      <c r="T643" s="34">
        <v>51.840400000000002</v>
      </c>
      <c r="U643" s="34"/>
      <c r="V643" s="34"/>
      <c r="W643" s="34">
        <v>0</v>
      </c>
      <c r="X643" s="34">
        <v>1.2075</v>
      </c>
      <c r="Y643" s="34">
        <v>11.9</v>
      </c>
      <c r="Z643" s="34">
        <v>851</v>
      </c>
      <c r="AA643" s="34">
        <v>851</v>
      </c>
      <c r="AB643" s="34">
        <v>870</v>
      </c>
      <c r="AC643" s="34">
        <v>87</v>
      </c>
      <c r="AD643" s="34">
        <v>27.5</v>
      </c>
      <c r="AE643" s="34">
        <v>0.63</v>
      </c>
      <c r="AF643" s="34">
        <v>977</v>
      </c>
      <c r="AG643" s="34">
        <v>2</v>
      </c>
      <c r="AH643" s="34">
        <v>45</v>
      </c>
      <c r="AI643" s="34">
        <v>41</v>
      </c>
      <c r="AJ643" s="34">
        <v>190</v>
      </c>
      <c r="AK643" s="34">
        <v>168</v>
      </c>
      <c r="AL643" s="34">
        <v>5.0999999999999996</v>
      </c>
      <c r="AM643" s="34">
        <v>175</v>
      </c>
      <c r="AN643" s="34" t="s">
        <v>155</v>
      </c>
      <c r="AO643" s="34">
        <v>2</v>
      </c>
      <c r="AP643" s="37">
        <v>0.89567129629629638</v>
      </c>
      <c r="AQ643" s="34">
        <v>47.163896000000001</v>
      </c>
      <c r="AR643" s="34">
        <v>-88.484976000000003</v>
      </c>
      <c r="AS643" s="34">
        <v>320.2</v>
      </c>
      <c r="AT643" s="34">
        <v>45</v>
      </c>
      <c r="AU643" s="34">
        <v>12</v>
      </c>
      <c r="AV643" s="34">
        <v>10</v>
      </c>
      <c r="AW643" s="34" t="s">
        <v>201</v>
      </c>
      <c r="AX643" s="34">
        <v>1.9</v>
      </c>
      <c r="AY643" s="34">
        <v>1.2</v>
      </c>
      <c r="AZ643" s="34">
        <v>2.8</v>
      </c>
      <c r="BA643" s="34">
        <v>13.404</v>
      </c>
      <c r="BB643" s="34">
        <v>13.84</v>
      </c>
      <c r="BC643" s="34">
        <v>1.03</v>
      </c>
      <c r="BD643" s="34">
        <v>14.817</v>
      </c>
      <c r="BE643" s="34">
        <v>2712.15</v>
      </c>
      <c r="BF643" s="34">
        <v>122.872</v>
      </c>
      <c r="BG643" s="34">
        <v>16.111999999999998</v>
      </c>
      <c r="BH643" s="34">
        <v>4.3999999999999997E-2</v>
      </c>
      <c r="BI643" s="34">
        <v>16.155000000000001</v>
      </c>
      <c r="BJ643" s="34">
        <v>13.170999999999999</v>
      </c>
      <c r="BK643" s="34">
        <v>3.5999999999999997E-2</v>
      </c>
      <c r="BL643" s="34">
        <v>13.207000000000001</v>
      </c>
      <c r="BM643" s="34">
        <v>0.40870000000000001</v>
      </c>
      <c r="BN643" s="34"/>
      <c r="BO643" s="34"/>
      <c r="BP643" s="34"/>
      <c r="BQ643" s="34">
        <v>200.58</v>
      </c>
      <c r="BR643" s="34">
        <v>0.63197000000000003</v>
      </c>
      <c r="BS643" s="34">
        <v>-5</v>
      </c>
      <c r="BT643" s="34">
        <v>8.9289999999999994E-3</v>
      </c>
      <c r="BU643" s="34">
        <v>15.443766999999999</v>
      </c>
      <c r="BV643" s="34">
        <v>0</v>
      </c>
      <c r="BW643" s="34" t="s">
        <v>155</v>
      </c>
      <c r="BX643" s="34">
        <v>0.81799999999999995</v>
      </c>
    </row>
    <row r="644" spans="1:76" x14ac:dyDescent="0.25">
      <c r="A644" s="35">
        <v>43167</v>
      </c>
      <c r="B644" s="36">
        <v>1.9859953703703703E-2</v>
      </c>
      <c r="C644" s="34">
        <v>12.842000000000001</v>
      </c>
      <c r="D644" s="34">
        <v>3.5775000000000001</v>
      </c>
      <c r="E644" s="34">
        <v>35775.136700000003</v>
      </c>
      <c r="F644" s="34">
        <v>832</v>
      </c>
      <c r="G644" s="34">
        <v>2</v>
      </c>
      <c r="H644" s="34">
        <v>218.1</v>
      </c>
      <c r="I644" s="34"/>
      <c r="J644" s="34">
        <v>1.1399999999999999</v>
      </c>
      <c r="K644" s="34">
        <v>0.85319999999999996</v>
      </c>
      <c r="L644" s="34">
        <v>10.956899999999999</v>
      </c>
      <c r="M644" s="34">
        <v>3.0524</v>
      </c>
      <c r="N644" s="34">
        <v>709.86800000000005</v>
      </c>
      <c r="O644" s="34">
        <v>1.7064999999999999</v>
      </c>
      <c r="P644" s="34">
        <v>711.6</v>
      </c>
      <c r="Q644" s="34">
        <v>580.3202</v>
      </c>
      <c r="R644" s="34">
        <v>1.395</v>
      </c>
      <c r="S644" s="34">
        <v>581.70000000000005</v>
      </c>
      <c r="T644" s="34">
        <v>218.14869999999999</v>
      </c>
      <c r="U644" s="34"/>
      <c r="V644" s="34"/>
      <c r="W644" s="34">
        <v>0</v>
      </c>
      <c r="X644" s="34">
        <v>0.96899999999999997</v>
      </c>
      <c r="Y644" s="34">
        <v>11.9</v>
      </c>
      <c r="Z644" s="34">
        <v>851</v>
      </c>
      <c r="AA644" s="34">
        <v>851</v>
      </c>
      <c r="AB644" s="34">
        <v>870</v>
      </c>
      <c r="AC644" s="34">
        <v>87</v>
      </c>
      <c r="AD644" s="34">
        <v>27.5</v>
      </c>
      <c r="AE644" s="34">
        <v>0.63</v>
      </c>
      <c r="AF644" s="34">
        <v>977</v>
      </c>
      <c r="AG644" s="34">
        <v>2</v>
      </c>
      <c r="AH644" s="34">
        <v>45</v>
      </c>
      <c r="AI644" s="34">
        <v>41</v>
      </c>
      <c r="AJ644" s="34">
        <v>190</v>
      </c>
      <c r="AK644" s="34">
        <v>168</v>
      </c>
      <c r="AL644" s="34">
        <v>5.0999999999999996</v>
      </c>
      <c r="AM644" s="34">
        <v>175.2</v>
      </c>
      <c r="AN644" s="34" t="s">
        <v>155</v>
      </c>
      <c r="AO644" s="34">
        <v>2</v>
      </c>
      <c r="AP644" s="37">
        <v>0.89568287037037031</v>
      </c>
      <c r="AQ644" s="34">
        <v>47.163927000000001</v>
      </c>
      <c r="AR644" s="34">
        <v>-88.485020000000006</v>
      </c>
      <c r="AS644" s="34">
        <v>320.2</v>
      </c>
      <c r="AT644" s="34">
        <v>46</v>
      </c>
      <c r="AU644" s="34">
        <v>12</v>
      </c>
      <c r="AV644" s="34">
        <v>10</v>
      </c>
      <c r="AW644" s="34" t="s">
        <v>201</v>
      </c>
      <c r="AX644" s="34">
        <v>1.9771000000000001</v>
      </c>
      <c r="AY644" s="34">
        <v>1.3542000000000001</v>
      </c>
      <c r="AZ644" s="34">
        <v>2.8771</v>
      </c>
      <c r="BA644" s="34">
        <v>13.404</v>
      </c>
      <c r="BB644" s="34">
        <v>12.08</v>
      </c>
      <c r="BC644" s="34">
        <v>0.9</v>
      </c>
      <c r="BD644" s="34">
        <v>17.202000000000002</v>
      </c>
      <c r="BE644" s="34">
        <v>2268.86</v>
      </c>
      <c r="BF644" s="34">
        <v>402.29399999999998</v>
      </c>
      <c r="BG644" s="34">
        <v>15.393000000000001</v>
      </c>
      <c r="BH644" s="34">
        <v>3.6999999999999998E-2</v>
      </c>
      <c r="BI644" s="34">
        <v>15.43</v>
      </c>
      <c r="BJ644" s="34">
        <v>12.584</v>
      </c>
      <c r="BK644" s="34">
        <v>0.03</v>
      </c>
      <c r="BL644" s="34">
        <v>12.614000000000001</v>
      </c>
      <c r="BM644" s="34">
        <v>1.5588</v>
      </c>
      <c r="BN644" s="34"/>
      <c r="BO644" s="34"/>
      <c r="BP644" s="34"/>
      <c r="BQ644" s="34">
        <v>145.90100000000001</v>
      </c>
      <c r="BR644" s="34">
        <v>0.68924300000000005</v>
      </c>
      <c r="BS644" s="34">
        <v>-5</v>
      </c>
      <c r="BT644" s="34">
        <v>8.071E-3</v>
      </c>
      <c r="BU644" s="34">
        <v>16.843375999999999</v>
      </c>
      <c r="BV644" s="34">
        <v>0</v>
      </c>
      <c r="BW644" s="34" t="s">
        <v>155</v>
      </c>
      <c r="BX644" s="34">
        <v>0.81799999999999995</v>
      </c>
    </row>
    <row r="645" spans="1:76" x14ac:dyDescent="0.25">
      <c r="A645" s="35">
        <v>43167</v>
      </c>
      <c r="B645" s="36">
        <v>1.9871527777777776E-2</v>
      </c>
      <c r="C645" s="34">
        <v>12.311999999999999</v>
      </c>
      <c r="D645" s="34">
        <v>4.5339999999999998</v>
      </c>
      <c r="E645" s="34">
        <v>45340.303030000003</v>
      </c>
      <c r="F645" s="34">
        <v>823.2</v>
      </c>
      <c r="G645" s="34">
        <v>2.1</v>
      </c>
      <c r="H645" s="34">
        <v>498.7</v>
      </c>
      <c r="I645" s="34"/>
      <c r="J645" s="34">
        <v>0.99</v>
      </c>
      <c r="K645" s="34">
        <v>0.84819999999999995</v>
      </c>
      <c r="L645" s="34">
        <v>10.443099999999999</v>
      </c>
      <c r="M645" s="34">
        <v>3.8456999999999999</v>
      </c>
      <c r="N645" s="34">
        <v>698.22069999999997</v>
      </c>
      <c r="O645" s="34">
        <v>1.7811999999999999</v>
      </c>
      <c r="P645" s="34">
        <v>700</v>
      </c>
      <c r="Q645" s="34">
        <v>570.74080000000004</v>
      </c>
      <c r="R645" s="34">
        <v>1.456</v>
      </c>
      <c r="S645" s="34">
        <v>572.20000000000005</v>
      </c>
      <c r="T645" s="34">
        <v>498.7457</v>
      </c>
      <c r="U645" s="34"/>
      <c r="V645" s="34"/>
      <c r="W645" s="34">
        <v>0</v>
      </c>
      <c r="X645" s="34">
        <v>0.83630000000000004</v>
      </c>
      <c r="Y645" s="34">
        <v>11.8</v>
      </c>
      <c r="Z645" s="34">
        <v>852</v>
      </c>
      <c r="AA645" s="34">
        <v>852</v>
      </c>
      <c r="AB645" s="34">
        <v>870</v>
      </c>
      <c r="AC645" s="34">
        <v>87</v>
      </c>
      <c r="AD645" s="34">
        <v>27.48</v>
      </c>
      <c r="AE645" s="34">
        <v>0.63</v>
      </c>
      <c r="AF645" s="34">
        <v>978</v>
      </c>
      <c r="AG645" s="34">
        <v>2</v>
      </c>
      <c r="AH645" s="34">
        <v>45</v>
      </c>
      <c r="AI645" s="34">
        <v>41</v>
      </c>
      <c r="AJ645" s="34">
        <v>190</v>
      </c>
      <c r="AK645" s="34">
        <v>168</v>
      </c>
      <c r="AL645" s="34">
        <v>5.0999999999999996</v>
      </c>
      <c r="AM645" s="34">
        <v>175.6</v>
      </c>
      <c r="AN645" s="34" t="s">
        <v>155</v>
      </c>
      <c r="AO645" s="34">
        <v>2</v>
      </c>
      <c r="AP645" s="37">
        <v>0.89568287037037031</v>
      </c>
      <c r="AQ645" s="34">
        <v>47.164112000000003</v>
      </c>
      <c r="AR645" s="34">
        <v>-88.485344999999995</v>
      </c>
      <c r="AS645" s="34">
        <v>320.3</v>
      </c>
      <c r="AT645" s="34">
        <v>46.5</v>
      </c>
      <c r="AU645" s="34">
        <v>12</v>
      </c>
      <c r="AV645" s="34">
        <v>10</v>
      </c>
      <c r="AW645" s="34" t="s">
        <v>201</v>
      </c>
      <c r="AX645" s="34">
        <v>1.6145</v>
      </c>
      <c r="AY645" s="34">
        <v>1.3229</v>
      </c>
      <c r="AZ645" s="34">
        <v>2.2061000000000002</v>
      </c>
      <c r="BA645" s="34">
        <v>13.404</v>
      </c>
      <c r="BB645" s="34">
        <v>11.65</v>
      </c>
      <c r="BC645" s="34">
        <v>0.87</v>
      </c>
      <c r="BD645" s="34">
        <v>17.899999999999999</v>
      </c>
      <c r="BE645" s="34">
        <v>2115.9430000000002</v>
      </c>
      <c r="BF645" s="34">
        <v>495.93400000000003</v>
      </c>
      <c r="BG645" s="34">
        <v>14.815</v>
      </c>
      <c r="BH645" s="34">
        <v>3.7999999999999999E-2</v>
      </c>
      <c r="BI645" s="34">
        <v>14.853</v>
      </c>
      <c r="BJ645" s="34">
        <v>12.11</v>
      </c>
      <c r="BK645" s="34">
        <v>3.1E-2</v>
      </c>
      <c r="BL645" s="34">
        <v>12.141</v>
      </c>
      <c r="BM645" s="34">
        <v>3.4872000000000001</v>
      </c>
      <c r="BN645" s="34"/>
      <c r="BO645" s="34"/>
      <c r="BP645" s="34"/>
      <c r="BQ645" s="34">
        <v>123.21299999999999</v>
      </c>
      <c r="BR645" s="34">
        <v>0.68656799999999996</v>
      </c>
      <c r="BS645" s="34">
        <v>-5</v>
      </c>
      <c r="BT645" s="34">
        <v>8.0000000000000002E-3</v>
      </c>
      <c r="BU645" s="34">
        <v>16.778005</v>
      </c>
      <c r="BV645" s="34">
        <v>0</v>
      </c>
      <c r="BW645" s="34" t="s">
        <v>155</v>
      </c>
      <c r="BX645" s="34">
        <v>0.81699999999999995</v>
      </c>
    </row>
    <row r="646" spans="1:76" x14ac:dyDescent="0.25">
      <c r="A646" s="35">
        <v>43167</v>
      </c>
      <c r="B646" s="36">
        <v>1.9883101851851853E-2</v>
      </c>
      <c r="C646" s="34">
        <v>11.064</v>
      </c>
      <c r="D646" s="34">
        <v>3.9878999999999998</v>
      </c>
      <c r="E646" s="34">
        <v>39879.283869999999</v>
      </c>
      <c r="F646" s="34">
        <v>722.4</v>
      </c>
      <c r="G646" s="34">
        <v>2.2999999999999998</v>
      </c>
      <c r="H646" s="34">
        <v>542.5</v>
      </c>
      <c r="I646" s="34"/>
      <c r="J646" s="34">
        <v>0.74</v>
      </c>
      <c r="K646" s="34">
        <v>0.86309999999999998</v>
      </c>
      <c r="L646" s="34">
        <v>9.5489999999999995</v>
      </c>
      <c r="M646" s="34">
        <v>3.4418000000000002</v>
      </c>
      <c r="N646" s="34">
        <v>623.43669999999997</v>
      </c>
      <c r="O646" s="34">
        <v>2.0005000000000002</v>
      </c>
      <c r="P646" s="34">
        <v>625.4</v>
      </c>
      <c r="Q646" s="34">
        <v>509.6583</v>
      </c>
      <c r="R646" s="34">
        <v>1.6354</v>
      </c>
      <c r="S646" s="34">
        <v>511.3</v>
      </c>
      <c r="T646" s="34">
        <v>542.46479999999997</v>
      </c>
      <c r="U646" s="34"/>
      <c r="V646" s="34"/>
      <c r="W646" s="34">
        <v>0</v>
      </c>
      <c r="X646" s="34">
        <v>0.63739999999999997</v>
      </c>
      <c r="Y646" s="34">
        <v>12</v>
      </c>
      <c r="Z646" s="34">
        <v>851</v>
      </c>
      <c r="AA646" s="34">
        <v>851</v>
      </c>
      <c r="AB646" s="34">
        <v>870</v>
      </c>
      <c r="AC646" s="34">
        <v>87</v>
      </c>
      <c r="AD646" s="34">
        <v>27.5</v>
      </c>
      <c r="AE646" s="34">
        <v>0.63</v>
      </c>
      <c r="AF646" s="34">
        <v>977</v>
      </c>
      <c r="AG646" s="34">
        <v>2</v>
      </c>
      <c r="AH646" s="34">
        <v>45</v>
      </c>
      <c r="AI646" s="34">
        <v>41</v>
      </c>
      <c r="AJ646" s="34">
        <v>190</v>
      </c>
      <c r="AK646" s="34">
        <v>168.9</v>
      </c>
      <c r="AL646" s="34">
        <v>5.2</v>
      </c>
      <c r="AM646" s="34">
        <v>176</v>
      </c>
      <c r="AN646" s="34" t="s">
        <v>155</v>
      </c>
      <c r="AO646" s="34">
        <v>2</v>
      </c>
      <c r="AP646" s="37">
        <v>0.8957060185185185</v>
      </c>
      <c r="AQ646" s="34">
        <v>47.164166999999999</v>
      </c>
      <c r="AR646" s="34">
        <v>-88.485442000000006</v>
      </c>
      <c r="AS646" s="34">
        <v>320.3</v>
      </c>
      <c r="AT646" s="34">
        <v>46.6</v>
      </c>
      <c r="AU646" s="34">
        <v>12</v>
      </c>
      <c r="AV646" s="34">
        <v>9</v>
      </c>
      <c r="AW646" s="34" t="s">
        <v>201</v>
      </c>
      <c r="AX646" s="34">
        <v>1.1145</v>
      </c>
      <c r="AY646" s="34">
        <v>1.3</v>
      </c>
      <c r="AZ646" s="34">
        <v>1.7686999999999999</v>
      </c>
      <c r="BA646" s="34">
        <v>13.404</v>
      </c>
      <c r="BB646" s="34">
        <v>13</v>
      </c>
      <c r="BC646" s="34">
        <v>0.97</v>
      </c>
      <c r="BD646" s="34">
        <v>15.867000000000001</v>
      </c>
      <c r="BE646" s="34">
        <v>2127.2310000000002</v>
      </c>
      <c r="BF646" s="34">
        <v>488.00099999999998</v>
      </c>
      <c r="BG646" s="34">
        <v>14.544</v>
      </c>
      <c r="BH646" s="34">
        <v>4.7E-2</v>
      </c>
      <c r="BI646" s="34">
        <v>14.590999999999999</v>
      </c>
      <c r="BJ646" s="34">
        <v>11.89</v>
      </c>
      <c r="BK646" s="34">
        <v>3.7999999999999999E-2</v>
      </c>
      <c r="BL646" s="34">
        <v>11.928000000000001</v>
      </c>
      <c r="BM646" s="34">
        <v>4.1700999999999997</v>
      </c>
      <c r="BN646" s="34"/>
      <c r="BO646" s="34"/>
      <c r="BP646" s="34"/>
      <c r="BQ646" s="34">
        <v>103.244</v>
      </c>
      <c r="BR646" s="34">
        <v>0.592171</v>
      </c>
      <c r="BS646" s="34">
        <v>-5</v>
      </c>
      <c r="BT646" s="34">
        <v>8.0000000000000002E-3</v>
      </c>
      <c r="BU646" s="34">
        <v>14.471178</v>
      </c>
      <c r="BV646" s="34">
        <v>0</v>
      </c>
      <c r="BW646" s="34" t="s">
        <v>155</v>
      </c>
      <c r="BX646" s="34">
        <v>0.81699999999999995</v>
      </c>
    </row>
    <row r="647" spans="1:76" x14ac:dyDescent="0.25">
      <c r="A647" s="35">
        <v>43167</v>
      </c>
      <c r="B647" s="36">
        <v>1.9894675925925927E-2</v>
      </c>
      <c r="C647" s="34">
        <v>7.2949999999999999</v>
      </c>
      <c r="D647" s="34">
        <v>2.3546</v>
      </c>
      <c r="E647" s="34">
        <v>23546.14428</v>
      </c>
      <c r="F647" s="34">
        <v>645.20000000000005</v>
      </c>
      <c r="G647" s="34">
        <v>2.5</v>
      </c>
      <c r="H647" s="34">
        <v>434.6</v>
      </c>
      <c r="I647" s="34"/>
      <c r="J647" s="34">
        <v>0.57999999999999996</v>
      </c>
      <c r="K647" s="34">
        <v>0.90990000000000004</v>
      </c>
      <c r="L647" s="34">
        <v>6.6375999999999999</v>
      </c>
      <c r="M647" s="34">
        <v>2.1425000000000001</v>
      </c>
      <c r="N647" s="34">
        <v>587.13400000000001</v>
      </c>
      <c r="O647" s="34">
        <v>2.3062999999999998</v>
      </c>
      <c r="P647" s="34">
        <v>589.4</v>
      </c>
      <c r="Q647" s="34">
        <v>479.9846</v>
      </c>
      <c r="R647" s="34">
        <v>1.8855</v>
      </c>
      <c r="S647" s="34">
        <v>481.9</v>
      </c>
      <c r="T647" s="34">
        <v>434.58370000000002</v>
      </c>
      <c r="U647" s="34"/>
      <c r="V647" s="34"/>
      <c r="W647" s="34">
        <v>0</v>
      </c>
      <c r="X647" s="34">
        <v>0.53149999999999997</v>
      </c>
      <c r="Y647" s="34">
        <v>11.9</v>
      </c>
      <c r="Z647" s="34">
        <v>851</v>
      </c>
      <c r="AA647" s="34">
        <v>851</v>
      </c>
      <c r="AB647" s="34">
        <v>869</v>
      </c>
      <c r="AC647" s="34">
        <v>87</v>
      </c>
      <c r="AD647" s="34">
        <v>27.5</v>
      </c>
      <c r="AE647" s="34">
        <v>0.63</v>
      </c>
      <c r="AF647" s="34">
        <v>977</v>
      </c>
      <c r="AG647" s="34">
        <v>2</v>
      </c>
      <c r="AH647" s="34">
        <v>45</v>
      </c>
      <c r="AI647" s="34">
        <v>41</v>
      </c>
      <c r="AJ647" s="34">
        <v>190</v>
      </c>
      <c r="AK647" s="34">
        <v>168.1</v>
      </c>
      <c r="AL647" s="34">
        <v>5.0999999999999996</v>
      </c>
      <c r="AM647" s="34">
        <v>176</v>
      </c>
      <c r="AN647" s="34" t="s">
        <v>155</v>
      </c>
      <c r="AO647" s="34">
        <v>2</v>
      </c>
      <c r="AP647" s="37">
        <v>0.8957060185185185</v>
      </c>
      <c r="AQ647" s="34">
        <v>47.164166999999999</v>
      </c>
      <c r="AR647" s="34">
        <v>-88.485442000000006</v>
      </c>
      <c r="AS647" s="34">
        <v>320.3</v>
      </c>
      <c r="AT647" s="34">
        <v>46.5</v>
      </c>
      <c r="AU647" s="34">
        <v>12</v>
      </c>
      <c r="AV647" s="34">
        <v>9</v>
      </c>
      <c r="AW647" s="34" t="s">
        <v>202</v>
      </c>
      <c r="AX647" s="34">
        <v>1</v>
      </c>
      <c r="AY647" s="34">
        <v>1.3</v>
      </c>
      <c r="AZ647" s="34">
        <v>1.7</v>
      </c>
      <c r="BA647" s="34">
        <v>13.404</v>
      </c>
      <c r="BB647" s="34">
        <v>20.09</v>
      </c>
      <c r="BC647" s="34">
        <v>1.5</v>
      </c>
      <c r="BD647" s="34">
        <v>9.8979999999999997</v>
      </c>
      <c r="BE647" s="34">
        <v>2189.2959999999998</v>
      </c>
      <c r="BF647" s="34">
        <v>449.78300000000002</v>
      </c>
      <c r="BG647" s="34">
        <v>20.28</v>
      </c>
      <c r="BH647" s="34">
        <v>0.08</v>
      </c>
      <c r="BI647" s="34">
        <v>20.36</v>
      </c>
      <c r="BJ647" s="34">
        <v>16.579000000000001</v>
      </c>
      <c r="BK647" s="34">
        <v>6.5000000000000002E-2</v>
      </c>
      <c r="BL647" s="34">
        <v>16.643999999999998</v>
      </c>
      <c r="BM647" s="34">
        <v>4.9463999999999997</v>
      </c>
      <c r="BN647" s="34"/>
      <c r="BO647" s="34"/>
      <c r="BP647" s="34"/>
      <c r="BQ647" s="34">
        <v>127.459</v>
      </c>
      <c r="BR647" s="34">
        <v>0.38712299999999999</v>
      </c>
      <c r="BS647" s="34">
        <v>-5</v>
      </c>
      <c r="BT647" s="34">
        <v>8.0000000000000002E-3</v>
      </c>
      <c r="BU647" s="34">
        <v>9.4603179999999991</v>
      </c>
      <c r="BV647" s="34">
        <v>0</v>
      </c>
      <c r="BW647" s="34" t="s">
        <v>155</v>
      </c>
      <c r="BX647" s="34">
        <v>0.81799999999999995</v>
      </c>
    </row>
    <row r="648" spans="1:76" x14ac:dyDescent="0.25">
      <c r="A648" s="35">
        <v>43167</v>
      </c>
      <c r="B648" s="36">
        <v>1.990625E-2</v>
      </c>
      <c r="C648" s="34">
        <v>3.2709999999999999</v>
      </c>
      <c r="D648" s="34">
        <v>0.70350000000000001</v>
      </c>
      <c r="E648" s="34">
        <v>7034.8866500000004</v>
      </c>
      <c r="F648" s="34">
        <v>567.6</v>
      </c>
      <c r="G648" s="34">
        <v>2.6</v>
      </c>
      <c r="H648" s="34">
        <v>278.5</v>
      </c>
      <c r="I648" s="34"/>
      <c r="J648" s="34">
        <v>0.43</v>
      </c>
      <c r="K648" s="34">
        <v>0.96279999999999999</v>
      </c>
      <c r="L648" s="34">
        <v>3.1490999999999998</v>
      </c>
      <c r="M648" s="34">
        <v>0.67730000000000001</v>
      </c>
      <c r="N648" s="34">
        <v>546.44730000000004</v>
      </c>
      <c r="O648" s="34">
        <v>2.4881000000000002</v>
      </c>
      <c r="P648" s="34">
        <v>548.9</v>
      </c>
      <c r="Q648" s="34">
        <v>446.72300000000001</v>
      </c>
      <c r="R648" s="34">
        <v>2.0341</v>
      </c>
      <c r="S648" s="34">
        <v>448.8</v>
      </c>
      <c r="T648" s="34">
        <v>278.47140000000002</v>
      </c>
      <c r="U648" s="34"/>
      <c r="V648" s="34"/>
      <c r="W648" s="34">
        <v>0</v>
      </c>
      <c r="X648" s="34">
        <v>0.41549999999999998</v>
      </c>
      <c r="Y648" s="34">
        <v>11.9</v>
      </c>
      <c r="Z648" s="34">
        <v>851</v>
      </c>
      <c r="AA648" s="34">
        <v>852</v>
      </c>
      <c r="AB648" s="34">
        <v>869</v>
      </c>
      <c r="AC648" s="34">
        <v>87</v>
      </c>
      <c r="AD648" s="34">
        <v>27.5</v>
      </c>
      <c r="AE648" s="34">
        <v>0.63</v>
      </c>
      <c r="AF648" s="34">
        <v>977</v>
      </c>
      <c r="AG648" s="34">
        <v>2</v>
      </c>
      <c r="AH648" s="34">
        <v>45</v>
      </c>
      <c r="AI648" s="34">
        <v>41</v>
      </c>
      <c r="AJ648" s="34">
        <v>190</v>
      </c>
      <c r="AK648" s="34">
        <v>168</v>
      </c>
      <c r="AL648" s="34">
        <v>5.2</v>
      </c>
      <c r="AM648" s="34">
        <v>176</v>
      </c>
      <c r="AN648" s="34" t="s">
        <v>155</v>
      </c>
      <c r="AO648" s="34">
        <v>2</v>
      </c>
      <c r="AP648" s="37">
        <v>0.8957060185185185</v>
      </c>
      <c r="AQ648" s="34">
        <v>47.164313</v>
      </c>
      <c r="AR648" s="34">
        <v>-88.485808000000006</v>
      </c>
      <c r="AS648" s="34">
        <v>320.39999999999998</v>
      </c>
      <c r="AT648" s="34">
        <v>46.5</v>
      </c>
      <c r="AU648" s="34">
        <v>12</v>
      </c>
      <c r="AV648" s="34">
        <v>9</v>
      </c>
      <c r="AW648" s="34" t="s">
        <v>202</v>
      </c>
      <c r="AX648" s="34">
        <v>1.1541999999999999</v>
      </c>
      <c r="AY648" s="34">
        <v>1.4541999999999999</v>
      </c>
      <c r="AZ648" s="34">
        <v>1.8542000000000001</v>
      </c>
      <c r="BA648" s="34">
        <v>13.404</v>
      </c>
      <c r="BB648" s="34">
        <v>48.21</v>
      </c>
      <c r="BC648" s="34">
        <v>3.6</v>
      </c>
      <c r="BD648" s="34">
        <v>3.8679999999999999</v>
      </c>
      <c r="BE648" s="34">
        <v>2391.8530000000001</v>
      </c>
      <c r="BF648" s="34">
        <v>327.41800000000001</v>
      </c>
      <c r="BG648" s="34">
        <v>43.465000000000003</v>
      </c>
      <c r="BH648" s="34">
        <v>0.19800000000000001</v>
      </c>
      <c r="BI648" s="34">
        <v>43.662999999999997</v>
      </c>
      <c r="BJ648" s="34">
        <v>35.533000000000001</v>
      </c>
      <c r="BK648" s="34">
        <v>0.16200000000000001</v>
      </c>
      <c r="BL648" s="34">
        <v>35.694000000000003</v>
      </c>
      <c r="BM648" s="34">
        <v>7.2988999999999997</v>
      </c>
      <c r="BN648" s="34"/>
      <c r="BO648" s="34"/>
      <c r="BP648" s="34"/>
      <c r="BQ648" s="34">
        <v>229.44200000000001</v>
      </c>
      <c r="BR648" s="34">
        <v>0.152975</v>
      </c>
      <c r="BS648" s="34">
        <v>-5</v>
      </c>
      <c r="BT648" s="34">
        <v>8.0000000000000002E-3</v>
      </c>
      <c r="BU648" s="34">
        <v>3.738327</v>
      </c>
      <c r="BV648" s="34">
        <v>0</v>
      </c>
      <c r="BW648" s="34" t="s">
        <v>155</v>
      </c>
      <c r="BX648" s="34">
        <v>0.81799999999999995</v>
      </c>
    </row>
    <row r="649" spans="1:76" x14ac:dyDescent="0.25">
      <c r="A649" s="35">
        <v>43167</v>
      </c>
      <c r="B649" s="36">
        <v>1.9917824074074074E-2</v>
      </c>
      <c r="C649" s="34">
        <v>4.3920000000000003</v>
      </c>
      <c r="D649" s="34">
        <v>0.2024</v>
      </c>
      <c r="E649" s="34">
        <v>2024.1423950000001</v>
      </c>
      <c r="F649" s="34">
        <v>482.9</v>
      </c>
      <c r="G649" s="34">
        <v>2.7</v>
      </c>
      <c r="H649" s="34">
        <v>164.5</v>
      </c>
      <c r="I649" s="34"/>
      <c r="J649" s="34">
        <v>0.55000000000000004</v>
      </c>
      <c r="K649" s="34">
        <v>0.95720000000000005</v>
      </c>
      <c r="L649" s="34">
        <v>4.2045000000000003</v>
      </c>
      <c r="M649" s="34">
        <v>0.1938</v>
      </c>
      <c r="N649" s="34">
        <v>462.27870000000001</v>
      </c>
      <c r="O649" s="34">
        <v>2.6223999999999998</v>
      </c>
      <c r="P649" s="34">
        <v>464.9</v>
      </c>
      <c r="Q649" s="34">
        <v>377.87670000000003</v>
      </c>
      <c r="R649" s="34">
        <v>2.1436000000000002</v>
      </c>
      <c r="S649" s="34">
        <v>380</v>
      </c>
      <c r="T649" s="34">
        <v>164.48220000000001</v>
      </c>
      <c r="U649" s="34"/>
      <c r="V649" s="34"/>
      <c r="W649" s="34">
        <v>0</v>
      </c>
      <c r="X649" s="34">
        <v>0.52659999999999996</v>
      </c>
      <c r="Y649" s="34">
        <v>12</v>
      </c>
      <c r="Z649" s="34">
        <v>850</v>
      </c>
      <c r="AA649" s="34">
        <v>850</v>
      </c>
      <c r="AB649" s="34">
        <v>868</v>
      </c>
      <c r="AC649" s="34">
        <v>87</v>
      </c>
      <c r="AD649" s="34">
        <v>27.48</v>
      </c>
      <c r="AE649" s="34">
        <v>0.63</v>
      </c>
      <c r="AF649" s="34">
        <v>978</v>
      </c>
      <c r="AG649" s="34">
        <v>2</v>
      </c>
      <c r="AH649" s="34">
        <v>45</v>
      </c>
      <c r="AI649" s="34">
        <v>41</v>
      </c>
      <c r="AJ649" s="34">
        <v>190</v>
      </c>
      <c r="AK649" s="34">
        <v>168</v>
      </c>
      <c r="AL649" s="34">
        <v>5.2</v>
      </c>
      <c r="AM649" s="34">
        <v>175.9</v>
      </c>
      <c r="AN649" s="34" t="s">
        <v>155</v>
      </c>
      <c r="AO649" s="34">
        <v>2</v>
      </c>
      <c r="AP649" s="37">
        <v>0.89572916666666658</v>
      </c>
      <c r="AQ649" s="34">
        <v>47.164406</v>
      </c>
      <c r="AR649" s="34">
        <v>-88.486129000000005</v>
      </c>
      <c r="AS649" s="34">
        <v>320.3</v>
      </c>
      <c r="AT649" s="34">
        <v>47.2</v>
      </c>
      <c r="AU649" s="34">
        <v>12</v>
      </c>
      <c r="AV649" s="34">
        <v>9</v>
      </c>
      <c r="AW649" s="34" t="s">
        <v>202</v>
      </c>
      <c r="AX649" s="34">
        <v>1.2</v>
      </c>
      <c r="AY649" s="34">
        <v>1.5</v>
      </c>
      <c r="AZ649" s="34">
        <v>1.9771000000000001</v>
      </c>
      <c r="BA649" s="34">
        <v>13.404</v>
      </c>
      <c r="BB649" s="34">
        <v>42.18</v>
      </c>
      <c r="BC649" s="34">
        <v>3.15</v>
      </c>
      <c r="BD649" s="34">
        <v>4.468</v>
      </c>
      <c r="BE649" s="34">
        <v>2784.4340000000002</v>
      </c>
      <c r="BF649" s="34">
        <v>81.668999999999997</v>
      </c>
      <c r="BG649" s="34">
        <v>32.06</v>
      </c>
      <c r="BH649" s="34">
        <v>0.182</v>
      </c>
      <c r="BI649" s="34">
        <v>32.241999999999997</v>
      </c>
      <c r="BJ649" s="34">
        <v>26.206</v>
      </c>
      <c r="BK649" s="34">
        <v>0.14899999999999999</v>
      </c>
      <c r="BL649" s="34">
        <v>26.355</v>
      </c>
      <c r="BM649" s="34">
        <v>3.7589000000000001</v>
      </c>
      <c r="BN649" s="34"/>
      <c r="BO649" s="34"/>
      <c r="BP649" s="34"/>
      <c r="BQ649" s="34">
        <v>253.565</v>
      </c>
      <c r="BR649" s="34">
        <v>5.0539000000000001E-2</v>
      </c>
      <c r="BS649" s="34">
        <v>-5</v>
      </c>
      <c r="BT649" s="34">
        <v>8.0000000000000002E-3</v>
      </c>
      <c r="BU649" s="34">
        <v>1.235036</v>
      </c>
      <c r="BV649" s="34">
        <v>0</v>
      </c>
      <c r="BW649" s="34" t="s">
        <v>155</v>
      </c>
      <c r="BX649" s="34">
        <v>0.81699999999999995</v>
      </c>
    </row>
    <row r="650" spans="1:76" x14ac:dyDescent="0.25">
      <c r="A650" s="35">
        <v>43167</v>
      </c>
      <c r="B650" s="36">
        <v>1.9929398148148151E-2</v>
      </c>
      <c r="C650" s="34">
        <v>7.9379999999999997</v>
      </c>
      <c r="D650" s="34">
        <v>0.1134</v>
      </c>
      <c r="E650" s="34">
        <v>1134.174757</v>
      </c>
      <c r="F650" s="34">
        <v>419.8</v>
      </c>
      <c r="G650" s="34">
        <v>2.8</v>
      </c>
      <c r="H650" s="34">
        <v>98.1</v>
      </c>
      <c r="I650" s="34"/>
      <c r="J650" s="34">
        <v>1.74</v>
      </c>
      <c r="K650" s="34">
        <v>0.92600000000000005</v>
      </c>
      <c r="L650" s="34">
        <v>7.3509000000000002</v>
      </c>
      <c r="M650" s="34">
        <v>0.105</v>
      </c>
      <c r="N650" s="34">
        <v>388.73500000000001</v>
      </c>
      <c r="O650" s="34">
        <v>2.5928</v>
      </c>
      <c r="P650" s="34">
        <v>391.3</v>
      </c>
      <c r="Q650" s="34">
        <v>317.75799999999998</v>
      </c>
      <c r="R650" s="34">
        <v>2.1194000000000002</v>
      </c>
      <c r="S650" s="34">
        <v>319.89999999999998</v>
      </c>
      <c r="T650" s="34">
        <v>98.083399999999997</v>
      </c>
      <c r="U650" s="34"/>
      <c r="V650" s="34"/>
      <c r="W650" s="34">
        <v>0</v>
      </c>
      <c r="X650" s="34">
        <v>1.6077999999999999</v>
      </c>
      <c r="Y650" s="34">
        <v>11.9</v>
      </c>
      <c r="Z650" s="34">
        <v>850</v>
      </c>
      <c r="AA650" s="34">
        <v>850</v>
      </c>
      <c r="AB650" s="34">
        <v>867</v>
      </c>
      <c r="AC650" s="34">
        <v>87</v>
      </c>
      <c r="AD650" s="34">
        <v>27.47</v>
      </c>
      <c r="AE650" s="34">
        <v>0.63</v>
      </c>
      <c r="AF650" s="34">
        <v>978</v>
      </c>
      <c r="AG650" s="34">
        <v>2</v>
      </c>
      <c r="AH650" s="34">
        <v>45</v>
      </c>
      <c r="AI650" s="34">
        <v>41</v>
      </c>
      <c r="AJ650" s="34">
        <v>190</v>
      </c>
      <c r="AK650" s="34">
        <v>168</v>
      </c>
      <c r="AL650" s="34">
        <v>5.0999999999999996</v>
      </c>
      <c r="AM650" s="34">
        <v>175.6</v>
      </c>
      <c r="AN650" s="34" t="s">
        <v>155</v>
      </c>
      <c r="AO650" s="34">
        <v>2</v>
      </c>
      <c r="AP650" s="37">
        <v>0.89574074074074073</v>
      </c>
      <c r="AQ650" s="34">
        <v>47.164461000000003</v>
      </c>
      <c r="AR650" s="34">
        <v>-88.486543999999995</v>
      </c>
      <c r="AS650" s="34">
        <v>319.89999999999998</v>
      </c>
      <c r="AT650" s="34">
        <v>43.9</v>
      </c>
      <c r="AU650" s="34">
        <v>12</v>
      </c>
      <c r="AV650" s="34">
        <v>9</v>
      </c>
      <c r="AW650" s="34" t="s">
        <v>202</v>
      </c>
      <c r="AX650" s="34">
        <v>1.2</v>
      </c>
      <c r="AY650" s="34">
        <v>1.5</v>
      </c>
      <c r="AZ650" s="34">
        <v>2</v>
      </c>
      <c r="BA650" s="34">
        <v>13.404</v>
      </c>
      <c r="BB650" s="34">
        <v>24.54</v>
      </c>
      <c r="BC650" s="34">
        <v>1.83</v>
      </c>
      <c r="BD650" s="34">
        <v>7.9889999999999999</v>
      </c>
      <c r="BE650" s="34">
        <v>2868.0410000000002</v>
      </c>
      <c r="BF650" s="34">
        <v>26.081</v>
      </c>
      <c r="BG650" s="34">
        <v>15.882999999999999</v>
      </c>
      <c r="BH650" s="34">
        <v>0.106</v>
      </c>
      <c r="BI650" s="34">
        <v>15.989000000000001</v>
      </c>
      <c r="BJ650" s="34">
        <v>12.983000000000001</v>
      </c>
      <c r="BK650" s="34">
        <v>8.6999999999999994E-2</v>
      </c>
      <c r="BL650" s="34">
        <v>13.07</v>
      </c>
      <c r="BM650" s="34">
        <v>1.3206</v>
      </c>
      <c r="BN650" s="34"/>
      <c r="BO650" s="34"/>
      <c r="BP650" s="34"/>
      <c r="BQ650" s="34">
        <v>456.12299999999999</v>
      </c>
      <c r="BR650" s="34">
        <v>2.2633E-2</v>
      </c>
      <c r="BS650" s="34">
        <v>-5</v>
      </c>
      <c r="BT650" s="34">
        <v>8.9289999999999994E-3</v>
      </c>
      <c r="BU650" s="34">
        <v>0.55309399999999997</v>
      </c>
      <c r="BV650" s="34">
        <v>0</v>
      </c>
      <c r="BW650" s="34" t="s">
        <v>155</v>
      </c>
      <c r="BX650" s="34">
        <v>0.81699999999999995</v>
      </c>
    </row>
    <row r="651" spans="1:76" x14ac:dyDescent="0.25">
      <c r="A651" s="35">
        <v>43167</v>
      </c>
      <c r="B651" s="36">
        <v>1.9940972222222221E-2</v>
      </c>
      <c r="C651" s="34">
        <v>11.555</v>
      </c>
      <c r="D651" s="34">
        <v>7.1999999999999995E-2</v>
      </c>
      <c r="E651" s="34">
        <v>719.67741899999999</v>
      </c>
      <c r="F651" s="34">
        <v>416.2</v>
      </c>
      <c r="G651" s="34">
        <v>2.8</v>
      </c>
      <c r="H651" s="34">
        <v>66.7</v>
      </c>
      <c r="I651" s="34"/>
      <c r="J651" s="34">
        <v>3.53</v>
      </c>
      <c r="K651" s="34">
        <v>0.89580000000000004</v>
      </c>
      <c r="L651" s="34">
        <v>10.351100000000001</v>
      </c>
      <c r="M651" s="34">
        <v>6.4500000000000002E-2</v>
      </c>
      <c r="N651" s="34">
        <v>372.84679999999997</v>
      </c>
      <c r="O651" s="34">
        <v>2.4729999999999999</v>
      </c>
      <c r="P651" s="34">
        <v>375.3</v>
      </c>
      <c r="Q651" s="34">
        <v>304.77080000000001</v>
      </c>
      <c r="R651" s="34">
        <v>2.0215000000000001</v>
      </c>
      <c r="S651" s="34">
        <v>306.8</v>
      </c>
      <c r="T651" s="34">
        <v>66.733699999999999</v>
      </c>
      <c r="U651" s="34"/>
      <c r="V651" s="34"/>
      <c r="W651" s="34">
        <v>0</v>
      </c>
      <c r="X651" s="34">
        <v>3.1594000000000002</v>
      </c>
      <c r="Y651" s="34">
        <v>11.9</v>
      </c>
      <c r="Z651" s="34">
        <v>850</v>
      </c>
      <c r="AA651" s="34">
        <v>850</v>
      </c>
      <c r="AB651" s="34">
        <v>867</v>
      </c>
      <c r="AC651" s="34">
        <v>87</v>
      </c>
      <c r="AD651" s="34">
        <v>27.47</v>
      </c>
      <c r="AE651" s="34">
        <v>0.63</v>
      </c>
      <c r="AF651" s="34">
        <v>978</v>
      </c>
      <c r="AG651" s="34">
        <v>2</v>
      </c>
      <c r="AH651" s="34">
        <v>45</v>
      </c>
      <c r="AI651" s="34">
        <v>41</v>
      </c>
      <c r="AJ651" s="34">
        <v>190</v>
      </c>
      <c r="AK651" s="34">
        <v>168</v>
      </c>
      <c r="AL651" s="34">
        <v>5.2</v>
      </c>
      <c r="AM651" s="34">
        <v>175.2</v>
      </c>
      <c r="AN651" s="34" t="s">
        <v>155</v>
      </c>
      <c r="AO651" s="34">
        <v>2</v>
      </c>
      <c r="AP651" s="37">
        <v>0.89576388888888892</v>
      </c>
      <c r="AQ651" s="34">
        <v>47.164451</v>
      </c>
      <c r="AR651" s="34">
        <v>-88.486767</v>
      </c>
      <c r="AS651" s="34">
        <v>319.5</v>
      </c>
      <c r="AT651" s="34">
        <v>35.5</v>
      </c>
      <c r="AU651" s="34">
        <v>12</v>
      </c>
      <c r="AV651" s="34">
        <v>10</v>
      </c>
      <c r="AW651" s="34" t="s">
        <v>202</v>
      </c>
      <c r="AX651" s="34">
        <v>1.2770999999999999</v>
      </c>
      <c r="AY651" s="34">
        <v>1.5770999999999999</v>
      </c>
      <c r="AZ651" s="34">
        <v>2</v>
      </c>
      <c r="BA651" s="34">
        <v>13.404</v>
      </c>
      <c r="BB651" s="34">
        <v>17.29</v>
      </c>
      <c r="BC651" s="34">
        <v>1.29</v>
      </c>
      <c r="BD651" s="34">
        <v>11.635999999999999</v>
      </c>
      <c r="BE651" s="34">
        <v>2888.5810000000001</v>
      </c>
      <c r="BF651" s="34">
        <v>11.45</v>
      </c>
      <c r="BG651" s="34">
        <v>10.896000000000001</v>
      </c>
      <c r="BH651" s="34">
        <v>7.1999999999999995E-2</v>
      </c>
      <c r="BI651" s="34">
        <v>10.968</v>
      </c>
      <c r="BJ651" s="34">
        <v>8.907</v>
      </c>
      <c r="BK651" s="34">
        <v>5.8999999999999997E-2</v>
      </c>
      <c r="BL651" s="34">
        <v>8.9659999999999993</v>
      </c>
      <c r="BM651" s="34">
        <v>0.64259999999999995</v>
      </c>
      <c r="BN651" s="34"/>
      <c r="BO651" s="34"/>
      <c r="BP651" s="34"/>
      <c r="BQ651" s="34">
        <v>641.07100000000003</v>
      </c>
      <c r="BR651" s="34">
        <v>9.3462000000000003E-2</v>
      </c>
      <c r="BS651" s="34">
        <v>-5</v>
      </c>
      <c r="BT651" s="34">
        <v>7.1419999999999999E-3</v>
      </c>
      <c r="BU651" s="34">
        <v>2.2839779999999998</v>
      </c>
      <c r="BV651" s="34">
        <v>0</v>
      </c>
      <c r="BW651" s="34" t="s">
        <v>155</v>
      </c>
      <c r="BX651" s="34">
        <v>0.81699999999999995</v>
      </c>
    </row>
    <row r="652" spans="1:76" x14ac:dyDescent="0.25">
      <c r="A652" s="35">
        <v>43167</v>
      </c>
      <c r="B652" s="36">
        <v>1.9952546296296295E-2</v>
      </c>
      <c r="C652" s="34">
        <v>13.382</v>
      </c>
      <c r="D652" s="34">
        <v>4.58E-2</v>
      </c>
      <c r="E652" s="34">
        <v>458.47500000000002</v>
      </c>
      <c r="F652" s="34">
        <v>550.6</v>
      </c>
      <c r="G652" s="34">
        <v>2.2999999999999998</v>
      </c>
      <c r="H652" s="34">
        <v>49.8</v>
      </c>
      <c r="I652" s="34"/>
      <c r="J652" s="34">
        <v>4.38</v>
      </c>
      <c r="K652" s="34">
        <v>0.88129999999999997</v>
      </c>
      <c r="L652" s="34">
        <v>11.792999999999999</v>
      </c>
      <c r="M652" s="34">
        <v>4.0399999999999998E-2</v>
      </c>
      <c r="N652" s="34">
        <v>485.25099999999998</v>
      </c>
      <c r="O652" s="34">
        <v>1.9922</v>
      </c>
      <c r="P652" s="34">
        <v>487.2</v>
      </c>
      <c r="Q652" s="34">
        <v>396.65170000000001</v>
      </c>
      <c r="R652" s="34">
        <v>1.6285000000000001</v>
      </c>
      <c r="S652" s="34">
        <v>398.3</v>
      </c>
      <c r="T652" s="34">
        <v>49.798099999999998</v>
      </c>
      <c r="U652" s="34"/>
      <c r="V652" s="34"/>
      <c r="W652" s="34">
        <v>0</v>
      </c>
      <c r="X652" s="34">
        <v>3.8637999999999999</v>
      </c>
      <c r="Y652" s="34">
        <v>11.9</v>
      </c>
      <c r="Z652" s="34">
        <v>850</v>
      </c>
      <c r="AA652" s="34">
        <v>849</v>
      </c>
      <c r="AB652" s="34">
        <v>868</v>
      </c>
      <c r="AC652" s="34">
        <v>87</v>
      </c>
      <c r="AD652" s="34">
        <v>27.47</v>
      </c>
      <c r="AE652" s="34">
        <v>0.63</v>
      </c>
      <c r="AF652" s="34">
        <v>978</v>
      </c>
      <c r="AG652" s="34">
        <v>2</v>
      </c>
      <c r="AH652" s="34">
        <v>45</v>
      </c>
      <c r="AI652" s="34">
        <v>41</v>
      </c>
      <c r="AJ652" s="34">
        <v>190</v>
      </c>
      <c r="AK652" s="34">
        <v>168</v>
      </c>
      <c r="AL652" s="34">
        <v>5.2</v>
      </c>
      <c r="AM652" s="34">
        <v>175.2</v>
      </c>
      <c r="AN652" s="34" t="s">
        <v>155</v>
      </c>
      <c r="AO652" s="34">
        <v>2</v>
      </c>
      <c r="AP652" s="37">
        <v>0.89577546296296295</v>
      </c>
      <c r="AQ652" s="34">
        <v>47.164445000000001</v>
      </c>
      <c r="AR652" s="34">
        <v>-88.486801999999997</v>
      </c>
      <c r="AS652" s="34">
        <v>319.39999999999998</v>
      </c>
      <c r="AT652" s="34">
        <v>33.299999999999997</v>
      </c>
      <c r="AU652" s="34">
        <v>12</v>
      </c>
      <c r="AV652" s="34">
        <v>10</v>
      </c>
      <c r="AW652" s="34" t="s">
        <v>201</v>
      </c>
      <c r="AX652" s="34">
        <v>1.3</v>
      </c>
      <c r="AY652" s="34">
        <v>1.6771</v>
      </c>
      <c r="AZ652" s="34">
        <v>2.0771000000000002</v>
      </c>
      <c r="BA652" s="34">
        <v>13.404</v>
      </c>
      <c r="BB652" s="34">
        <v>15.1</v>
      </c>
      <c r="BC652" s="34">
        <v>1.1299999999999999</v>
      </c>
      <c r="BD652" s="34">
        <v>13.475</v>
      </c>
      <c r="BE652" s="34">
        <v>2895.9589999999998</v>
      </c>
      <c r="BF652" s="34">
        <v>6.3150000000000004</v>
      </c>
      <c r="BG652" s="34">
        <v>12.478999999999999</v>
      </c>
      <c r="BH652" s="34">
        <v>5.0999999999999997E-2</v>
      </c>
      <c r="BI652" s="34">
        <v>12.53</v>
      </c>
      <c r="BJ652" s="34">
        <v>10.199999999999999</v>
      </c>
      <c r="BK652" s="34">
        <v>4.2000000000000003E-2</v>
      </c>
      <c r="BL652" s="34">
        <v>10.242000000000001</v>
      </c>
      <c r="BM652" s="34">
        <v>0.42199999999999999</v>
      </c>
      <c r="BN652" s="34"/>
      <c r="BO652" s="34"/>
      <c r="BP652" s="34"/>
      <c r="BQ652" s="34">
        <v>689.89099999999996</v>
      </c>
      <c r="BR652" s="34">
        <v>0.169604</v>
      </c>
      <c r="BS652" s="34">
        <v>-5</v>
      </c>
      <c r="BT652" s="34">
        <v>7.9290000000000003E-3</v>
      </c>
      <c r="BU652" s="34">
        <v>4.1446969999999999</v>
      </c>
      <c r="BV652" s="34">
        <v>0</v>
      </c>
      <c r="BW652" s="34" t="s">
        <v>155</v>
      </c>
      <c r="BX652" s="34">
        <v>0.81699999999999995</v>
      </c>
    </row>
    <row r="653" spans="1:76" x14ac:dyDescent="0.25">
      <c r="A653" s="35">
        <v>43167</v>
      </c>
      <c r="B653" s="36">
        <v>1.9964120370370372E-2</v>
      </c>
      <c r="C653" s="34">
        <v>13.597</v>
      </c>
      <c r="D653" s="34">
        <v>2.7099999999999999E-2</v>
      </c>
      <c r="E653" s="34">
        <v>270.87855300000001</v>
      </c>
      <c r="F653" s="34">
        <v>632.79999999999995</v>
      </c>
      <c r="G653" s="34">
        <v>2.1</v>
      </c>
      <c r="H653" s="34">
        <v>39.5</v>
      </c>
      <c r="I653" s="34"/>
      <c r="J653" s="34">
        <v>4.92</v>
      </c>
      <c r="K653" s="34">
        <v>0.87980000000000003</v>
      </c>
      <c r="L653" s="34">
        <v>11.9625</v>
      </c>
      <c r="M653" s="34">
        <v>2.3800000000000002E-2</v>
      </c>
      <c r="N653" s="34">
        <v>556.69929999999999</v>
      </c>
      <c r="O653" s="34">
        <v>1.8819999999999999</v>
      </c>
      <c r="P653" s="34">
        <v>558.6</v>
      </c>
      <c r="Q653" s="34">
        <v>455.05470000000003</v>
      </c>
      <c r="R653" s="34">
        <v>1.5384</v>
      </c>
      <c r="S653" s="34">
        <v>456.6</v>
      </c>
      <c r="T653" s="34">
        <v>39.4679</v>
      </c>
      <c r="U653" s="34"/>
      <c r="V653" s="34"/>
      <c r="W653" s="34">
        <v>0</v>
      </c>
      <c r="X653" s="34">
        <v>4.3277000000000001</v>
      </c>
      <c r="Y653" s="34">
        <v>11.9</v>
      </c>
      <c r="Z653" s="34">
        <v>850</v>
      </c>
      <c r="AA653" s="34">
        <v>850</v>
      </c>
      <c r="AB653" s="34">
        <v>869</v>
      </c>
      <c r="AC653" s="34">
        <v>87</v>
      </c>
      <c r="AD653" s="34">
        <v>27.47</v>
      </c>
      <c r="AE653" s="34">
        <v>0.63</v>
      </c>
      <c r="AF653" s="34">
        <v>978</v>
      </c>
      <c r="AG653" s="34">
        <v>2</v>
      </c>
      <c r="AH653" s="34">
        <v>45</v>
      </c>
      <c r="AI653" s="34">
        <v>41</v>
      </c>
      <c r="AJ653" s="34">
        <v>190</v>
      </c>
      <c r="AK653" s="34">
        <v>168.9</v>
      </c>
      <c r="AL653" s="34">
        <v>5.3</v>
      </c>
      <c r="AM653" s="34">
        <v>175.5</v>
      </c>
      <c r="AN653" s="34" t="s">
        <v>155</v>
      </c>
      <c r="AO653" s="34">
        <v>2</v>
      </c>
      <c r="AP653" s="37">
        <v>0.89577546296296295</v>
      </c>
      <c r="AQ653" s="34">
        <v>47.164411999999999</v>
      </c>
      <c r="AR653" s="34">
        <v>-88.487054999999998</v>
      </c>
      <c r="AS653" s="34">
        <v>319.2</v>
      </c>
      <c r="AT653" s="34">
        <v>30.2</v>
      </c>
      <c r="AU653" s="34">
        <v>12</v>
      </c>
      <c r="AV653" s="34">
        <v>10</v>
      </c>
      <c r="AW653" s="34" t="s">
        <v>201</v>
      </c>
      <c r="AX653" s="34">
        <v>1.5313000000000001</v>
      </c>
      <c r="AY653" s="34">
        <v>1.1603000000000001</v>
      </c>
      <c r="AZ653" s="34">
        <v>2.2542</v>
      </c>
      <c r="BA653" s="34">
        <v>13.404</v>
      </c>
      <c r="BB653" s="34">
        <v>14.9</v>
      </c>
      <c r="BC653" s="34">
        <v>1.1100000000000001</v>
      </c>
      <c r="BD653" s="34">
        <v>13.667999999999999</v>
      </c>
      <c r="BE653" s="34">
        <v>2900.2460000000001</v>
      </c>
      <c r="BF653" s="34">
        <v>3.677</v>
      </c>
      <c r="BG653" s="34">
        <v>14.134</v>
      </c>
      <c r="BH653" s="34">
        <v>4.8000000000000001E-2</v>
      </c>
      <c r="BI653" s="34">
        <v>14.182</v>
      </c>
      <c r="BJ653" s="34">
        <v>11.554</v>
      </c>
      <c r="BK653" s="34">
        <v>3.9E-2</v>
      </c>
      <c r="BL653" s="34">
        <v>11.593</v>
      </c>
      <c r="BM653" s="34">
        <v>0.33019999999999999</v>
      </c>
      <c r="BN653" s="34"/>
      <c r="BO653" s="34"/>
      <c r="BP653" s="34"/>
      <c r="BQ653" s="34">
        <v>762.91200000000003</v>
      </c>
      <c r="BR653" s="34">
        <v>0.136911</v>
      </c>
      <c r="BS653" s="34">
        <v>-5</v>
      </c>
      <c r="BT653" s="34">
        <v>6.1419999999999999E-3</v>
      </c>
      <c r="BU653" s="34">
        <v>3.3457629999999998</v>
      </c>
      <c r="BV653" s="34">
        <v>0</v>
      </c>
      <c r="BW653" s="34" t="s">
        <v>155</v>
      </c>
      <c r="BX653" s="34">
        <v>0.81699999999999995</v>
      </c>
    </row>
    <row r="654" spans="1:76" x14ac:dyDescent="0.25">
      <c r="A654" s="35">
        <v>43167</v>
      </c>
      <c r="B654" s="36">
        <v>1.9975694444444445E-2</v>
      </c>
      <c r="C654" s="34">
        <v>13.175000000000001</v>
      </c>
      <c r="D654" s="34">
        <v>1.61E-2</v>
      </c>
      <c r="E654" s="34">
        <v>161.14049600000001</v>
      </c>
      <c r="F654" s="34">
        <v>541.1</v>
      </c>
      <c r="G654" s="34">
        <v>2.8</v>
      </c>
      <c r="H654" s="34">
        <v>44.8</v>
      </c>
      <c r="I654" s="34"/>
      <c r="J654" s="34">
        <v>5.17</v>
      </c>
      <c r="K654" s="34">
        <v>0.88329999999999997</v>
      </c>
      <c r="L654" s="34">
        <v>11.637600000000001</v>
      </c>
      <c r="M654" s="34">
        <v>1.4200000000000001E-2</v>
      </c>
      <c r="N654" s="34">
        <v>477.95499999999998</v>
      </c>
      <c r="O654" s="34">
        <v>2.4350999999999998</v>
      </c>
      <c r="P654" s="34">
        <v>480.4</v>
      </c>
      <c r="Q654" s="34">
        <v>390.24520000000001</v>
      </c>
      <c r="R654" s="34">
        <v>1.9882</v>
      </c>
      <c r="S654" s="34">
        <v>392.2</v>
      </c>
      <c r="T654" s="34">
        <v>44.768000000000001</v>
      </c>
      <c r="U654" s="34"/>
      <c r="V654" s="34"/>
      <c r="W654" s="34">
        <v>0</v>
      </c>
      <c r="X654" s="34">
        <v>4.5644</v>
      </c>
      <c r="Y654" s="34">
        <v>12</v>
      </c>
      <c r="Z654" s="34">
        <v>850</v>
      </c>
      <c r="AA654" s="34">
        <v>850</v>
      </c>
      <c r="AB654" s="34">
        <v>869</v>
      </c>
      <c r="AC654" s="34">
        <v>86.1</v>
      </c>
      <c r="AD654" s="34">
        <v>27.18</v>
      </c>
      <c r="AE654" s="34">
        <v>0.62</v>
      </c>
      <c r="AF654" s="34">
        <v>978</v>
      </c>
      <c r="AG654" s="34">
        <v>2</v>
      </c>
      <c r="AH654" s="34">
        <v>45</v>
      </c>
      <c r="AI654" s="34">
        <v>41</v>
      </c>
      <c r="AJ654" s="34">
        <v>190</v>
      </c>
      <c r="AK654" s="34">
        <v>168.1</v>
      </c>
      <c r="AL654" s="34">
        <v>5.4</v>
      </c>
      <c r="AM654" s="34">
        <v>175.9</v>
      </c>
      <c r="AN654" s="34" t="s">
        <v>155</v>
      </c>
      <c r="AO654" s="34">
        <v>2</v>
      </c>
      <c r="AP654" s="37">
        <v>0.89579861111111114</v>
      </c>
      <c r="AQ654" s="34">
        <v>47.164369999999998</v>
      </c>
      <c r="AR654" s="34">
        <v>-88.487257</v>
      </c>
      <c r="AS654" s="34">
        <v>319.10000000000002</v>
      </c>
      <c r="AT654" s="34">
        <v>29.3</v>
      </c>
      <c r="AU654" s="34">
        <v>12</v>
      </c>
      <c r="AV654" s="34">
        <v>10</v>
      </c>
      <c r="AW654" s="34" t="s">
        <v>201</v>
      </c>
      <c r="AX654" s="34">
        <v>1.4458</v>
      </c>
      <c r="AY654" s="34">
        <v>1.0770999999999999</v>
      </c>
      <c r="AZ654" s="34">
        <v>2.3771</v>
      </c>
      <c r="BA654" s="34">
        <v>13.404</v>
      </c>
      <c r="BB654" s="34">
        <v>15.36</v>
      </c>
      <c r="BC654" s="34">
        <v>1.1499999999999999</v>
      </c>
      <c r="BD654" s="34">
        <v>13.21</v>
      </c>
      <c r="BE654" s="34">
        <v>2902.5920000000001</v>
      </c>
      <c r="BF654" s="34">
        <v>2.2599999999999998</v>
      </c>
      <c r="BG654" s="34">
        <v>12.484</v>
      </c>
      <c r="BH654" s="34">
        <v>6.4000000000000001E-2</v>
      </c>
      <c r="BI654" s="34">
        <v>12.547000000000001</v>
      </c>
      <c r="BJ654" s="34">
        <v>10.193</v>
      </c>
      <c r="BK654" s="34">
        <v>5.1999999999999998E-2</v>
      </c>
      <c r="BL654" s="34">
        <v>10.244999999999999</v>
      </c>
      <c r="BM654" s="34">
        <v>0.38529999999999998</v>
      </c>
      <c r="BN654" s="34"/>
      <c r="BO654" s="34"/>
      <c r="BP654" s="34"/>
      <c r="BQ654" s="34">
        <v>827.75699999999995</v>
      </c>
      <c r="BR654" s="34">
        <v>0.13585800000000001</v>
      </c>
      <c r="BS654" s="34">
        <v>-5</v>
      </c>
      <c r="BT654" s="34">
        <v>6.0000000000000001E-3</v>
      </c>
      <c r="BU654" s="34">
        <v>3.32003</v>
      </c>
      <c r="BV654" s="34">
        <v>0</v>
      </c>
      <c r="BW654" s="34" t="s">
        <v>155</v>
      </c>
      <c r="BX654" s="34">
        <v>0.81599999999999995</v>
      </c>
    </row>
    <row r="655" spans="1:76" x14ac:dyDescent="0.25">
      <c r="A655" s="35">
        <v>43167</v>
      </c>
      <c r="B655" s="36">
        <v>1.9987268518518519E-2</v>
      </c>
      <c r="C655" s="34">
        <v>13.59</v>
      </c>
      <c r="D655" s="34">
        <v>1.29E-2</v>
      </c>
      <c r="E655" s="34">
        <v>128.58074999999999</v>
      </c>
      <c r="F655" s="34">
        <v>380.2</v>
      </c>
      <c r="G655" s="34">
        <v>3.5</v>
      </c>
      <c r="H655" s="34">
        <v>51.8</v>
      </c>
      <c r="I655" s="34"/>
      <c r="J655" s="34">
        <v>5.2</v>
      </c>
      <c r="K655" s="34">
        <v>0.88</v>
      </c>
      <c r="L655" s="34">
        <v>11.96</v>
      </c>
      <c r="M655" s="34">
        <v>1.1299999999999999E-2</v>
      </c>
      <c r="N655" s="34">
        <v>334.5949</v>
      </c>
      <c r="O655" s="34">
        <v>3.1147</v>
      </c>
      <c r="P655" s="34">
        <v>337.7</v>
      </c>
      <c r="Q655" s="34">
        <v>273.1696</v>
      </c>
      <c r="R655" s="34">
        <v>2.5428999999999999</v>
      </c>
      <c r="S655" s="34">
        <v>275.7</v>
      </c>
      <c r="T655" s="34">
        <v>51.825299999999999</v>
      </c>
      <c r="U655" s="34"/>
      <c r="V655" s="34"/>
      <c r="W655" s="34">
        <v>0</v>
      </c>
      <c r="X655" s="34">
        <v>4.5762</v>
      </c>
      <c r="Y655" s="34">
        <v>11.9</v>
      </c>
      <c r="Z655" s="34">
        <v>851</v>
      </c>
      <c r="AA655" s="34">
        <v>851</v>
      </c>
      <c r="AB655" s="34">
        <v>869</v>
      </c>
      <c r="AC655" s="34">
        <v>86</v>
      </c>
      <c r="AD655" s="34">
        <v>27.16</v>
      </c>
      <c r="AE655" s="34">
        <v>0.62</v>
      </c>
      <c r="AF655" s="34">
        <v>978</v>
      </c>
      <c r="AG655" s="34">
        <v>2</v>
      </c>
      <c r="AH655" s="34">
        <v>45</v>
      </c>
      <c r="AI655" s="34">
        <v>41</v>
      </c>
      <c r="AJ655" s="34">
        <v>190</v>
      </c>
      <c r="AK655" s="34">
        <v>168</v>
      </c>
      <c r="AL655" s="34">
        <v>5.4</v>
      </c>
      <c r="AM655" s="34">
        <v>175.8</v>
      </c>
      <c r="AN655" s="34" t="s">
        <v>155</v>
      </c>
      <c r="AO655" s="34">
        <v>2</v>
      </c>
      <c r="AP655" s="37">
        <v>0.89581018518518529</v>
      </c>
      <c r="AQ655" s="34">
        <v>47.164329000000002</v>
      </c>
      <c r="AR655" s="34">
        <v>-88.487412000000006</v>
      </c>
      <c r="AS655" s="34">
        <v>319.3</v>
      </c>
      <c r="AT655" s="34">
        <v>28.5</v>
      </c>
      <c r="AU655" s="34">
        <v>12</v>
      </c>
      <c r="AV655" s="34">
        <v>9</v>
      </c>
      <c r="AW655" s="34" t="s">
        <v>201</v>
      </c>
      <c r="AX655" s="34">
        <v>1.4</v>
      </c>
      <c r="AY655" s="34">
        <v>1.2542</v>
      </c>
      <c r="AZ655" s="34">
        <v>2.4771000000000001</v>
      </c>
      <c r="BA655" s="34">
        <v>13.404</v>
      </c>
      <c r="BB655" s="34">
        <v>14.92</v>
      </c>
      <c r="BC655" s="34">
        <v>1.1100000000000001</v>
      </c>
      <c r="BD655" s="34">
        <v>13.632</v>
      </c>
      <c r="BE655" s="34">
        <v>2902.9879999999998</v>
      </c>
      <c r="BF655" s="34">
        <v>1.748</v>
      </c>
      <c r="BG655" s="34">
        <v>8.5050000000000008</v>
      </c>
      <c r="BH655" s="34">
        <v>7.9000000000000001E-2</v>
      </c>
      <c r="BI655" s="34">
        <v>8.5839999999999996</v>
      </c>
      <c r="BJ655" s="34">
        <v>6.944</v>
      </c>
      <c r="BK655" s="34">
        <v>6.5000000000000002E-2</v>
      </c>
      <c r="BL655" s="34">
        <v>7.008</v>
      </c>
      <c r="BM655" s="34">
        <v>0.43409999999999999</v>
      </c>
      <c r="BN655" s="34"/>
      <c r="BO655" s="34"/>
      <c r="BP655" s="34"/>
      <c r="BQ655" s="34">
        <v>807.63099999999997</v>
      </c>
      <c r="BR655" s="34">
        <v>0.135071</v>
      </c>
      <c r="BS655" s="34">
        <v>-5</v>
      </c>
      <c r="BT655" s="34">
        <v>6.9290000000000003E-3</v>
      </c>
      <c r="BU655" s="34">
        <v>3.3007979999999999</v>
      </c>
      <c r="BV655" s="34">
        <v>0</v>
      </c>
      <c r="BW655" s="34" t="s">
        <v>155</v>
      </c>
      <c r="BX655" s="34">
        <v>0.81599999999999995</v>
      </c>
    </row>
    <row r="656" spans="1:76" x14ac:dyDescent="0.25">
      <c r="A656" s="35">
        <v>43167</v>
      </c>
      <c r="B656" s="36">
        <v>1.9998842592592592E-2</v>
      </c>
      <c r="C656" s="34">
        <v>13.833</v>
      </c>
      <c r="D656" s="34">
        <v>1.04E-2</v>
      </c>
      <c r="E656" s="34">
        <v>104.11093</v>
      </c>
      <c r="F656" s="34">
        <v>282.10000000000002</v>
      </c>
      <c r="G656" s="34">
        <v>3.6</v>
      </c>
      <c r="H656" s="34">
        <v>65.599999999999994</v>
      </c>
      <c r="I656" s="34"/>
      <c r="J656" s="34">
        <v>5.14</v>
      </c>
      <c r="K656" s="34">
        <v>0.87819999999999998</v>
      </c>
      <c r="L656" s="34">
        <v>12.1479</v>
      </c>
      <c r="M656" s="34">
        <v>9.1000000000000004E-3</v>
      </c>
      <c r="N656" s="34">
        <v>247.7482</v>
      </c>
      <c r="O656" s="34">
        <v>3.1614</v>
      </c>
      <c r="P656" s="34">
        <v>250.9</v>
      </c>
      <c r="Q656" s="34">
        <v>202.2663</v>
      </c>
      <c r="R656" s="34">
        <v>2.581</v>
      </c>
      <c r="S656" s="34">
        <v>204.8</v>
      </c>
      <c r="T656" s="34">
        <v>65.628600000000006</v>
      </c>
      <c r="U656" s="34"/>
      <c r="V656" s="34"/>
      <c r="W656" s="34">
        <v>0</v>
      </c>
      <c r="X656" s="34">
        <v>4.5119999999999996</v>
      </c>
      <c r="Y656" s="34">
        <v>11.9</v>
      </c>
      <c r="Z656" s="34">
        <v>851</v>
      </c>
      <c r="AA656" s="34">
        <v>851</v>
      </c>
      <c r="AB656" s="34">
        <v>870</v>
      </c>
      <c r="AC656" s="34">
        <v>86</v>
      </c>
      <c r="AD656" s="34">
        <v>27.16</v>
      </c>
      <c r="AE656" s="34">
        <v>0.62</v>
      </c>
      <c r="AF656" s="34">
        <v>978</v>
      </c>
      <c r="AG656" s="34">
        <v>2</v>
      </c>
      <c r="AH656" s="34">
        <v>45</v>
      </c>
      <c r="AI656" s="34">
        <v>41</v>
      </c>
      <c r="AJ656" s="34">
        <v>190</v>
      </c>
      <c r="AK656" s="34">
        <v>168.9</v>
      </c>
      <c r="AL656" s="34">
        <v>5.5</v>
      </c>
      <c r="AM656" s="34">
        <v>175.4</v>
      </c>
      <c r="AN656" s="34" t="s">
        <v>155</v>
      </c>
      <c r="AO656" s="34">
        <v>2</v>
      </c>
      <c r="AP656" s="37">
        <v>0.89582175925925922</v>
      </c>
      <c r="AQ656" s="34">
        <v>47.164319999999996</v>
      </c>
      <c r="AR656" s="34">
        <v>-88.487447000000003</v>
      </c>
      <c r="AS656" s="34">
        <v>319.3</v>
      </c>
      <c r="AT656" s="34">
        <v>28.2</v>
      </c>
      <c r="AU656" s="34">
        <v>12</v>
      </c>
      <c r="AV656" s="34">
        <v>9</v>
      </c>
      <c r="AW656" s="34" t="s">
        <v>200</v>
      </c>
      <c r="AX656" s="34">
        <v>1.0915999999999999</v>
      </c>
      <c r="AY656" s="34">
        <v>1.3</v>
      </c>
      <c r="AZ656" s="34">
        <v>2.0373999999999999</v>
      </c>
      <c r="BA656" s="34">
        <v>13.404</v>
      </c>
      <c r="BB656" s="34">
        <v>14.67</v>
      </c>
      <c r="BC656" s="34">
        <v>1.0900000000000001</v>
      </c>
      <c r="BD656" s="34">
        <v>13.875</v>
      </c>
      <c r="BE656" s="34">
        <v>2903.0909999999999</v>
      </c>
      <c r="BF656" s="34">
        <v>1.391</v>
      </c>
      <c r="BG656" s="34">
        <v>6.2</v>
      </c>
      <c r="BH656" s="34">
        <v>7.9000000000000001E-2</v>
      </c>
      <c r="BI656" s="34">
        <v>6.2789999999999999</v>
      </c>
      <c r="BJ656" s="34">
        <v>5.0620000000000003</v>
      </c>
      <c r="BK656" s="34">
        <v>6.5000000000000002E-2</v>
      </c>
      <c r="BL656" s="34">
        <v>5.1269999999999998</v>
      </c>
      <c r="BM656" s="34">
        <v>0.54120000000000001</v>
      </c>
      <c r="BN656" s="34"/>
      <c r="BO656" s="34"/>
      <c r="BP656" s="34"/>
      <c r="BQ656" s="34">
        <v>784.02499999999998</v>
      </c>
      <c r="BR656" s="34">
        <v>0.15729599999999999</v>
      </c>
      <c r="BS656" s="34">
        <v>-5</v>
      </c>
      <c r="BT656" s="34">
        <v>6.071E-3</v>
      </c>
      <c r="BU656" s="34">
        <v>3.8439220000000001</v>
      </c>
      <c r="BV656" s="34">
        <v>0</v>
      </c>
      <c r="BW656" s="34" t="s">
        <v>155</v>
      </c>
      <c r="BX656" s="34">
        <v>0.81599999999999995</v>
      </c>
    </row>
    <row r="657" spans="1:76" x14ac:dyDescent="0.25">
      <c r="A657" s="35">
        <v>43167</v>
      </c>
      <c r="B657" s="36">
        <v>2.0010416666666666E-2</v>
      </c>
      <c r="C657" s="34">
        <v>13.878</v>
      </c>
      <c r="D657" s="34">
        <v>7.1000000000000004E-3</v>
      </c>
      <c r="E657" s="34">
        <v>71.482433999999998</v>
      </c>
      <c r="F657" s="34">
        <v>235</v>
      </c>
      <c r="G657" s="34">
        <v>3.6</v>
      </c>
      <c r="H657" s="34">
        <v>78.7</v>
      </c>
      <c r="I657" s="34"/>
      <c r="J657" s="34">
        <v>4.74</v>
      </c>
      <c r="K657" s="34">
        <v>0.87780000000000002</v>
      </c>
      <c r="L657" s="34">
        <v>12.181699999999999</v>
      </c>
      <c r="M657" s="34">
        <v>6.3E-3</v>
      </c>
      <c r="N657" s="34">
        <v>206.25890000000001</v>
      </c>
      <c r="O657" s="34">
        <v>3.16</v>
      </c>
      <c r="P657" s="34">
        <v>209.4</v>
      </c>
      <c r="Q657" s="34">
        <v>168.39359999999999</v>
      </c>
      <c r="R657" s="34">
        <v>2.5798999999999999</v>
      </c>
      <c r="S657" s="34">
        <v>171</v>
      </c>
      <c r="T657" s="34">
        <v>78.723799999999997</v>
      </c>
      <c r="U657" s="34"/>
      <c r="V657" s="34"/>
      <c r="W657" s="34">
        <v>0</v>
      </c>
      <c r="X657" s="34">
        <v>4.1635999999999997</v>
      </c>
      <c r="Y657" s="34">
        <v>11.9</v>
      </c>
      <c r="Z657" s="34">
        <v>850</v>
      </c>
      <c r="AA657" s="34">
        <v>851</v>
      </c>
      <c r="AB657" s="34">
        <v>869</v>
      </c>
      <c r="AC657" s="34">
        <v>86</v>
      </c>
      <c r="AD657" s="34">
        <v>27.16</v>
      </c>
      <c r="AE657" s="34">
        <v>0.62</v>
      </c>
      <c r="AF657" s="34">
        <v>978</v>
      </c>
      <c r="AG657" s="34">
        <v>2</v>
      </c>
      <c r="AH657" s="34">
        <v>45</v>
      </c>
      <c r="AI657" s="34">
        <v>41</v>
      </c>
      <c r="AJ657" s="34">
        <v>190</v>
      </c>
      <c r="AK657" s="34">
        <v>169</v>
      </c>
      <c r="AL657" s="34">
        <v>5.4</v>
      </c>
      <c r="AM657" s="34">
        <v>175</v>
      </c>
      <c r="AN657" s="34" t="s">
        <v>155</v>
      </c>
      <c r="AO657" s="34">
        <v>2</v>
      </c>
      <c r="AP657" s="37">
        <v>0.89582175925925922</v>
      </c>
      <c r="AQ657" s="34">
        <v>47.164270999999999</v>
      </c>
      <c r="AR657" s="34">
        <v>-88.487656999999999</v>
      </c>
      <c r="AS657" s="34">
        <v>319.39999999999998</v>
      </c>
      <c r="AT657" s="34">
        <v>25.9</v>
      </c>
      <c r="AU657" s="34">
        <v>12</v>
      </c>
      <c r="AV657" s="34">
        <v>9</v>
      </c>
      <c r="AW657" s="34" t="s">
        <v>200</v>
      </c>
      <c r="AX657" s="34">
        <v>1</v>
      </c>
      <c r="AY657" s="34">
        <v>1.3770230000000001</v>
      </c>
      <c r="AZ657" s="34">
        <v>1.9</v>
      </c>
      <c r="BA657" s="34">
        <v>13.404</v>
      </c>
      <c r="BB657" s="34">
        <v>14.63</v>
      </c>
      <c r="BC657" s="34">
        <v>1.0900000000000001</v>
      </c>
      <c r="BD657" s="34">
        <v>13.923</v>
      </c>
      <c r="BE657" s="34">
        <v>2903.4470000000001</v>
      </c>
      <c r="BF657" s="34">
        <v>0.95199999999999996</v>
      </c>
      <c r="BG657" s="34">
        <v>5.1479999999999997</v>
      </c>
      <c r="BH657" s="34">
        <v>7.9000000000000001E-2</v>
      </c>
      <c r="BI657" s="34">
        <v>5.2270000000000003</v>
      </c>
      <c r="BJ657" s="34">
        <v>4.2030000000000003</v>
      </c>
      <c r="BK657" s="34">
        <v>6.4000000000000001E-2</v>
      </c>
      <c r="BL657" s="34">
        <v>4.2670000000000003</v>
      </c>
      <c r="BM657" s="34">
        <v>0.64749999999999996</v>
      </c>
      <c r="BN657" s="34"/>
      <c r="BO657" s="34"/>
      <c r="BP657" s="34"/>
      <c r="BQ657" s="34">
        <v>721.57</v>
      </c>
      <c r="BR657" s="34">
        <v>0.124627</v>
      </c>
      <c r="BS657" s="34">
        <v>-5</v>
      </c>
      <c r="BT657" s="34">
        <v>5.071E-3</v>
      </c>
      <c r="BU657" s="34">
        <v>3.0455719999999999</v>
      </c>
      <c r="BV657" s="34">
        <v>0</v>
      </c>
      <c r="BW657" s="34" t="s">
        <v>155</v>
      </c>
      <c r="BX657" s="34">
        <v>0.81599999999999995</v>
      </c>
    </row>
    <row r="658" spans="1:76" x14ac:dyDescent="0.25">
      <c r="A658" s="35">
        <v>43167</v>
      </c>
      <c r="B658" s="36">
        <v>2.002199074074074E-2</v>
      </c>
      <c r="C658" s="34">
        <v>14.022</v>
      </c>
      <c r="D658" s="34">
        <v>6.6E-3</v>
      </c>
      <c r="E658" s="34">
        <v>65.602359000000007</v>
      </c>
      <c r="F658" s="34">
        <v>206.8</v>
      </c>
      <c r="G658" s="34">
        <v>3.5</v>
      </c>
      <c r="H658" s="34">
        <v>91</v>
      </c>
      <c r="I658" s="34"/>
      <c r="J658" s="34">
        <v>4.07</v>
      </c>
      <c r="K658" s="34">
        <v>0.87660000000000005</v>
      </c>
      <c r="L658" s="34">
        <v>12.291600000000001</v>
      </c>
      <c r="M658" s="34">
        <v>5.7999999999999996E-3</v>
      </c>
      <c r="N658" s="34">
        <v>181.3049</v>
      </c>
      <c r="O658" s="34">
        <v>3.0678999999999998</v>
      </c>
      <c r="P658" s="34">
        <v>184.4</v>
      </c>
      <c r="Q658" s="34">
        <v>148.02070000000001</v>
      </c>
      <c r="R658" s="34">
        <v>2.5047000000000001</v>
      </c>
      <c r="S658" s="34">
        <v>150.5</v>
      </c>
      <c r="T658" s="34">
        <v>91.021000000000001</v>
      </c>
      <c r="U658" s="34"/>
      <c r="V658" s="34"/>
      <c r="W658" s="34">
        <v>0</v>
      </c>
      <c r="X658" s="34">
        <v>3.5638000000000001</v>
      </c>
      <c r="Y658" s="34">
        <v>11.9</v>
      </c>
      <c r="Z658" s="34">
        <v>851</v>
      </c>
      <c r="AA658" s="34">
        <v>852</v>
      </c>
      <c r="AB658" s="34">
        <v>870</v>
      </c>
      <c r="AC658" s="34">
        <v>86</v>
      </c>
      <c r="AD658" s="34">
        <v>27.16</v>
      </c>
      <c r="AE658" s="34">
        <v>0.62</v>
      </c>
      <c r="AF658" s="34">
        <v>978</v>
      </c>
      <c r="AG658" s="34">
        <v>2</v>
      </c>
      <c r="AH658" s="34">
        <v>45</v>
      </c>
      <c r="AI658" s="34">
        <v>41</v>
      </c>
      <c r="AJ658" s="34">
        <v>190</v>
      </c>
      <c r="AK658" s="34">
        <v>168.1</v>
      </c>
      <c r="AL658" s="34">
        <v>5.3</v>
      </c>
      <c r="AM658" s="34">
        <v>175</v>
      </c>
      <c r="AN658" s="34" t="s">
        <v>155</v>
      </c>
      <c r="AO658" s="34">
        <v>2</v>
      </c>
      <c r="AP658" s="37">
        <v>0.89584490740740741</v>
      </c>
      <c r="AQ658" s="34">
        <v>47.164239999999999</v>
      </c>
      <c r="AR658" s="34">
        <v>-88.487825000000001</v>
      </c>
      <c r="AS658" s="34">
        <v>319.60000000000002</v>
      </c>
      <c r="AT658" s="34">
        <v>24.4</v>
      </c>
      <c r="AU658" s="34">
        <v>12</v>
      </c>
      <c r="AV658" s="34">
        <v>9</v>
      </c>
      <c r="AW658" s="34" t="s">
        <v>200</v>
      </c>
      <c r="AX658" s="34">
        <v>1</v>
      </c>
      <c r="AY658" s="34">
        <v>1.4</v>
      </c>
      <c r="AZ658" s="34">
        <v>1.9</v>
      </c>
      <c r="BA658" s="34">
        <v>13.404</v>
      </c>
      <c r="BB658" s="34">
        <v>14.49</v>
      </c>
      <c r="BC658" s="34">
        <v>1.08</v>
      </c>
      <c r="BD658" s="34">
        <v>14.077</v>
      </c>
      <c r="BE658" s="34">
        <v>2903.2249999999999</v>
      </c>
      <c r="BF658" s="34">
        <v>0.86499999999999999</v>
      </c>
      <c r="BG658" s="34">
        <v>4.4850000000000003</v>
      </c>
      <c r="BH658" s="34">
        <v>7.5999999999999998E-2</v>
      </c>
      <c r="BI658" s="34">
        <v>4.5599999999999996</v>
      </c>
      <c r="BJ658" s="34">
        <v>3.661</v>
      </c>
      <c r="BK658" s="34">
        <v>6.2E-2</v>
      </c>
      <c r="BL658" s="34">
        <v>3.7229999999999999</v>
      </c>
      <c r="BM658" s="34">
        <v>0.7419</v>
      </c>
      <c r="BN658" s="34"/>
      <c r="BO658" s="34"/>
      <c r="BP658" s="34"/>
      <c r="BQ658" s="34">
        <v>612.04100000000005</v>
      </c>
      <c r="BR658" s="34">
        <v>0.13872200000000001</v>
      </c>
      <c r="BS658" s="34">
        <v>-5</v>
      </c>
      <c r="BT658" s="34">
        <v>6.8580000000000004E-3</v>
      </c>
      <c r="BU658" s="34">
        <v>3.3900190000000001</v>
      </c>
      <c r="BV658" s="34">
        <v>0</v>
      </c>
      <c r="BW658" s="34" t="s">
        <v>155</v>
      </c>
      <c r="BX658" s="34">
        <v>0.81599999999999995</v>
      </c>
    </row>
    <row r="659" spans="1:76" x14ac:dyDescent="0.25">
      <c r="A659" s="35">
        <v>43167</v>
      </c>
      <c r="B659" s="36">
        <v>2.0033564814814813E-2</v>
      </c>
      <c r="C659" s="34">
        <v>14.507999999999999</v>
      </c>
      <c r="D659" s="34">
        <v>7.0000000000000001E-3</v>
      </c>
      <c r="E659" s="34">
        <v>70</v>
      </c>
      <c r="F659" s="34">
        <v>182.9</v>
      </c>
      <c r="G659" s="34">
        <v>3.4</v>
      </c>
      <c r="H659" s="34">
        <v>77.099999999999994</v>
      </c>
      <c r="I659" s="34"/>
      <c r="J659" s="34">
        <v>3.46</v>
      </c>
      <c r="K659" s="34">
        <v>0.87290000000000001</v>
      </c>
      <c r="L659" s="34">
        <v>12.663399999999999</v>
      </c>
      <c r="M659" s="34">
        <v>6.1000000000000004E-3</v>
      </c>
      <c r="N659" s="34">
        <v>159.65350000000001</v>
      </c>
      <c r="O659" s="34">
        <v>2.9293</v>
      </c>
      <c r="P659" s="34">
        <v>162.6</v>
      </c>
      <c r="Q659" s="34">
        <v>130.3571</v>
      </c>
      <c r="R659" s="34">
        <v>2.3917999999999999</v>
      </c>
      <c r="S659" s="34">
        <v>132.69999999999999</v>
      </c>
      <c r="T659" s="34">
        <v>77.057100000000005</v>
      </c>
      <c r="U659" s="34"/>
      <c r="V659" s="34"/>
      <c r="W659" s="34">
        <v>0</v>
      </c>
      <c r="X659" s="34">
        <v>3.0205000000000002</v>
      </c>
      <c r="Y659" s="34">
        <v>12</v>
      </c>
      <c r="Z659" s="34">
        <v>850</v>
      </c>
      <c r="AA659" s="34">
        <v>851</v>
      </c>
      <c r="AB659" s="34">
        <v>869</v>
      </c>
      <c r="AC659" s="34">
        <v>86</v>
      </c>
      <c r="AD659" s="34">
        <v>27.18</v>
      </c>
      <c r="AE659" s="34">
        <v>0.62</v>
      </c>
      <c r="AF659" s="34">
        <v>977</v>
      </c>
      <c r="AG659" s="34">
        <v>2</v>
      </c>
      <c r="AH659" s="34">
        <v>45</v>
      </c>
      <c r="AI659" s="34">
        <v>41</v>
      </c>
      <c r="AJ659" s="34">
        <v>190</v>
      </c>
      <c r="AK659" s="34">
        <v>168.9</v>
      </c>
      <c r="AL659" s="34">
        <v>5.5</v>
      </c>
      <c r="AM659" s="34">
        <v>175</v>
      </c>
      <c r="AN659" s="34" t="s">
        <v>155</v>
      </c>
      <c r="AO659" s="34">
        <v>2</v>
      </c>
      <c r="AP659" s="37">
        <v>0.89585648148148145</v>
      </c>
      <c r="AQ659" s="34">
        <v>47.164223</v>
      </c>
      <c r="AR659" s="34">
        <v>-88.487949999999998</v>
      </c>
      <c r="AS659" s="34">
        <v>319.7</v>
      </c>
      <c r="AT659" s="34">
        <v>22.8</v>
      </c>
      <c r="AU659" s="34">
        <v>12</v>
      </c>
      <c r="AV659" s="34">
        <v>9</v>
      </c>
      <c r="AW659" s="34" t="s">
        <v>200</v>
      </c>
      <c r="AX659" s="34">
        <v>1</v>
      </c>
      <c r="AY659" s="34">
        <v>1.4</v>
      </c>
      <c r="AZ659" s="34">
        <v>1.977077</v>
      </c>
      <c r="BA659" s="34">
        <v>13.404</v>
      </c>
      <c r="BB659" s="34">
        <v>14.04</v>
      </c>
      <c r="BC659" s="34">
        <v>1.05</v>
      </c>
      <c r="BD659" s="34">
        <v>14.564</v>
      </c>
      <c r="BE659" s="34">
        <v>2903.29</v>
      </c>
      <c r="BF659" s="34">
        <v>0.89200000000000002</v>
      </c>
      <c r="BG659" s="34">
        <v>3.8330000000000002</v>
      </c>
      <c r="BH659" s="34">
        <v>7.0000000000000007E-2</v>
      </c>
      <c r="BI659" s="34">
        <v>3.903</v>
      </c>
      <c r="BJ659" s="34">
        <v>3.13</v>
      </c>
      <c r="BK659" s="34">
        <v>5.7000000000000002E-2</v>
      </c>
      <c r="BL659" s="34">
        <v>3.1869999999999998</v>
      </c>
      <c r="BM659" s="34">
        <v>0.60960000000000003</v>
      </c>
      <c r="BN659" s="34"/>
      <c r="BO659" s="34"/>
      <c r="BP659" s="34"/>
      <c r="BQ659" s="34">
        <v>503.51600000000002</v>
      </c>
      <c r="BR659" s="34">
        <v>0.160438</v>
      </c>
      <c r="BS659" s="34">
        <v>-5</v>
      </c>
      <c r="BT659" s="34">
        <v>6.071E-3</v>
      </c>
      <c r="BU659" s="34">
        <v>3.9207040000000002</v>
      </c>
      <c r="BV659" s="34">
        <v>0</v>
      </c>
      <c r="BW659" s="34" t="s">
        <v>155</v>
      </c>
      <c r="BX659" s="34">
        <v>0.81699999999999995</v>
      </c>
    </row>
    <row r="660" spans="1:76" x14ac:dyDescent="0.25">
      <c r="A660" s="35">
        <v>43167</v>
      </c>
      <c r="B660" s="36">
        <v>2.0045138888888887E-2</v>
      </c>
      <c r="C660" s="34">
        <v>14.467000000000001</v>
      </c>
      <c r="D660" s="34">
        <v>7.0000000000000001E-3</v>
      </c>
      <c r="E660" s="34">
        <v>70</v>
      </c>
      <c r="F660" s="34">
        <v>161.6</v>
      </c>
      <c r="G660" s="34">
        <v>3.2</v>
      </c>
      <c r="H660" s="34">
        <v>50.3</v>
      </c>
      <c r="I660" s="34"/>
      <c r="J660" s="34">
        <v>2.88</v>
      </c>
      <c r="K660" s="34">
        <v>0.87319999999999998</v>
      </c>
      <c r="L660" s="34">
        <v>12.632899999999999</v>
      </c>
      <c r="M660" s="34">
        <v>6.1000000000000004E-3</v>
      </c>
      <c r="N660" s="34">
        <v>141.12909999999999</v>
      </c>
      <c r="O660" s="34">
        <v>2.7942999999999998</v>
      </c>
      <c r="P660" s="34">
        <v>143.9</v>
      </c>
      <c r="Q660" s="34">
        <v>115.2328</v>
      </c>
      <c r="R660" s="34">
        <v>2.2816000000000001</v>
      </c>
      <c r="S660" s="34">
        <v>117.5</v>
      </c>
      <c r="T660" s="34">
        <v>50.282899999999998</v>
      </c>
      <c r="U660" s="34"/>
      <c r="V660" s="34"/>
      <c r="W660" s="34">
        <v>0</v>
      </c>
      <c r="X660" s="34">
        <v>2.5131000000000001</v>
      </c>
      <c r="Y660" s="34">
        <v>11.9</v>
      </c>
      <c r="Z660" s="34">
        <v>850</v>
      </c>
      <c r="AA660" s="34">
        <v>851</v>
      </c>
      <c r="AB660" s="34">
        <v>869</v>
      </c>
      <c r="AC660" s="34">
        <v>86</v>
      </c>
      <c r="AD660" s="34">
        <v>27.19</v>
      </c>
      <c r="AE660" s="34">
        <v>0.62</v>
      </c>
      <c r="AF660" s="34">
        <v>977</v>
      </c>
      <c r="AG660" s="34">
        <v>2</v>
      </c>
      <c r="AH660" s="34">
        <v>45</v>
      </c>
      <c r="AI660" s="34">
        <v>41</v>
      </c>
      <c r="AJ660" s="34">
        <v>190</v>
      </c>
      <c r="AK660" s="34">
        <v>169</v>
      </c>
      <c r="AL660" s="34">
        <v>5.5</v>
      </c>
      <c r="AM660" s="34">
        <v>175</v>
      </c>
      <c r="AN660" s="34" t="s">
        <v>155</v>
      </c>
      <c r="AO660" s="34">
        <v>2</v>
      </c>
      <c r="AP660" s="37">
        <v>0.89586805555555549</v>
      </c>
      <c r="AQ660" s="34">
        <v>47.16422</v>
      </c>
      <c r="AR660" s="34">
        <v>-88.487977999999998</v>
      </c>
      <c r="AS660" s="34">
        <v>319.7</v>
      </c>
      <c r="AT660" s="34">
        <v>21.6</v>
      </c>
      <c r="AU660" s="34">
        <v>12</v>
      </c>
      <c r="AV660" s="34">
        <v>9</v>
      </c>
      <c r="AW660" s="34" t="s">
        <v>200</v>
      </c>
      <c r="AX660" s="34">
        <v>1.0770999999999999</v>
      </c>
      <c r="AY660" s="34">
        <v>1.4771000000000001</v>
      </c>
      <c r="AZ660" s="34">
        <v>2</v>
      </c>
      <c r="BA660" s="34">
        <v>13.404</v>
      </c>
      <c r="BB660" s="34">
        <v>14.08</v>
      </c>
      <c r="BC660" s="34">
        <v>1.05</v>
      </c>
      <c r="BD660" s="34">
        <v>14.518000000000001</v>
      </c>
      <c r="BE660" s="34">
        <v>2903.9209999999998</v>
      </c>
      <c r="BF660" s="34">
        <v>0.89400000000000002</v>
      </c>
      <c r="BG660" s="34">
        <v>3.3969999999999998</v>
      </c>
      <c r="BH660" s="34">
        <v>6.7000000000000004E-2</v>
      </c>
      <c r="BI660" s="34">
        <v>3.4649999999999999</v>
      </c>
      <c r="BJ660" s="34">
        <v>2.774</v>
      </c>
      <c r="BK660" s="34">
        <v>5.5E-2</v>
      </c>
      <c r="BL660" s="34">
        <v>2.8290000000000002</v>
      </c>
      <c r="BM660" s="34">
        <v>0.39889999999999998</v>
      </c>
      <c r="BN660" s="34"/>
      <c r="BO660" s="34"/>
      <c r="BP660" s="34"/>
      <c r="BQ660" s="34">
        <v>420.03199999999998</v>
      </c>
      <c r="BR660" s="34">
        <v>0.16478699999999999</v>
      </c>
      <c r="BS660" s="34">
        <v>-5</v>
      </c>
      <c r="BT660" s="34">
        <v>6.9290000000000003E-3</v>
      </c>
      <c r="BU660" s="34">
        <v>4.0269830000000004</v>
      </c>
      <c r="BV660" s="34">
        <v>0</v>
      </c>
      <c r="BW660" s="34" t="s">
        <v>155</v>
      </c>
      <c r="BX660" s="34">
        <v>0.81699999999999995</v>
      </c>
    </row>
    <row r="661" spans="1:76" x14ac:dyDescent="0.25">
      <c r="A661" s="35">
        <v>43167</v>
      </c>
      <c r="B661" s="36">
        <v>2.0056712962962964E-2</v>
      </c>
      <c r="C661" s="34">
        <v>14.226000000000001</v>
      </c>
      <c r="D661" s="34">
        <v>7.0000000000000001E-3</v>
      </c>
      <c r="E661" s="34">
        <v>70</v>
      </c>
      <c r="F661" s="34">
        <v>141.9</v>
      </c>
      <c r="G661" s="34">
        <v>3.2</v>
      </c>
      <c r="H661" s="34">
        <v>36.299999999999997</v>
      </c>
      <c r="I661" s="34"/>
      <c r="J661" s="34">
        <v>2.4700000000000002</v>
      </c>
      <c r="K661" s="34">
        <v>0.87509999999999999</v>
      </c>
      <c r="L661" s="34">
        <v>12.448600000000001</v>
      </c>
      <c r="M661" s="34">
        <v>6.1000000000000004E-3</v>
      </c>
      <c r="N661" s="34">
        <v>124.13290000000001</v>
      </c>
      <c r="O661" s="34">
        <v>2.8003</v>
      </c>
      <c r="P661" s="34">
        <v>126.9</v>
      </c>
      <c r="Q661" s="34">
        <v>101.3553</v>
      </c>
      <c r="R661" s="34">
        <v>2.2865000000000002</v>
      </c>
      <c r="S661" s="34">
        <v>103.6</v>
      </c>
      <c r="T661" s="34">
        <v>36.268599999999999</v>
      </c>
      <c r="U661" s="34"/>
      <c r="V661" s="34"/>
      <c r="W661" s="34">
        <v>0</v>
      </c>
      <c r="X661" s="34">
        <v>2.1642000000000001</v>
      </c>
      <c r="Y661" s="34">
        <v>11.9</v>
      </c>
      <c r="Z661" s="34">
        <v>851</v>
      </c>
      <c r="AA661" s="34">
        <v>852</v>
      </c>
      <c r="AB661" s="34">
        <v>869</v>
      </c>
      <c r="AC661" s="34">
        <v>86</v>
      </c>
      <c r="AD661" s="34">
        <v>27.19</v>
      </c>
      <c r="AE661" s="34">
        <v>0.62</v>
      </c>
      <c r="AF661" s="34">
        <v>977</v>
      </c>
      <c r="AG661" s="34">
        <v>2</v>
      </c>
      <c r="AH661" s="34">
        <v>45</v>
      </c>
      <c r="AI661" s="34">
        <v>41</v>
      </c>
      <c r="AJ661" s="34">
        <v>190</v>
      </c>
      <c r="AK661" s="34">
        <v>169</v>
      </c>
      <c r="AL661" s="34">
        <v>5.4</v>
      </c>
      <c r="AM661" s="34">
        <v>175</v>
      </c>
      <c r="AN661" s="34" t="s">
        <v>155</v>
      </c>
      <c r="AO661" s="34">
        <v>2</v>
      </c>
      <c r="AP661" s="37">
        <v>0.89586805555555549</v>
      </c>
      <c r="AQ661" s="34">
        <v>47.164228000000001</v>
      </c>
      <c r="AR661" s="34">
        <v>-88.488174999999998</v>
      </c>
      <c r="AS661" s="34">
        <v>320.2</v>
      </c>
      <c r="AT661" s="34">
        <v>21.6</v>
      </c>
      <c r="AU661" s="34">
        <v>12</v>
      </c>
      <c r="AV661" s="34">
        <v>9</v>
      </c>
      <c r="AW661" s="34" t="s">
        <v>200</v>
      </c>
      <c r="AX661" s="34">
        <v>1.1000000000000001</v>
      </c>
      <c r="AY661" s="34">
        <v>1.5770999999999999</v>
      </c>
      <c r="AZ661" s="34">
        <v>2.0771000000000002</v>
      </c>
      <c r="BA661" s="34">
        <v>13.404</v>
      </c>
      <c r="BB661" s="34">
        <v>14.3</v>
      </c>
      <c r="BC661" s="34">
        <v>1.07</v>
      </c>
      <c r="BD661" s="34">
        <v>14.273999999999999</v>
      </c>
      <c r="BE661" s="34">
        <v>2904.3429999999998</v>
      </c>
      <c r="BF661" s="34">
        <v>0.91</v>
      </c>
      <c r="BG661" s="34">
        <v>3.0329999999999999</v>
      </c>
      <c r="BH661" s="34">
        <v>6.8000000000000005E-2</v>
      </c>
      <c r="BI661" s="34">
        <v>3.101</v>
      </c>
      <c r="BJ661" s="34">
        <v>2.476</v>
      </c>
      <c r="BK661" s="34">
        <v>5.6000000000000001E-2</v>
      </c>
      <c r="BL661" s="34">
        <v>2.532</v>
      </c>
      <c r="BM661" s="34">
        <v>0.29199999999999998</v>
      </c>
      <c r="BN661" s="34"/>
      <c r="BO661" s="34"/>
      <c r="BP661" s="34"/>
      <c r="BQ661" s="34">
        <v>367.12799999999999</v>
      </c>
      <c r="BR661" s="34">
        <v>0.14641999999999999</v>
      </c>
      <c r="BS661" s="34">
        <v>-5</v>
      </c>
      <c r="BT661" s="34">
        <v>7.9290000000000003E-3</v>
      </c>
      <c r="BU661" s="34">
        <v>3.578138</v>
      </c>
      <c r="BV661" s="34">
        <v>0</v>
      </c>
      <c r="BW661" s="34" t="s">
        <v>155</v>
      </c>
      <c r="BX661" s="34">
        <v>0.81699999999999995</v>
      </c>
    </row>
    <row r="662" spans="1:76" x14ac:dyDescent="0.25">
      <c r="A662" s="35">
        <v>43167</v>
      </c>
      <c r="B662" s="36">
        <v>2.0068287037037037E-2</v>
      </c>
      <c r="C662" s="34">
        <v>14.12</v>
      </c>
      <c r="D662" s="34">
        <v>7.0000000000000001E-3</v>
      </c>
      <c r="E662" s="34">
        <v>70</v>
      </c>
      <c r="F662" s="34">
        <v>121.4</v>
      </c>
      <c r="G662" s="34">
        <v>3.1</v>
      </c>
      <c r="H662" s="34">
        <v>36.1</v>
      </c>
      <c r="I662" s="34"/>
      <c r="J662" s="34">
        <v>2.04</v>
      </c>
      <c r="K662" s="34">
        <v>0.876</v>
      </c>
      <c r="L662" s="34">
        <v>12.368499999999999</v>
      </c>
      <c r="M662" s="34">
        <v>6.1000000000000004E-3</v>
      </c>
      <c r="N662" s="34">
        <v>106.354</v>
      </c>
      <c r="O662" s="34">
        <v>2.7155</v>
      </c>
      <c r="P662" s="34">
        <v>109.1</v>
      </c>
      <c r="Q662" s="34">
        <v>86.838700000000003</v>
      </c>
      <c r="R662" s="34">
        <v>2.2172000000000001</v>
      </c>
      <c r="S662" s="34">
        <v>89.1</v>
      </c>
      <c r="T662" s="34">
        <v>36.1</v>
      </c>
      <c r="U662" s="34"/>
      <c r="V662" s="34"/>
      <c r="W662" s="34">
        <v>0</v>
      </c>
      <c r="X662" s="34">
        <v>1.7849999999999999</v>
      </c>
      <c r="Y662" s="34">
        <v>11.9</v>
      </c>
      <c r="Z662" s="34">
        <v>851</v>
      </c>
      <c r="AA662" s="34">
        <v>852</v>
      </c>
      <c r="AB662" s="34">
        <v>868</v>
      </c>
      <c r="AC662" s="34">
        <v>86</v>
      </c>
      <c r="AD662" s="34">
        <v>27.19</v>
      </c>
      <c r="AE662" s="34">
        <v>0.62</v>
      </c>
      <c r="AF662" s="34">
        <v>977</v>
      </c>
      <c r="AG662" s="34">
        <v>2</v>
      </c>
      <c r="AH662" s="34">
        <v>45</v>
      </c>
      <c r="AI662" s="34">
        <v>41</v>
      </c>
      <c r="AJ662" s="34">
        <v>190</v>
      </c>
      <c r="AK662" s="34">
        <v>169</v>
      </c>
      <c r="AL662" s="34">
        <v>5.5</v>
      </c>
      <c r="AM662" s="34">
        <v>175</v>
      </c>
      <c r="AN662" s="34" t="s">
        <v>155</v>
      </c>
      <c r="AO662" s="34">
        <v>2</v>
      </c>
      <c r="AP662" s="37">
        <v>0.89589120370370379</v>
      </c>
      <c r="AQ662" s="34">
        <v>47.164230000000003</v>
      </c>
      <c r="AR662" s="34">
        <v>-88.488232999999994</v>
      </c>
      <c r="AS662" s="34">
        <v>320.39999999999998</v>
      </c>
      <c r="AT662" s="34">
        <v>21.6</v>
      </c>
      <c r="AU662" s="34">
        <v>12</v>
      </c>
      <c r="AV662" s="34">
        <v>9</v>
      </c>
      <c r="AW662" s="34" t="s">
        <v>200</v>
      </c>
      <c r="AX662" s="34">
        <v>1.3312999999999999</v>
      </c>
      <c r="AY662" s="34">
        <v>1.9084000000000001</v>
      </c>
      <c r="AZ662" s="34">
        <v>2.4083999999999999</v>
      </c>
      <c r="BA662" s="34">
        <v>13.404</v>
      </c>
      <c r="BB662" s="34">
        <v>14.4</v>
      </c>
      <c r="BC662" s="34">
        <v>1.07</v>
      </c>
      <c r="BD662" s="34">
        <v>14.161</v>
      </c>
      <c r="BE662" s="34">
        <v>2904.3910000000001</v>
      </c>
      <c r="BF662" s="34">
        <v>0.91600000000000004</v>
      </c>
      <c r="BG662" s="34">
        <v>2.6150000000000002</v>
      </c>
      <c r="BH662" s="34">
        <v>6.7000000000000004E-2</v>
      </c>
      <c r="BI662" s="34">
        <v>2.6819999999999999</v>
      </c>
      <c r="BJ662" s="34">
        <v>2.1349999999999998</v>
      </c>
      <c r="BK662" s="34">
        <v>5.5E-2</v>
      </c>
      <c r="BL662" s="34">
        <v>2.19</v>
      </c>
      <c r="BM662" s="34">
        <v>0.29249999999999998</v>
      </c>
      <c r="BN662" s="34"/>
      <c r="BO662" s="34"/>
      <c r="BP662" s="34"/>
      <c r="BQ662" s="34">
        <v>304.779</v>
      </c>
      <c r="BR662" s="34">
        <v>0.144071</v>
      </c>
      <c r="BS662" s="34">
        <v>-5</v>
      </c>
      <c r="BT662" s="34">
        <v>7.071E-3</v>
      </c>
      <c r="BU662" s="34">
        <v>3.5207350000000002</v>
      </c>
      <c r="BV662" s="34">
        <v>0</v>
      </c>
      <c r="BW662" s="34" t="s">
        <v>155</v>
      </c>
      <c r="BX662" s="34">
        <v>0.81699999999999995</v>
      </c>
    </row>
    <row r="663" spans="1:76" x14ac:dyDescent="0.25">
      <c r="A663" s="35">
        <v>43167</v>
      </c>
      <c r="B663" s="36">
        <v>2.0079861111111111E-2</v>
      </c>
      <c r="C663" s="34">
        <v>14.12</v>
      </c>
      <c r="D663" s="34">
        <v>6.3E-3</v>
      </c>
      <c r="E663" s="34">
        <v>63.076923000000001</v>
      </c>
      <c r="F663" s="34">
        <v>102.9</v>
      </c>
      <c r="G663" s="34">
        <v>3.1</v>
      </c>
      <c r="H663" s="34">
        <v>36.200000000000003</v>
      </c>
      <c r="I663" s="34"/>
      <c r="J663" s="34">
        <v>1.69</v>
      </c>
      <c r="K663" s="34">
        <v>0.87590000000000001</v>
      </c>
      <c r="L663" s="34">
        <v>12.3681</v>
      </c>
      <c r="M663" s="34">
        <v>5.4999999999999997E-3</v>
      </c>
      <c r="N663" s="34">
        <v>90.164500000000004</v>
      </c>
      <c r="O663" s="34">
        <v>2.7153999999999998</v>
      </c>
      <c r="P663" s="34">
        <v>92.9</v>
      </c>
      <c r="Q663" s="34">
        <v>73.619900000000001</v>
      </c>
      <c r="R663" s="34">
        <v>2.2170999999999998</v>
      </c>
      <c r="S663" s="34">
        <v>75.8</v>
      </c>
      <c r="T663" s="34">
        <v>36.184600000000003</v>
      </c>
      <c r="U663" s="34"/>
      <c r="V663" s="34"/>
      <c r="W663" s="34">
        <v>0</v>
      </c>
      <c r="X663" s="34">
        <v>1.4773000000000001</v>
      </c>
      <c r="Y663" s="34">
        <v>11.9</v>
      </c>
      <c r="Z663" s="34">
        <v>851</v>
      </c>
      <c r="AA663" s="34">
        <v>851</v>
      </c>
      <c r="AB663" s="34">
        <v>868</v>
      </c>
      <c r="AC663" s="34">
        <v>86</v>
      </c>
      <c r="AD663" s="34">
        <v>27.19</v>
      </c>
      <c r="AE663" s="34">
        <v>0.62</v>
      </c>
      <c r="AF663" s="34">
        <v>977</v>
      </c>
      <c r="AG663" s="34">
        <v>2</v>
      </c>
      <c r="AH663" s="34">
        <v>45</v>
      </c>
      <c r="AI663" s="34">
        <v>41</v>
      </c>
      <c r="AJ663" s="34">
        <v>190</v>
      </c>
      <c r="AK663" s="34">
        <v>169</v>
      </c>
      <c r="AL663" s="34">
        <v>5.4</v>
      </c>
      <c r="AM663" s="34">
        <v>175.2</v>
      </c>
      <c r="AN663" s="34" t="s">
        <v>155</v>
      </c>
      <c r="AO663" s="34">
        <v>2</v>
      </c>
      <c r="AP663" s="37">
        <v>0.89589120370370379</v>
      </c>
      <c r="AQ663" s="34">
        <v>47.164251999999998</v>
      </c>
      <c r="AR663" s="34">
        <v>-88.488328999999993</v>
      </c>
      <c r="AS663" s="34">
        <v>320.39999999999998</v>
      </c>
      <c r="AT663" s="34">
        <v>21.5</v>
      </c>
      <c r="AU663" s="34">
        <v>12</v>
      </c>
      <c r="AV663" s="34">
        <v>9</v>
      </c>
      <c r="AW663" s="34" t="s">
        <v>200</v>
      </c>
      <c r="AX663" s="34">
        <v>1.5542</v>
      </c>
      <c r="AY663" s="34">
        <v>2.1541999999999999</v>
      </c>
      <c r="AZ663" s="34">
        <v>2.8083999999999998</v>
      </c>
      <c r="BA663" s="34">
        <v>13.404</v>
      </c>
      <c r="BB663" s="34">
        <v>14.4</v>
      </c>
      <c r="BC663" s="34">
        <v>1.07</v>
      </c>
      <c r="BD663" s="34">
        <v>14.164999999999999</v>
      </c>
      <c r="BE663" s="34">
        <v>2904.5320000000002</v>
      </c>
      <c r="BF663" s="34">
        <v>0.82599999999999996</v>
      </c>
      <c r="BG663" s="34">
        <v>2.2170000000000001</v>
      </c>
      <c r="BH663" s="34">
        <v>6.7000000000000004E-2</v>
      </c>
      <c r="BI663" s="34">
        <v>2.2839999999999998</v>
      </c>
      <c r="BJ663" s="34">
        <v>1.8109999999999999</v>
      </c>
      <c r="BK663" s="34">
        <v>5.5E-2</v>
      </c>
      <c r="BL663" s="34">
        <v>1.865</v>
      </c>
      <c r="BM663" s="34">
        <v>0.29320000000000002</v>
      </c>
      <c r="BN663" s="34"/>
      <c r="BO663" s="34"/>
      <c r="BP663" s="34"/>
      <c r="BQ663" s="34">
        <v>252.249</v>
      </c>
      <c r="BR663" s="34">
        <v>0.15607699999999999</v>
      </c>
      <c r="BS663" s="34">
        <v>-5</v>
      </c>
      <c r="BT663" s="34">
        <v>7.9290000000000003E-3</v>
      </c>
      <c r="BU663" s="34">
        <v>3.8141319999999999</v>
      </c>
      <c r="BV663" s="34">
        <v>0</v>
      </c>
      <c r="BW663" s="34" t="s">
        <v>155</v>
      </c>
      <c r="BX663" s="34">
        <v>0.81699999999999995</v>
      </c>
    </row>
    <row r="664" spans="1:76" x14ac:dyDescent="0.25">
      <c r="A664" s="35">
        <v>43167</v>
      </c>
      <c r="B664" s="36">
        <v>2.0091435185185184E-2</v>
      </c>
      <c r="C664" s="34">
        <v>14.12</v>
      </c>
      <c r="D664" s="34">
        <v>6.0000000000000001E-3</v>
      </c>
      <c r="E664" s="34">
        <v>60</v>
      </c>
      <c r="F664" s="34">
        <v>91.7</v>
      </c>
      <c r="G664" s="34">
        <v>3</v>
      </c>
      <c r="H664" s="34">
        <v>45.4</v>
      </c>
      <c r="I664" s="34"/>
      <c r="J664" s="34">
        <v>1.44</v>
      </c>
      <c r="K664" s="34">
        <v>0.876</v>
      </c>
      <c r="L664" s="34">
        <v>12.368499999999999</v>
      </c>
      <c r="M664" s="34">
        <v>5.3E-3</v>
      </c>
      <c r="N664" s="34">
        <v>80.320400000000006</v>
      </c>
      <c r="O664" s="34">
        <v>2.6278999999999999</v>
      </c>
      <c r="P664" s="34">
        <v>82.9</v>
      </c>
      <c r="Q664" s="34">
        <v>65.582099999999997</v>
      </c>
      <c r="R664" s="34">
        <v>2.1457000000000002</v>
      </c>
      <c r="S664" s="34">
        <v>67.7</v>
      </c>
      <c r="T664" s="34">
        <v>45.374200000000002</v>
      </c>
      <c r="U664" s="34"/>
      <c r="V664" s="34"/>
      <c r="W664" s="34">
        <v>0</v>
      </c>
      <c r="X664" s="34">
        <v>1.2601</v>
      </c>
      <c r="Y664" s="34">
        <v>12</v>
      </c>
      <c r="Z664" s="34">
        <v>850</v>
      </c>
      <c r="AA664" s="34">
        <v>851</v>
      </c>
      <c r="AB664" s="34">
        <v>868</v>
      </c>
      <c r="AC664" s="34">
        <v>86</v>
      </c>
      <c r="AD664" s="34">
        <v>27.19</v>
      </c>
      <c r="AE664" s="34">
        <v>0.62</v>
      </c>
      <c r="AF664" s="34">
        <v>977</v>
      </c>
      <c r="AG664" s="34">
        <v>2</v>
      </c>
      <c r="AH664" s="34">
        <v>45</v>
      </c>
      <c r="AI664" s="34">
        <v>41</v>
      </c>
      <c r="AJ664" s="34">
        <v>190.9</v>
      </c>
      <c r="AK664" s="34">
        <v>169</v>
      </c>
      <c r="AL664" s="34">
        <v>5.5</v>
      </c>
      <c r="AM664" s="34">
        <v>175.5</v>
      </c>
      <c r="AN664" s="34" t="s">
        <v>155</v>
      </c>
      <c r="AO664" s="34">
        <v>2</v>
      </c>
      <c r="AP664" s="37">
        <v>0.89590277777777771</v>
      </c>
      <c r="AQ664" s="34">
        <v>47.164268999999997</v>
      </c>
      <c r="AR664" s="34">
        <v>-88.488454000000004</v>
      </c>
      <c r="AS664" s="34">
        <v>320.60000000000002</v>
      </c>
      <c r="AT664" s="34">
        <v>21.5</v>
      </c>
      <c r="AU664" s="34">
        <v>12</v>
      </c>
      <c r="AV664" s="34">
        <v>9</v>
      </c>
      <c r="AW664" s="34" t="s">
        <v>200</v>
      </c>
      <c r="AX664" s="34">
        <v>1.6</v>
      </c>
      <c r="AY664" s="34">
        <v>2.2000000000000002</v>
      </c>
      <c r="AZ664" s="34">
        <v>2.9</v>
      </c>
      <c r="BA664" s="34">
        <v>13.404</v>
      </c>
      <c r="BB664" s="34">
        <v>14.4</v>
      </c>
      <c r="BC664" s="34">
        <v>1.07</v>
      </c>
      <c r="BD664" s="34">
        <v>14.161</v>
      </c>
      <c r="BE664" s="34">
        <v>2904.3789999999999</v>
      </c>
      <c r="BF664" s="34">
        <v>0.78600000000000003</v>
      </c>
      <c r="BG664" s="34">
        <v>1.9750000000000001</v>
      </c>
      <c r="BH664" s="34">
        <v>6.5000000000000002E-2</v>
      </c>
      <c r="BI664" s="34">
        <v>2.04</v>
      </c>
      <c r="BJ664" s="34">
        <v>1.613</v>
      </c>
      <c r="BK664" s="34">
        <v>5.2999999999999999E-2</v>
      </c>
      <c r="BL664" s="34">
        <v>1.665</v>
      </c>
      <c r="BM664" s="34">
        <v>0.36770000000000003</v>
      </c>
      <c r="BN664" s="34"/>
      <c r="BO664" s="34"/>
      <c r="BP664" s="34"/>
      <c r="BQ664" s="34">
        <v>215.148</v>
      </c>
      <c r="BR664" s="34">
        <v>0.158856</v>
      </c>
      <c r="BS664" s="34">
        <v>-5</v>
      </c>
      <c r="BT664" s="34">
        <v>6.1440000000000002E-3</v>
      </c>
      <c r="BU664" s="34">
        <v>3.8820480000000002</v>
      </c>
      <c r="BV664" s="34">
        <v>0</v>
      </c>
      <c r="BW664" s="34" t="s">
        <v>155</v>
      </c>
      <c r="BX664" s="34">
        <v>0.81699999999999995</v>
      </c>
    </row>
    <row r="665" spans="1:76" x14ac:dyDescent="0.25">
      <c r="A665" s="35">
        <v>43167</v>
      </c>
      <c r="B665" s="36">
        <v>2.0103009259259261E-2</v>
      </c>
      <c r="C665" s="34">
        <v>14.141999999999999</v>
      </c>
      <c r="D665" s="34">
        <v>6.0000000000000001E-3</v>
      </c>
      <c r="E665" s="34">
        <v>60</v>
      </c>
      <c r="F665" s="34">
        <v>85.9</v>
      </c>
      <c r="G665" s="34">
        <v>2.9</v>
      </c>
      <c r="H665" s="34">
        <v>65.3</v>
      </c>
      <c r="I665" s="34"/>
      <c r="J665" s="34">
        <v>1.2</v>
      </c>
      <c r="K665" s="34">
        <v>0.87570000000000003</v>
      </c>
      <c r="L665" s="34">
        <v>12.3847</v>
      </c>
      <c r="M665" s="34">
        <v>5.3E-3</v>
      </c>
      <c r="N665" s="34">
        <v>75.216700000000003</v>
      </c>
      <c r="O665" s="34">
        <v>2.5396000000000001</v>
      </c>
      <c r="P665" s="34">
        <v>77.8</v>
      </c>
      <c r="Q665" s="34">
        <v>61.408799999999999</v>
      </c>
      <c r="R665" s="34">
        <v>2.0733999999999999</v>
      </c>
      <c r="S665" s="34">
        <v>63.5</v>
      </c>
      <c r="T665" s="34">
        <v>65.319800000000001</v>
      </c>
      <c r="U665" s="34"/>
      <c r="V665" s="34"/>
      <c r="W665" s="34">
        <v>0</v>
      </c>
      <c r="X665" s="34">
        <v>1.0508999999999999</v>
      </c>
      <c r="Y665" s="34">
        <v>11.9</v>
      </c>
      <c r="Z665" s="34">
        <v>850</v>
      </c>
      <c r="AA665" s="34">
        <v>852</v>
      </c>
      <c r="AB665" s="34">
        <v>868</v>
      </c>
      <c r="AC665" s="34">
        <v>86</v>
      </c>
      <c r="AD665" s="34">
        <v>27.16</v>
      </c>
      <c r="AE665" s="34">
        <v>0.62</v>
      </c>
      <c r="AF665" s="34">
        <v>978</v>
      </c>
      <c r="AG665" s="34">
        <v>2</v>
      </c>
      <c r="AH665" s="34">
        <v>45</v>
      </c>
      <c r="AI665" s="34">
        <v>41</v>
      </c>
      <c r="AJ665" s="34">
        <v>191</v>
      </c>
      <c r="AK665" s="34">
        <v>169</v>
      </c>
      <c r="AL665" s="34">
        <v>5.4</v>
      </c>
      <c r="AM665" s="34">
        <v>175.9</v>
      </c>
      <c r="AN665" s="34" t="s">
        <v>155</v>
      </c>
      <c r="AO665" s="34">
        <v>2</v>
      </c>
      <c r="AP665" s="37">
        <v>0.89590277777777771</v>
      </c>
      <c r="AQ665" s="34">
        <v>47.164284000000002</v>
      </c>
      <c r="AR665" s="34">
        <v>-88.488579000000001</v>
      </c>
      <c r="AS665" s="34">
        <v>320.8</v>
      </c>
      <c r="AT665" s="34">
        <v>21.5</v>
      </c>
      <c r="AU665" s="34">
        <v>12</v>
      </c>
      <c r="AV665" s="34">
        <v>9</v>
      </c>
      <c r="AW665" s="34" t="s">
        <v>200</v>
      </c>
      <c r="AX665" s="34">
        <v>1.6</v>
      </c>
      <c r="AY665" s="34">
        <v>2.2000000000000002</v>
      </c>
      <c r="AZ665" s="34">
        <v>2.9</v>
      </c>
      <c r="BA665" s="34">
        <v>13.404</v>
      </c>
      <c r="BB665" s="34">
        <v>14.38</v>
      </c>
      <c r="BC665" s="34">
        <v>1.07</v>
      </c>
      <c r="BD665" s="34">
        <v>14.191000000000001</v>
      </c>
      <c r="BE665" s="34">
        <v>2903.902</v>
      </c>
      <c r="BF665" s="34">
        <v>0.78400000000000003</v>
      </c>
      <c r="BG665" s="34">
        <v>1.847</v>
      </c>
      <c r="BH665" s="34">
        <v>6.2E-2</v>
      </c>
      <c r="BI665" s="34">
        <v>1.909</v>
      </c>
      <c r="BJ665" s="34">
        <v>1.508</v>
      </c>
      <c r="BK665" s="34">
        <v>5.0999999999999997E-2</v>
      </c>
      <c r="BL665" s="34">
        <v>1.5589999999999999</v>
      </c>
      <c r="BM665" s="34">
        <v>0.52849999999999997</v>
      </c>
      <c r="BN665" s="34"/>
      <c r="BO665" s="34"/>
      <c r="BP665" s="34"/>
      <c r="BQ665" s="34">
        <v>179.16200000000001</v>
      </c>
      <c r="BR665" s="34">
        <v>0.159</v>
      </c>
      <c r="BS665" s="34">
        <v>-5</v>
      </c>
      <c r="BT665" s="34">
        <v>6.9290000000000003E-3</v>
      </c>
      <c r="BU665" s="34">
        <v>3.8855629999999999</v>
      </c>
      <c r="BV665" s="34">
        <v>0</v>
      </c>
      <c r="BW665" s="34" t="s">
        <v>155</v>
      </c>
      <c r="BX665" s="34">
        <v>0.81599999999999995</v>
      </c>
    </row>
    <row r="666" spans="1:76" x14ac:dyDescent="0.25">
      <c r="A666" s="35">
        <v>43167</v>
      </c>
      <c r="B666" s="36">
        <v>2.0114583333333335E-2</v>
      </c>
      <c r="C666" s="34">
        <v>14.525</v>
      </c>
      <c r="D666" s="34">
        <v>6.0000000000000001E-3</v>
      </c>
      <c r="E666" s="34">
        <v>60</v>
      </c>
      <c r="F666" s="34">
        <v>84.9</v>
      </c>
      <c r="G666" s="34">
        <v>2.7</v>
      </c>
      <c r="H666" s="34">
        <v>68.099999999999994</v>
      </c>
      <c r="I666" s="34"/>
      <c r="J666" s="34">
        <v>1.04</v>
      </c>
      <c r="K666" s="34">
        <v>0.87270000000000003</v>
      </c>
      <c r="L666" s="34">
        <v>12.676</v>
      </c>
      <c r="M666" s="34">
        <v>5.1999999999999998E-3</v>
      </c>
      <c r="N666" s="34">
        <v>74.057000000000002</v>
      </c>
      <c r="O666" s="34">
        <v>2.3220999999999998</v>
      </c>
      <c r="P666" s="34">
        <v>76.400000000000006</v>
      </c>
      <c r="Q666" s="34">
        <v>60.467500000000001</v>
      </c>
      <c r="R666" s="34">
        <v>1.8959999999999999</v>
      </c>
      <c r="S666" s="34">
        <v>62.4</v>
      </c>
      <c r="T666" s="34">
        <v>68.146299999999997</v>
      </c>
      <c r="U666" s="34"/>
      <c r="V666" s="34"/>
      <c r="W666" s="34">
        <v>0</v>
      </c>
      <c r="X666" s="34">
        <v>0.90669999999999995</v>
      </c>
      <c r="Y666" s="34">
        <v>11.9</v>
      </c>
      <c r="Z666" s="34">
        <v>851</v>
      </c>
      <c r="AA666" s="34">
        <v>852</v>
      </c>
      <c r="AB666" s="34">
        <v>869</v>
      </c>
      <c r="AC666" s="34">
        <v>86</v>
      </c>
      <c r="AD666" s="34">
        <v>27.18</v>
      </c>
      <c r="AE666" s="34">
        <v>0.62</v>
      </c>
      <c r="AF666" s="34">
        <v>977</v>
      </c>
      <c r="AG666" s="34">
        <v>2</v>
      </c>
      <c r="AH666" s="34">
        <v>45</v>
      </c>
      <c r="AI666" s="34">
        <v>41</v>
      </c>
      <c r="AJ666" s="34">
        <v>190.1</v>
      </c>
      <c r="AK666" s="34">
        <v>169</v>
      </c>
      <c r="AL666" s="34">
        <v>5.4</v>
      </c>
      <c r="AM666" s="34">
        <v>176</v>
      </c>
      <c r="AN666" s="34" t="s">
        <v>155</v>
      </c>
      <c r="AO666" s="34">
        <v>2</v>
      </c>
      <c r="AP666" s="37">
        <v>0.8959259259259259</v>
      </c>
      <c r="AQ666" s="34">
        <v>47.164326000000003</v>
      </c>
      <c r="AR666" s="34">
        <v>-88.488692</v>
      </c>
      <c r="AS666" s="34">
        <v>320.7</v>
      </c>
      <c r="AT666" s="34">
        <v>21.3</v>
      </c>
      <c r="AU666" s="34">
        <v>12</v>
      </c>
      <c r="AV666" s="34">
        <v>9</v>
      </c>
      <c r="AW666" s="34" t="s">
        <v>200</v>
      </c>
      <c r="AX666" s="34">
        <v>1.6770769999999999</v>
      </c>
      <c r="AY666" s="34">
        <v>1.275075</v>
      </c>
      <c r="AZ666" s="34">
        <v>2.7458459999999998</v>
      </c>
      <c r="BA666" s="34">
        <v>13.404</v>
      </c>
      <c r="BB666" s="34">
        <v>14.02</v>
      </c>
      <c r="BC666" s="34">
        <v>1.05</v>
      </c>
      <c r="BD666" s="34">
        <v>14.584</v>
      </c>
      <c r="BE666" s="34">
        <v>2903.69</v>
      </c>
      <c r="BF666" s="34">
        <v>0.76300000000000001</v>
      </c>
      <c r="BG666" s="34">
        <v>1.7769999999999999</v>
      </c>
      <c r="BH666" s="34">
        <v>5.6000000000000001E-2</v>
      </c>
      <c r="BI666" s="34">
        <v>1.8320000000000001</v>
      </c>
      <c r="BJ666" s="34">
        <v>1.4510000000000001</v>
      </c>
      <c r="BK666" s="34">
        <v>4.4999999999999998E-2</v>
      </c>
      <c r="BL666" s="34">
        <v>1.496</v>
      </c>
      <c r="BM666" s="34">
        <v>0.53869999999999996</v>
      </c>
      <c r="BN666" s="34"/>
      <c r="BO666" s="34"/>
      <c r="BP666" s="34"/>
      <c r="BQ666" s="34">
        <v>151.02199999999999</v>
      </c>
      <c r="BR666" s="34">
        <v>0.180367</v>
      </c>
      <c r="BS666" s="34">
        <v>-5</v>
      </c>
      <c r="BT666" s="34">
        <v>7.0000000000000001E-3</v>
      </c>
      <c r="BU666" s="34">
        <v>4.4077190000000002</v>
      </c>
      <c r="BV666" s="34">
        <v>0</v>
      </c>
      <c r="BW666" s="34" t="s">
        <v>155</v>
      </c>
      <c r="BX666" s="34">
        <v>0.81699999999999995</v>
      </c>
    </row>
    <row r="667" spans="1:76" x14ac:dyDescent="0.25">
      <c r="A667" s="35">
        <v>43167</v>
      </c>
      <c r="B667" s="36">
        <v>2.0126157407407409E-2</v>
      </c>
      <c r="C667" s="34">
        <v>14.521000000000001</v>
      </c>
      <c r="D667" s="34">
        <v>6.0000000000000001E-3</v>
      </c>
      <c r="E667" s="34">
        <v>60.221654000000001</v>
      </c>
      <c r="F667" s="34">
        <v>86.2</v>
      </c>
      <c r="G667" s="34">
        <v>2.5</v>
      </c>
      <c r="H667" s="34">
        <v>52.6</v>
      </c>
      <c r="I667" s="34"/>
      <c r="J667" s="34">
        <v>0.9</v>
      </c>
      <c r="K667" s="34">
        <v>0.87280000000000002</v>
      </c>
      <c r="L667" s="34">
        <v>12.673999999999999</v>
      </c>
      <c r="M667" s="34">
        <v>5.3E-3</v>
      </c>
      <c r="N667" s="34">
        <v>75.27</v>
      </c>
      <c r="O667" s="34">
        <v>2.1819999999999999</v>
      </c>
      <c r="P667" s="34">
        <v>77.5</v>
      </c>
      <c r="Q667" s="34">
        <v>61.452300000000001</v>
      </c>
      <c r="R667" s="34">
        <v>1.7814000000000001</v>
      </c>
      <c r="S667" s="34">
        <v>63.2</v>
      </c>
      <c r="T667" s="34">
        <v>52.638800000000003</v>
      </c>
      <c r="U667" s="34"/>
      <c r="V667" s="34"/>
      <c r="W667" s="34">
        <v>0</v>
      </c>
      <c r="X667" s="34">
        <v>0.78549999999999998</v>
      </c>
      <c r="Y667" s="34">
        <v>12</v>
      </c>
      <c r="Z667" s="34">
        <v>850</v>
      </c>
      <c r="AA667" s="34">
        <v>851</v>
      </c>
      <c r="AB667" s="34">
        <v>868</v>
      </c>
      <c r="AC667" s="34">
        <v>86</v>
      </c>
      <c r="AD667" s="34">
        <v>27.16</v>
      </c>
      <c r="AE667" s="34">
        <v>0.62</v>
      </c>
      <c r="AF667" s="34">
        <v>978</v>
      </c>
      <c r="AG667" s="34">
        <v>2</v>
      </c>
      <c r="AH667" s="34">
        <v>45</v>
      </c>
      <c r="AI667" s="34">
        <v>41</v>
      </c>
      <c r="AJ667" s="34">
        <v>190.9</v>
      </c>
      <c r="AK667" s="34">
        <v>169</v>
      </c>
      <c r="AL667" s="34">
        <v>5.5</v>
      </c>
      <c r="AM667" s="34">
        <v>176</v>
      </c>
      <c r="AN667" s="34" t="s">
        <v>155</v>
      </c>
      <c r="AO667" s="34">
        <v>2</v>
      </c>
      <c r="AP667" s="37">
        <v>0.89593750000000005</v>
      </c>
      <c r="AQ667" s="34">
        <v>47.164355</v>
      </c>
      <c r="AR667" s="34">
        <v>-88.488810000000001</v>
      </c>
      <c r="AS667" s="34">
        <v>320.89999999999998</v>
      </c>
      <c r="AT667" s="34">
        <v>22.5</v>
      </c>
      <c r="AU667" s="34">
        <v>12</v>
      </c>
      <c r="AV667" s="34">
        <v>9</v>
      </c>
      <c r="AW667" s="34" t="s">
        <v>200</v>
      </c>
      <c r="AX667" s="34">
        <v>1.7</v>
      </c>
      <c r="AY667" s="34">
        <v>1</v>
      </c>
      <c r="AZ667" s="34">
        <v>2.7</v>
      </c>
      <c r="BA667" s="34">
        <v>13.404</v>
      </c>
      <c r="BB667" s="34">
        <v>14.03</v>
      </c>
      <c r="BC667" s="34">
        <v>1.05</v>
      </c>
      <c r="BD667" s="34">
        <v>14.573</v>
      </c>
      <c r="BE667" s="34">
        <v>2904.0419999999999</v>
      </c>
      <c r="BF667" s="34">
        <v>0.76700000000000002</v>
      </c>
      <c r="BG667" s="34">
        <v>1.806</v>
      </c>
      <c r="BH667" s="34">
        <v>5.1999999999999998E-2</v>
      </c>
      <c r="BI667" s="34">
        <v>1.8580000000000001</v>
      </c>
      <c r="BJ667" s="34">
        <v>1.4750000000000001</v>
      </c>
      <c r="BK667" s="34">
        <v>4.2999999999999997E-2</v>
      </c>
      <c r="BL667" s="34">
        <v>1.5169999999999999</v>
      </c>
      <c r="BM667" s="34">
        <v>0.41620000000000001</v>
      </c>
      <c r="BN667" s="34"/>
      <c r="BO667" s="34"/>
      <c r="BP667" s="34"/>
      <c r="BQ667" s="34">
        <v>130.87200000000001</v>
      </c>
      <c r="BR667" s="34">
        <v>0.16992299999999999</v>
      </c>
      <c r="BS667" s="34">
        <v>-5</v>
      </c>
      <c r="BT667" s="34">
        <v>6.071E-3</v>
      </c>
      <c r="BU667" s="34">
        <v>4.1524939999999999</v>
      </c>
      <c r="BV667" s="34">
        <v>0</v>
      </c>
      <c r="BW667" s="34" t="s">
        <v>155</v>
      </c>
      <c r="BX667" s="34">
        <v>0.81599999999999995</v>
      </c>
    </row>
    <row r="668" spans="1:76" x14ac:dyDescent="0.25">
      <c r="A668" s="35">
        <v>43167</v>
      </c>
      <c r="B668" s="36">
        <v>2.0137731481481482E-2</v>
      </c>
      <c r="C668" s="34">
        <v>14.49</v>
      </c>
      <c r="D668" s="34">
        <v>6.8999999999999999E-3</v>
      </c>
      <c r="E668" s="34">
        <v>68.746803</v>
      </c>
      <c r="F668" s="34">
        <v>80.8</v>
      </c>
      <c r="G668" s="34">
        <v>2.5</v>
      </c>
      <c r="H668" s="34">
        <v>35.200000000000003</v>
      </c>
      <c r="I668" s="34"/>
      <c r="J668" s="34">
        <v>0.84</v>
      </c>
      <c r="K668" s="34">
        <v>0.873</v>
      </c>
      <c r="L668" s="34">
        <v>12.6501</v>
      </c>
      <c r="M668" s="34">
        <v>6.0000000000000001E-3</v>
      </c>
      <c r="N668" s="34">
        <v>70.539599999999993</v>
      </c>
      <c r="O668" s="34">
        <v>2.1825000000000001</v>
      </c>
      <c r="P668" s="34">
        <v>72.7</v>
      </c>
      <c r="Q668" s="34">
        <v>57.5899</v>
      </c>
      <c r="R668" s="34">
        <v>1.7819</v>
      </c>
      <c r="S668" s="34">
        <v>59.4</v>
      </c>
      <c r="T668" s="34">
        <v>35.235100000000003</v>
      </c>
      <c r="U668" s="34"/>
      <c r="V668" s="34"/>
      <c r="W668" s="34">
        <v>0</v>
      </c>
      <c r="X668" s="34">
        <v>0.72929999999999995</v>
      </c>
      <c r="Y668" s="34">
        <v>11.9</v>
      </c>
      <c r="Z668" s="34">
        <v>851</v>
      </c>
      <c r="AA668" s="34">
        <v>851</v>
      </c>
      <c r="AB668" s="34">
        <v>868</v>
      </c>
      <c r="AC668" s="34">
        <v>86</v>
      </c>
      <c r="AD668" s="34">
        <v>27.16</v>
      </c>
      <c r="AE668" s="34">
        <v>0.62</v>
      </c>
      <c r="AF668" s="34">
        <v>978</v>
      </c>
      <c r="AG668" s="34">
        <v>2</v>
      </c>
      <c r="AH668" s="34">
        <v>45</v>
      </c>
      <c r="AI668" s="34">
        <v>41</v>
      </c>
      <c r="AJ668" s="34">
        <v>190.1</v>
      </c>
      <c r="AK668" s="34">
        <v>169</v>
      </c>
      <c r="AL668" s="34">
        <v>5.4</v>
      </c>
      <c r="AM668" s="34">
        <v>176</v>
      </c>
      <c r="AN668" s="34" t="s">
        <v>155</v>
      </c>
      <c r="AO668" s="34">
        <v>2</v>
      </c>
      <c r="AP668" s="37">
        <v>0.89594907407407398</v>
      </c>
      <c r="AQ668" s="34">
        <v>47.164332999999999</v>
      </c>
      <c r="AR668" s="34">
        <v>-88.489053999999996</v>
      </c>
      <c r="AS668" s="34">
        <v>321.10000000000002</v>
      </c>
      <c r="AT668" s="34">
        <v>23.6</v>
      </c>
      <c r="AU668" s="34">
        <v>12</v>
      </c>
      <c r="AV668" s="34">
        <v>9</v>
      </c>
      <c r="AW668" s="34" t="s">
        <v>200</v>
      </c>
      <c r="AX668" s="34">
        <v>1.7</v>
      </c>
      <c r="AY668" s="34">
        <v>1.1541999999999999</v>
      </c>
      <c r="AZ668" s="34">
        <v>2.7770999999999999</v>
      </c>
      <c r="BA668" s="34">
        <v>13.404</v>
      </c>
      <c r="BB668" s="34">
        <v>14.06</v>
      </c>
      <c r="BC668" s="34">
        <v>1.05</v>
      </c>
      <c r="BD668" s="34">
        <v>14.545</v>
      </c>
      <c r="BE668" s="34">
        <v>2904.2840000000001</v>
      </c>
      <c r="BF668" s="34">
        <v>0.877</v>
      </c>
      <c r="BG668" s="34">
        <v>1.696</v>
      </c>
      <c r="BH668" s="34">
        <v>5.1999999999999998E-2</v>
      </c>
      <c r="BI668" s="34">
        <v>1.748</v>
      </c>
      <c r="BJ668" s="34">
        <v>1.385</v>
      </c>
      <c r="BK668" s="34">
        <v>4.2999999999999997E-2</v>
      </c>
      <c r="BL668" s="34">
        <v>1.427</v>
      </c>
      <c r="BM668" s="34">
        <v>0.2792</v>
      </c>
      <c r="BN668" s="34"/>
      <c r="BO668" s="34"/>
      <c r="BP668" s="34"/>
      <c r="BQ668" s="34">
        <v>121.752</v>
      </c>
      <c r="BR668" s="34">
        <v>0.18665100000000001</v>
      </c>
      <c r="BS668" s="34">
        <v>-5</v>
      </c>
      <c r="BT668" s="34">
        <v>7.8580000000000004E-3</v>
      </c>
      <c r="BU668" s="34">
        <v>4.5612839999999997</v>
      </c>
      <c r="BV668" s="34">
        <v>0</v>
      </c>
      <c r="BW668" s="34" t="s">
        <v>155</v>
      </c>
      <c r="BX668" s="34">
        <v>0.81599999999999995</v>
      </c>
    </row>
    <row r="669" spans="1:76" x14ac:dyDescent="0.25">
      <c r="A669" s="35">
        <v>43167</v>
      </c>
      <c r="B669" s="36">
        <v>2.0149305555555556E-2</v>
      </c>
      <c r="C669" s="34">
        <v>14.313000000000001</v>
      </c>
      <c r="D669" s="34">
        <v>7.0000000000000001E-3</v>
      </c>
      <c r="E669" s="34">
        <v>70</v>
      </c>
      <c r="F669" s="34">
        <v>70.400000000000006</v>
      </c>
      <c r="G669" s="34">
        <v>2.5</v>
      </c>
      <c r="H669" s="34">
        <v>30.1</v>
      </c>
      <c r="I669" s="34"/>
      <c r="J669" s="34">
        <v>0.7</v>
      </c>
      <c r="K669" s="34">
        <v>0.87439999999999996</v>
      </c>
      <c r="L669" s="34">
        <v>12.5162</v>
      </c>
      <c r="M669" s="34">
        <v>6.1000000000000004E-3</v>
      </c>
      <c r="N669" s="34">
        <v>61.584800000000001</v>
      </c>
      <c r="O669" s="34">
        <v>2.1518999999999999</v>
      </c>
      <c r="P669" s="34">
        <v>63.7</v>
      </c>
      <c r="Q669" s="34">
        <v>50.279000000000003</v>
      </c>
      <c r="R669" s="34">
        <v>1.7568999999999999</v>
      </c>
      <c r="S669" s="34">
        <v>52</v>
      </c>
      <c r="T669" s="34">
        <v>30.051200000000001</v>
      </c>
      <c r="U669" s="34"/>
      <c r="V669" s="34"/>
      <c r="W669" s="34">
        <v>0</v>
      </c>
      <c r="X669" s="34">
        <v>0.61209999999999998</v>
      </c>
      <c r="Y669" s="34">
        <v>11.9</v>
      </c>
      <c r="Z669" s="34">
        <v>851</v>
      </c>
      <c r="AA669" s="34">
        <v>851</v>
      </c>
      <c r="AB669" s="34">
        <v>869</v>
      </c>
      <c r="AC669" s="34">
        <v>86</v>
      </c>
      <c r="AD669" s="34">
        <v>27.16</v>
      </c>
      <c r="AE669" s="34">
        <v>0.62</v>
      </c>
      <c r="AF669" s="34">
        <v>978</v>
      </c>
      <c r="AG669" s="34">
        <v>2</v>
      </c>
      <c r="AH669" s="34">
        <v>45</v>
      </c>
      <c r="AI669" s="34">
        <v>41</v>
      </c>
      <c r="AJ669" s="34">
        <v>190.9</v>
      </c>
      <c r="AK669" s="34">
        <v>169</v>
      </c>
      <c r="AL669" s="34">
        <v>5.5</v>
      </c>
      <c r="AM669" s="34">
        <v>175.6</v>
      </c>
      <c r="AN669" s="34" t="s">
        <v>155</v>
      </c>
      <c r="AO669" s="34">
        <v>2</v>
      </c>
      <c r="AP669" s="37">
        <v>0.89597222222222228</v>
      </c>
      <c r="AQ669" s="34">
        <v>47.164293999999998</v>
      </c>
      <c r="AR669" s="34">
        <v>-88.489230000000006</v>
      </c>
      <c r="AS669" s="34">
        <v>320.60000000000002</v>
      </c>
      <c r="AT669" s="34">
        <v>24.7</v>
      </c>
      <c r="AU669" s="34">
        <v>12</v>
      </c>
      <c r="AV669" s="34">
        <v>9</v>
      </c>
      <c r="AW669" s="34" t="s">
        <v>200</v>
      </c>
      <c r="AX669" s="34">
        <v>1.8542000000000001</v>
      </c>
      <c r="AY669" s="34">
        <v>1.0458000000000001</v>
      </c>
      <c r="AZ669" s="34">
        <v>2.8771</v>
      </c>
      <c r="BA669" s="34">
        <v>13.404</v>
      </c>
      <c r="BB669" s="34">
        <v>14.22</v>
      </c>
      <c r="BC669" s="34">
        <v>1.06</v>
      </c>
      <c r="BD669" s="34">
        <v>14.359</v>
      </c>
      <c r="BE669" s="34">
        <v>2904.451</v>
      </c>
      <c r="BF669" s="34">
        <v>0.90400000000000003</v>
      </c>
      <c r="BG669" s="34">
        <v>1.4970000000000001</v>
      </c>
      <c r="BH669" s="34">
        <v>5.1999999999999998E-2</v>
      </c>
      <c r="BI669" s="34">
        <v>1.5489999999999999</v>
      </c>
      <c r="BJ669" s="34">
        <v>1.222</v>
      </c>
      <c r="BK669" s="34">
        <v>4.2999999999999997E-2</v>
      </c>
      <c r="BL669" s="34">
        <v>1.2649999999999999</v>
      </c>
      <c r="BM669" s="34">
        <v>0.24060000000000001</v>
      </c>
      <c r="BN669" s="34"/>
      <c r="BO669" s="34"/>
      <c r="BP669" s="34"/>
      <c r="BQ669" s="34">
        <v>103.28100000000001</v>
      </c>
      <c r="BR669" s="34">
        <v>0.21029600000000001</v>
      </c>
      <c r="BS669" s="34">
        <v>-5</v>
      </c>
      <c r="BT669" s="34">
        <v>6.1419999999999999E-3</v>
      </c>
      <c r="BU669" s="34">
        <v>5.1391080000000002</v>
      </c>
      <c r="BV669" s="34">
        <v>0</v>
      </c>
      <c r="BW669" s="34" t="s">
        <v>155</v>
      </c>
      <c r="BX669" s="34">
        <v>0.81599999999999995</v>
      </c>
    </row>
    <row r="670" spans="1:76" x14ac:dyDescent="0.25">
      <c r="A670" s="35">
        <v>43167</v>
      </c>
      <c r="B670" s="36">
        <v>2.0160879629629629E-2</v>
      </c>
      <c r="C670" s="34">
        <v>13.981</v>
      </c>
      <c r="D670" s="34">
        <v>4.4000000000000003E-3</v>
      </c>
      <c r="E670" s="34">
        <v>43.805531999999999</v>
      </c>
      <c r="F670" s="34">
        <v>63.9</v>
      </c>
      <c r="G670" s="34">
        <v>2.4</v>
      </c>
      <c r="H670" s="34">
        <v>28.3</v>
      </c>
      <c r="I670" s="34"/>
      <c r="J670" s="34">
        <v>0.64</v>
      </c>
      <c r="K670" s="34">
        <v>0.87709999999999999</v>
      </c>
      <c r="L670" s="34">
        <v>12.263</v>
      </c>
      <c r="M670" s="34">
        <v>3.8E-3</v>
      </c>
      <c r="N670" s="34">
        <v>56.030099999999997</v>
      </c>
      <c r="O670" s="34">
        <v>2.1051000000000002</v>
      </c>
      <c r="P670" s="34">
        <v>58.1</v>
      </c>
      <c r="Q670" s="34">
        <v>45.744</v>
      </c>
      <c r="R670" s="34">
        <v>1.7185999999999999</v>
      </c>
      <c r="S670" s="34">
        <v>47.5</v>
      </c>
      <c r="T670" s="34">
        <v>28.2529</v>
      </c>
      <c r="U670" s="34"/>
      <c r="V670" s="34"/>
      <c r="W670" s="34">
        <v>0</v>
      </c>
      <c r="X670" s="34">
        <v>0.56000000000000005</v>
      </c>
      <c r="Y670" s="34">
        <v>11.9</v>
      </c>
      <c r="Z670" s="34">
        <v>850</v>
      </c>
      <c r="AA670" s="34">
        <v>850</v>
      </c>
      <c r="AB670" s="34">
        <v>869</v>
      </c>
      <c r="AC670" s="34">
        <v>86</v>
      </c>
      <c r="AD670" s="34">
        <v>27.16</v>
      </c>
      <c r="AE670" s="34">
        <v>0.62</v>
      </c>
      <c r="AF670" s="34">
        <v>978</v>
      </c>
      <c r="AG670" s="34">
        <v>2</v>
      </c>
      <c r="AH670" s="34">
        <v>45</v>
      </c>
      <c r="AI670" s="34">
        <v>41</v>
      </c>
      <c r="AJ670" s="34">
        <v>191</v>
      </c>
      <c r="AK670" s="34">
        <v>169</v>
      </c>
      <c r="AL670" s="34">
        <v>5.6</v>
      </c>
      <c r="AM670" s="34">
        <v>175.3</v>
      </c>
      <c r="AN670" s="34" t="s">
        <v>155</v>
      </c>
      <c r="AO670" s="34">
        <v>2</v>
      </c>
      <c r="AP670" s="37">
        <v>0.89598379629629632</v>
      </c>
      <c r="AQ670" s="34">
        <v>47.164285</v>
      </c>
      <c r="AR670" s="34">
        <v>-88.489262999999994</v>
      </c>
      <c r="AS670" s="34">
        <v>320.39999999999998</v>
      </c>
      <c r="AT670" s="34">
        <v>25</v>
      </c>
      <c r="AU670" s="34">
        <v>12</v>
      </c>
      <c r="AV670" s="34">
        <v>9</v>
      </c>
      <c r="AW670" s="34" t="s">
        <v>200</v>
      </c>
      <c r="AX670" s="34">
        <v>2.0541999999999998</v>
      </c>
      <c r="AY670" s="34">
        <v>1.5397000000000001</v>
      </c>
      <c r="AZ670" s="34">
        <v>3.3626</v>
      </c>
      <c r="BA670" s="34">
        <v>13.404</v>
      </c>
      <c r="BB670" s="34">
        <v>14.54</v>
      </c>
      <c r="BC670" s="34">
        <v>1.08</v>
      </c>
      <c r="BD670" s="34">
        <v>14.01</v>
      </c>
      <c r="BE670" s="34">
        <v>2905.1819999999998</v>
      </c>
      <c r="BF670" s="34">
        <v>0.57899999999999996</v>
      </c>
      <c r="BG670" s="34">
        <v>1.39</v>
      </c>
      <c r="BH670" s="34">
        <v>5.1999999999999998E-2</v>
      </c>
      <c r="BI670" s="34">
        <v>1.4419999999999999</v>
      </c>
      <c r="BJ670" s="34">
        <v>1.135</v>
      </c>
      <c r="BK670" s="34">
        <v>4.2999999999999997E-2</v>
      </c>
      <c r="BL670" s="34">
        <v>1.1779999999999999</v>
      </c>
      <c r="BM670" s="34">
        <v>0.23100000000000001</v>
      </c>
      <c r="BN670" s="34"/>
      <c r="BO670" s="34"/>
      <c r="BP670" s="34"/>
      <c r="BQ670" s="34">
        <v>96.47</v>
      </c>
      <c r="BR670" s="34">
        <v>0.17576900000000001</v>
      </c>
      <c r="BS670" s="34">
        <v>-5</v>
      </c>
      <c r="BT670" s="34">
        <v>6.0000000000000001E-3</v>
      </c>
      <c r="BU670" s="34">
        <v>4.2953549999999998</v>
      </c>
      <c r="BV670" s="34">
        <v>0</v>
      </c>
      <c r="BW670" s="34" t="s">
        <v>155</v>
      </c>
      <c r="BX670" s="34">
        <v>0.81599999999999995</v>
      </c>
    </row>
    <row r="671" spans="1:76" x14ac:dyDescent="0.25">
      <c r="A671" s="35">
        <v>43167</v>
      </c>
      <c r="B671" s="36">
        <v>2.0172453703703703E-2</v>
      </c>
      <c r="C671" s="34">
        <v>13.817</v>
      </c>
      <c r="D671" s="34">
        <v>2.3999999999999998E-3</v>
      </c>
      <c r="E671" s="34">
        <v>23.708155000000001</v>
      </c>
      <c r="F671" s="34">
        <v>60.7</v>
      </c>
      <c r="G671" s="34">
        <v>2.4</v>
      </c>
      <c r="H671" s="34">
        <v>44.9</v>
      </c>
      <c r="I671" s="34"/>
      <c r="J671" s="34">
        <v>0.6</v>
      </c>
      <c r="K671" s="34">
        <v>0.87839999999999996</v>
      </c>
      <c r="L671" s="34">
        <v>12.1363</v>
      </c>
      <c r="M671" s="34">
        <v>2.0999999999999999E-3</v>
      </c>
      <c r="N671" s="34">
        <v>53.304499999999997</v>
      </c>
      <c r="O671" s="34">
        <v>2.1080999999999999</v>
      </c>
      <c r="P671" s="34">
        <v>55.4</v>
      </c>
      <c r="Q671" s="34">
        <v>43.518799999999999</v>
      </c>
      <c r="R671" s="34">
        <v>1.7211000000000001</v>
      </c>
      <c r="S671" s="34">
        <v>45.2</v>
      </c>
      <c r="T671" s="34">
        <v>44.907200000000003</v>
      </c>
      <c r="U671" s="34"/>
      <c r="V671" s="34"/>
      <c r="W671" s="34">
        <v>0</v>
      </c>
      <c r="X671" s="34">
        <v>0.52700000000000002</v>
      </c>
      <c r="Y671" s="34">
        <v>11.9</v>
      </c>
      <c r="Z671" s="34">
        <v>850</v>
      </c>
      <c r="AA671" s="34">
        <v>851</v>
      </c>
      <c r="AB671" s="34">
        <v>869</v>
      </c>
      <c r="AC671" s="34">
        <v>86</v>
      </c>
      <c r="AD671" s="34">
        <v>27.16</v>
      </c>
      <c r="AE671" s="34">
        <v>0.62</v>
      </c>
      <c r="AF671" s="34">
        <v>978</v>
      </c>
      <c r="AG671" s="34">
        <v>2</v>
      </c>
      <c r="AH671" s="34">
        <v>44.070999999999998</v>
      </c>
      <c r="AI671" s="34">
        <v>41</v>
      </c>
      <c r="AJ671" s="34">
        <v>191</v>
      </c>
      <c r="AK671" s="34">
        <v>169</v>
      </c>
      <c r="AL671" s="34">
        <v>5.5</v>
      </c>
      <c r="AM671" s="34">
        <v>175</v>
      </c>
      <c r="AN671" s="34" t="s">
        <v>155</v>
      </c>
      <c r="AO671" s="34">
        <v>2</v>
      </c>
      <c r="AP671" s="37">
        <v>0.89598379629629632</v>
      </c>
      <c r="AQ671" s="34">
        <v>47.164245000000001</v>
      </c>
      <c r="AR671" s="34">
        <v>-88.489374999999995</v>
      </c>
      <c r="AS671" s="34">
        <v>320.39999999999998</v>
      </c>
      <c r="AT671" s="34">
        <v>26.5</v>
      </c>
      <c r="AU671" s="34">
        <v>12</v>
      </c>
      <c r="AV671" s="34">
        <v>9</v>
      </c>
      <c r="AW671" s="34" t="s">
        <v>200</v>
      </c>
      <c r="AX671" s="34">
        <v>1.7916000000000001</v>
      </c>
      <c r="AY671" s="34">
        <v>1.8542000000000001</v>
      </c>
      <c r="AZ671" s="34">
        <v>3.5</v>
      </c>
      <c r="BA671" s="34">
        <v>13.404</v>
      </c>
      <c r="BB671" s="34">
        <v>14.7</v>
      </c>
      <c r="BC671" s="34">
        <v>1.1000000000000001</v>
      </c>
      <c r="BD671" s="34">
        <v>13.845000000000001</v>
      </c>
      <c r="BE671" s="34">
        <v>2905.2869999999998</v>
      </c>
      <c r="BF671" s="34">
        <v>0.317</v>
      </c>
      <c r="BG671" s="34">
        <v>1.3360000000000001</v>
      </c>
      <c r="BH671" s="34">
        <v>5.2999999999999999E-2</v>
      </c>
      <c r="BI671" s="34">
        <v>1.389</v>
      </c>
      <c r="BJ671" s="34">
        <v>1.091</v>
      </c>
      <c r="BK671" s="34">
        <v>4.2999999999999997E-2</v>
      </c>
      <c r="BL671" s="34">
        <v>1.1339999999999999</v>
      </c>
      <c r="BM671" s="34">
        <v>0.371</v>
      </c>
      <c r="BN671" s="34"/>
      <c r="BO671" s="34"/>
      <c r="BP671" s="34"/>
      <c r="BQ671" s="34">
        <v>91.734999999999999</v>
      </c>
      <c r="BR671" s="34">
        <v>0.16556799999999999</v>
      </c>
      <c r="BS671" s="34">
        <v>-5</v>
      </c>
      <c r="BT671" s="34">
        <v>6.9290000000000003E-3</v>
      </c>
      <c r="BU671" s="34">
        <v>4.046068</v>
      </c>
      <c r="BV671" s="34">
        <v>0</v>
      </c>
      <c r="BW671" s="34" t="s">
        <v>155</v>
      </c>
      <c r="BX671" s="34">
        <v>0.81599999999999995</v>
      </c>
    </row>
    <row r="672" spans="1:76" x14ac:dyDescent="0.25">
      <c r="A672" s="35">
        <v>43167</v>
      </c>
      <c r="B672" s="36">
        <v>2.0184027777777776E-2</v>
      </c>
      <c r="C672" s="34">
        <v>13.930999999999999</v>
      </c>
      <c r="D672" s="34">
        <v>2.8E-3</v>
      </c>
      <c r="E672" s="34">
        <v>27.784231999999999</v>
      </c>
      <c r="F672" s="34">
        <v>62.7</v>
      </c>
      <c r="G672" s="34">
        <v>2.4</v>
      </c>
      <c r="H672" s="34">
        <v>73.400000000000006</v>
      </c>
      <c r="I672" s="34"/>
      <c r="J672" s="34">
        <v>0.5</v>
      </c>
      <c r="K672" s="34">
        <v>0.87749999999999995</v>
      </c>
      <c r="L672" s="34">
        <v>12.224500000000001</v>
      </c>
      <c r="M672" s="34">
        <v>2.3999999999999998E-3</v>
      </c>
      <c r="N672" s="34">
        <v>55.054299999999998</v>
      </c>
      <c r="O672" s="34">
        <v>2.1059999999999999</v>
      </c>
      <c r="P672" s="34">
        <v>57.2</v>
      </c>
      <c r="Q672" s="34">
        <v>44.947400000000002</v>
      </c>
      <c r="R672" s="34">
        <v>1.7193000000000001</v>
      </c>
      <c r="S672" s="34">
        <v>46.7</v>
      </c>
      <c r="T672" s="34">
        <v>73.442099999999996</v>
      </c>
      <c r="U672" s="34"/>
      <c r="V672" s="34"/>
      <c r="W672" s="34">
        <v>0</v>
      </c>
      <c r="X672" s="34">
        <v>0.43869999999999998</v>
      </c>
      <c r="Y672" s="34">
        <v>12</v>
      </c>
      <c r="Z672" s="34">
        <v>850</v>
      </c>
      <c r="AA672" s="34">
        <v>851</v>
      </c>
      <c r="AB672" s="34">
        <v>868</v>
      </c>
      <c r="AC672" s="34">
        <v>86</v>
      </c>
      <c r="AD672" s="34">
        <v>27.16</v>
      </c>
      <c r="AE672" s="34">
        <v>0.62</v>
      </c>
      <c r="AF672" s="34">
        <v>978</v>
      </c>
      <c r="AG672" s="34">
        <v>2</v>
      </c>
      <c r="AH672" s="34">
        <v>44.929000000000002</v>
      </c>
      <c r="AI672" s="34">
        <v>41</v>
      </c>
      <c r="AJ672" s="34">
        <v>191</v>
      </c>
      <c r="AK672" s="34">
        <v>169</v>
      </c>
      <c r="AL672" s="34">
        <v>5.6</v>
      </c>
      <c r="AM672" s="34">
        <v>175</v>
      </c>
      <c r="AN672" s="34" t="s">
        <v>155</v>
      </c>
      <c r="AO672" s="34">
        <v>2</v>
      </c>
      <c r="AP672" s="37">
        <v>0.89599537037037036</v>
      </c>
      <c r="AQ672" s="34">
        <v>47.164138000000001</v>
      </c>
      <c r="AR672" s="34">
        <v>-88.489614000000003</v>
      </c>
      <c r="AS672" s="34">
        <v>320.10000000000002</v>
      </c>
      <c r="AT672" s="34">
        <v>26.1</v>
      </c>
      <c r="AU672" s="34">
        <v>12</v>
      </c>
      <c r="AV672" s="34">
        <v>9</v>
      </c>
      <c r="AW672" s="34" t="s">
        <v>200</v>
      </c>
      <c r="AX672" s="34">
        <v>1.8542000000000001</v>
      </c>
      <c r="AY672" s="34">
        <v>1.9771000000000001</v>
      </c>
      <c r="AZ672" s="34">
        <v>3.5771000000000002</v>
      </c>
      <c r="BA672" s="34">
        <v>13.404</v>
      </c>
      <c r="BB672" s="34">
        <v>14.58</v>
      </c>
      <c r="BC672" s="34">
        <v>1.0900000000000001</v>
      </c>
      <c r="BD672" s="34">
        <v>13.962</v>
      </c>
      <c r="BE672" s="34">
        <v>2904.4650000000001</v>
      </c>
      <c r="BF672" s="34">
        <v>0.36899999999999999</v>
      </c>
      <c r="BG672" s="34">
        <v>1.37</v>
      </c>
      <c r="BH672" s="34">
        <v>5.1999999999999998E-2</v>
      </c>
      <c r="BI672" s="34">
        <v>1.4219999999999999</v>
      </c>
      <c r="BJ672" s="34">
        <v>1.1180000000000001</v>
      </c>
      <c r="BK672" s="34">
        <v>4.2999999999999997E-2</v>
      </c>
      <c r="BL672" s="34">
        <v>1.161</v>
      </c>
      <c r="BM672" s="34">
        <v>0.60209999999999997</v>
      </c>
      <c r="BN672" s="34"/>
      <c r="BO672" s="34"/>
      <c r="BP672" s="34"/>
      <c r="BQ672" s="34">
        <v>75.795000000000002</v>
      </c>
      <c r="BR672" s="34">
        <v>0.15385199999999999</v>
      </c>
      <c r="BS672" s="34">
        <v>-5</v>
      </c>
      <c r="BT672" s="34">
        <v>6.071E-3</v>
      </c>
      <c r="BU672" s="34">
        <v>3.7597589999999999</v>
      </c>
      <c r="BV672" s="34">
        <v>0</v>
      </c>
      <c r="BW672" s="34" t="s">
        <v>155</v>
      </c>
      <c r="BX672" s="34">
        <v>0.81599999999999995</v>
      </c>
    </row>
    <row r="673" spans="1:76" x14ac:dyDescent="0.25">
      <c r="A673" s="35">
        <v>43167</v>
      </c>
      <c r="B673" s="36">
        <v>2.019560185185185E-2</v>
      </c>
      <c r="C673" s="34">
        <v>13.957000000000001</v>
      </c>
      <c r="D673" s="34">
        <v>2E-3</v>
      </c>
      <c r="E673" s="34">
        <v>20</v>
      </c>
      <c r="F673" s="34">
        <v>75.900000000000006</v>
      </c>
      <c r="G673" s="34">
        <v>2.4</v>
      </c>
      <c r="H673" s="34">
        <v>83.9</v>
      </c>
      <c r="I673" s="34"/>
      <c r="J673" s="34">
        <v>0.5</v>
      </c>
      <c r="K673" s="34">
        <v>0.87719999999999998</v>
      </c>
      <c r="L673" s="34">
        <v>12.243600000000001</v>
      </c>
      <c r="M673" s="34">
        <v>1.8E-3</v>
      </c>
      <c r="N673" s="34">
        <v>66.6173</v>
      </c>
      <c r="O673" s="34">
        <v>2.0710000000000002</v>
      </c>
      <c r="P673" s="34">
        <v>68.7</v>
      </c>
      <c r="Q673" s="34">
        <v>54.387599999999999</v>
      </c>
      <c r="R673" s="34">
        <v>1.6908000000000001</v>
      </c>
      <c r="S673" s="34">
        <v>56.1</v>
      </c>
      <c r="T673" s="34">
        <v>83.871499999999997</v>
      </c>
      <c r="U673" s="34"/>
      <c r="V673" s="34"/>
      <c r="W673" s="34">
        <v>0</v>
      </c>
      <c r="X673" s="34">
        <v>0.43859999999999999</v>
      </c>
      <c r="Y673" s="34">
        <v>11.9</v>
      </c>
      <c r="Z673" s="34">
        <v>850</v>
      </c>
      <c r="AA673" s="34">
        <v>852</v>
      </c>
      <c r="AB673" s="34">
        <v>868</v>
      </c>
      <c r="AC673" s="34">
        <v>86</v>
      </c>
      <c r="AD673" s="34">
        <v>27.16</v>
      </c>
      <c r="AE673" s="34">
        <v>0.62</v>
      </c>
      <c r="AF673" s="34">
        <v>978</v>
      </c>
      <c r="AG673" s="34">
        <v>2</v>
      </c>
      <c r="AH673" s="34">
        <v>44.070999999999998</v>
      </c>
      <c r="AI673" s="34">
        <v>41</v>
      </c>
      <c r="AJ673" s="34">
        <v>191</v>
      </c>
      <c r="AK673" s="34">
        <v>169</v>
      </c>
      <c r="AL673" s="34">
        <v>5.5</v>
      </c>
      <c r="AM673" s="34">
        <v>175</v>
      </c>
      <c r="AN673" s="34" t="s">
        <v>155</v>
      </c>
      <c r="AO673" s="34">
        <v>2</v>
      </c>
      <c r="AP673" s="37">
        <v>0.89601851851851855</v>
      </c>
      <c r="AQ673" s="34">
        <v>47.164110000000001</v>
      </c>
      <c r="AR673" s="34">
        <v>-88.489675000000005</v>
      </c>
      <c r="AS673" s="34">
        <v>320</v>
      </c>
      <c r="AT673" s="34">
        <v>25.5</v>
      </c>
      <c r="AU673" s="34">
        <v>12</v>
      </c>
      <c r="AV673" s="34">
        <v>10</v>
      </c>
      <c r="AW673" s="34" t="s">
        <v>200</v>
      </c>
      <c r="AX673" s="34">
        <v>1.0519000000000001</v>
      </c>
      <c r="AY673" s="34">
        <v>1.3061</v>
      </c>
      <c r="AZ673" s="34">
        <v>1.9037999999999999</v>
      </c>
      <c r="BA673" s="34">
        <v>13.404</v>
      </c>
      <c r="BB673" s="34">
        <v>14.56</v>
      </c>
      <c r="BC673" s="34">
        <v>1.0900000000000001</v>
      </c>
      <c r="BD673" s="34">
        <v>13.994</v>
      </c>
      <c r="BE673" s="34">
        <v>2904.3679999999999</v>
      </c>
      <c r="BF673" s="34">
        <v>0.26500000000000001</v>
      </c>
      <c r="BG673" s="34">
        <v>1.655</v>
      </c>
      <c r="BH673" s="34">
        <v>5.0999999999999997E-2</v>
      </c>
      <c r="BI673" s="34">
        <v>1.706</v>
      </c>
      <c r="BJ673" s="34">
        <v>1.351</v>
      </c>
      <c r="BK673" s="34">
        <v>4.2000000000000003E-2</v>
      </c>
      <c r="BL673" s="34">
        <v>1.393</v>
      </c>
      <c r="BM673" s="34">
        <v>0.68659999999999999</v>
      </c>
      <c r="BN673" s="34"/>
      <c r="BO673" s="34"/>
      <c r="BP673" s="34"/>
      <c r="BQ673" s="34">
        <v>75.653999999999996</v>
      </c>
      <c r="BR673" s="34">
        <v>0.18923100000000001</v>
      </c>
      <c r="BS673" s="34">
        <v>-5</v>
      </c>
      <c r="BT673" s="34">
        <v>6.9290000000000003E-3</v>
      </c>
      <c r="BU673" s="34">
        <v>4.624333</v>
      </c>
      <c r="BV673" s="34">
        <v>0</v>
      </c>
      <c r="BW673" s="34" t="s">
        <v>155</v>
      </c>
      <c r="BX673" s="34">
        <v>0.81599999999999995</v>
      </c>
    </row>
    <row r="674" spans="1:76" x14ac:dyDescent="0.25">
      <c r="A674" s="35">
        <v>43167</v>
      </c>
      <c r="B674" s="36">
        <v>2.0207175925925924E-2</v>
      </c>
      <c r="C674" s="34">
        <v>13.96</v>
      </c>
      <c r="D674" s="34">
        <v>2E-3</v>
      </c>
      <c r="E674" s="34">
        <v>20</v>
      </c>
      <c r="F674" s="34">
        <v>90.2</v>
      </c>
      <c r="G674" s="34">
        <v>2.2999999999999998</v>
      </c>
      <c r="H674" s="34">
        <v>99.5</v>
      </c>
      <c r="I674" s="34"/>
      <c r="J674" s="34">
        <v>0.5</v>
      </c>
      <c r="K674" s="34">
        <v>0.87719999999999998</v>
      </c>
      <c r="L674" s="34">
        <v>12.245699999999999</v>
      </c>
      <c r="M674" s="34">
        <v>1.8E-3</v>
      </c>
      <c r="N674" s="34">
        <v>79.154300000000006</v>
      </c>
      <c r="O674" s="34">
        <v>1.9830000000000001</v>
      </c>
      <c r="P674" s="34">
        <v>81.099999999999994</v>
      </c>
      <c r="Q674" s="34">
        <v>64.623099999999994</v>
      </c>
      <c r="R674" s="34">
        <v>1.6189</v>
      </c>
      <c r="S674" s="34">
        <v>66.2</v>
      </c>
      <c r="T674" s="34">
        <v>99.474199999999996</v>
      </c>
      <c r="U674" s="34"/>
      <c r="V674" s="34"/>
      <c r="W674" s="34">
        <v>0</v>
      </c>
      <c r="X674" s="34">
        <v>0.43859999999999999</v>
      </c>
      <c r="Y674" s="34">
        <v>11.9</v>
      </c>
      <c r="Z674" s="34">
        <v>851</v>
      </c>
      <c r="AA674" s="34">
        <v>852</v>
      </c>
      <c r="AB674" s="34">
        <v>868</v>
      </c>
      <c r="AC674" s="34">
        <v>86</v>
      </c>
      <c r="AD674" s="34">
        <v>27.16</v>
      </c>
      <c r="AE674" s="34">
        <v>0.62</v>
      </c>
      <c r="AF674" s="34">
        <v>978</v>
      </c>
      <c r="AG674" s="34">
        <v>2</v>
      </c>
      <c r="AH674" s="34">
        <v>44</v>
      </c>
      <c r="AI674" s="34">
        <v>41</v>
      </c>
      <c r="AJ674" s="34">
        <v>191</v>
      </c>
      <c r="AK674" s="34">
        <v>169</v>
      </c>
      <c r="AL674" s="34">
        <v>5.5</v>
      </c>
      <c r="AM674" s="34">
        <v>175</v>
      </c>
      <c r="AN674" s="34" t="s">
        <v>155</v>
      </c>
      <c r="AO674" s="34">
        <v>2</v>
      </c>
      <c r="AP674" s="37">
        <v>0.89601851851851855</v>
      </c>
      <c r="AQ674" s="34">
        <v>47.164003999999998</v>
      </c>
      <c r="AR674" s="34">
        <v>-88.489851999999999</v>
      </c>
      <c r="AS674" s="34">
        <v>319.60000000000002</v>
      </c>
      <c r="AT674" s="34">
        <v>25.3</v>
      </c>
      <c r="AU674" s="34">
        <v>12</v>
      </c>
      <c r="AV674" s="34">
        <v>10</v>
      </c>
      <c r="AW674" s="34" t="s">
        <v>201</v>
      </c>
      <c r="AX674" s="34">
        <v>0.87709999999999999</v>
      </c>
      <c r="AY674" s="34">
        <v>1.2542</v>
      </c>
      <c r="AZ674" s="34">
        <v>1.5542</v>
      </c>
      <c r="BA674" s="34">
        <v>13.404</v>
      </c>
      <c r="BB674" s="34">
        <v>14.55</v>
      </c>
      <c r="BC674" s="34">
        <v>1.0900000000000001</v>
      </c>
      <c r="BD674" s="34">
        <v>13.999000000000001</v>
      </c>
      <c r="BE674" s="34">
        <v>2903.9960000000001</v>
      </c>
      <c r="BF674" s="34">
        <v>0.26500000000000001</v>
      </c>
      <c r="BG674" s="34">
        <v>1.966</v>
      </c>
      <c r="BH674" s="34">
        <v>4.9000000000000002E-2</v>
      </c>
      <c r="BI674" s="34">
        <v>2.0150000000000001</v>
      </c>
      <c r="BJ674" s="34">
        <v>1.605</v>
      </c>
      <c r="BK674" s="34">
        <v>0.04</v>
      </c>
      <c r="BL674" s="34">
        <v>1.645</v>
      </c>
      <c r="BM674" s="34">
        <v>0.81399999999999995</v>
      </c>
      <c r="BN674" s="34"/>
      <c r="BO674" s="34"/>
      <c r="BP674" s="34"/>
      <c r="BQ674" s="34">
        <v>75.626999999999995</v>
      </c>
      <c r="BR674" s="34">
        <v>0.16505900000000001</v>
      </c>
      <c r="BS674" s="34">
        <v>-5</v>
      </c>
      <c r="BT674" s="34">
        <v>7.0000000000000001E-3</v>
      </c>
      <c r="BU674" s="34">
        <v>4.0336299999999996</v>
      </c>
      <c r="BV674" s="34">
        <v>0</v>
      </c>
      <c r="BW674" s="34" t="s">
        <v>155</v>
      </c>
      <c r="BX674" s="34">
        <v>0.81599999999999995</v>
      </c>
    </row>
    <row r="675" spans="1:76" x14ac:dyDescent="0.25">
      <c r="A675" s="35">
        <v>43167</v>
      </c>
      <c r="B675" s="36">
        <v>2.0218749999999997E-2</v>
      </c>
      <c r="C675" s="34">
        <v>14.003</v>
      </c>
      <c r="D675" s="34">
        <v>2.7000000000000001E-3</v>
      </c>
      <c r="E675" s="34">
        <v>26.872394</v>
      </c>
      <c r="F675" s="34">
        <v>99</v>
      </c>
      <c r="G675" s="34">
        <v>2.2000000000000002</v>
      </c>
      <c r="H675" s="34">
        <v>106.2</v>
      </c>
      <c r="I675" s="34"/>
      <c r="J675" s="34">
        <v>0.5</v>
      </c>
      <c r="K675" s="34">
        <v>0.87680000000000002</v>
      </c>
      <c r="L675" s="34">
        <v>12.278700000000001</v>
      </c>
      <c r="M675" s="34">
        <v>2.3999999999999998E-3</v>
      </c>
      <c r="N675" s="34">
        <v>86.776300000000006</v>
      </c>
      <c r="O675" s="34">
        <v>1.9291</v>
      </c>
      <c r="P675" s="34">
        <v>88.7</v>
      </c>
      <c r="Q675" s="34">
        <v>70.845799999999997</v>
      </c>
      <c r="R675" s="34">
        <v>1.5749</v>
      </c>
      <c r="S675" s="34">
        <v>72.400000000000006</v>
      </c>
      <c r="T675" s="34">
        <v>106.2</v>
      </c>
      <c r="U675" s="34"/>
      <c r="V675" s="34"/>
      <c r="W675" s="34">
        <v>0</v>
      </c>
      <c r="X675" s="34">
        <v>0.43840000000000001</v>
      </c>
      <c r="Y675" s="34">
        <v>11.9</v>
      </c>
      <c r="Z675" s="34">
        <v>850</v>
      </c>
      <c r="AA675" s="34">
        <v>851</v>
      </c>
      <c r="AB675" s="34">
        <v>869</v>
      </c>
      <c r="AC675" s="34">
        <v>86</v>
      </c>
      <c r="AD675" s="34">
        <v>27.16</v>
      </c>
      <c r="AE675" s="34">
        <v>0.62</v>
      </c>
      <c r="AF675" s="34">
        <v>978</v>
      </c>
      <c r="AG675" s="34">
        <v>2</v>
      </c>
      <c r="AH675" s="34">
        <v>44</v>
      </c>
      <c r="AI675" s="34">
        <v>41</v>
      </c>
      <c r="AJ675" s="34">
        <v>191</v>
      </c>
      <c r="AK675" s="34">
        <v>169</v>
      </c>
      <c r="AL675" s="34">
        <v>5.5</v>
      </c>
      <c r="AM675" s="34">
        <v>175</v>
      </c>
      <c r="AN675" s="34" t="s">
        <v>155</v>
      </c>
      <c r="AO675" s="34">
        <v>2</v>
      </c>
      <c r="AP675" s="37">
        <v>0.89604166666666663</v>
      </c>
      <c r="AQ675" s="34">
        <v>47.163972999999999</v>
      </c>
      <c r="AR675" s="34">
        <v>-88.489904999999993</v>
      </c>
      <c r="AS675" s="34">
        <v>319.5</v>
      </c>
      <c r="AT675" s="34">
        <v>25.2</v>
      </c>
      <c r="AU675" s="34">
        <v>12</v>
      </c>
      <c r="AV675" s="34">
        <v>10</v>
      </c>
      <c r="AW675" s="34" t="s">
        <v>201</v>
      </c>
      <c r="AX675" s="34">
        <v>0.97709999999999997</v>
      </c>
      <c r="AY675" s="34">
        <v>1.3771</v>
      </c>
      <c r="AZ675" s="34">
        <v>1.6771</v>
      </c>
      <c r="BA675" s="34">
        <v>13.404</v>
      </c>
      <c r="BB675" s="34">
        <v>14.51</v>
      </c>
      <c r="BC675" s="34">
        <v>1.08</v>
      </c>
      <c r="BD675" s="34">
        <v>14.045</v>
      </c>
      <c r="BE675" s="34">
        <v>2903.6759999999999</v>
      </c>
      <c r="BF675" s="34">
        <v>0.35499999999999998</v>
      </c>
      <c r="BG675" s="34">
        <v>2.149</v>
      </c>
      <c r="BH675" s="34">
        <v>4.8000000000000001E-2</v>
      </c>
      <c r="BI675" s="34">
        <v>2.1970000000000001</v>
      </c>
      <c r="BJ675" s="34">
        <v>1.754</v>
      </c>
      <c r="BK675" s="34">
        <v>3.9E-2</v>
      </c>
      <c r="BL675" s="34">
        <v>1.7929999999999999</v>
      </c>
      <c r="BM675" s="34">
        <v>0.86660000000000004</v>
      </c>
      <c r="BN675" s="34"/>
      <c r="BO675" s="34"/>
      <c r="BP675" s="34"/>
      <c r="BQ675" s="34">
        <v>75.385999999999996</v>
      </c>
      <c r="BR675" s="34">
        <v>0.156497</v>
      </c>
      <c r="BS675" s="34">
        <v>-5</v>
      </c>
      <c r="BT675" s="34">
        <v>7.0000000000000001E-3</v>
      </c>
      <c r="BU675" s="34">
        <v>3.824395</v>
      </c>
      <c r="BV675" s="34">
        <v>0</v>
      </c>
      <c r="BW675" s="34" t="s">
        <v>155</v>
      </c>
      <c r="BX675" s="34">
        <v>0.81599999999999995</v>
      </c>
    </row>
    <row r="676" spans="1:76" x14ac:dyDescent="0.25">
      <c r="A676" s="35">
        <v>43167</v>
      </c>
      <c r="B676" s="36">
        <v>2.0230324074074074E-2</v>
      </c>
      <c r="C676" s="34">
        <v>14.221</v>
      </c>
      <c r="D676" s="34">
        <v>0.01</v>
      </c>
      <c r="E676" s="34">
        <v>99.982772999999995</v>
      </c>
      <c r="F676" s="34">
        <v>105.9</v>
      </c>
      <c r="G676" s="34">
        <v>2.2000000000000002</v>
      </c>
      <c r="H676" s="34">
        <v>105.3</v>
      </c>
      <c r="I676" s="34"/>
      <c r="J676" s="34">
        <v>0.5</v>
      </c>
      <c r="K676" s="34">
        <v>0.87509999999999999</v>
      </c>
      <c r="L676" s="34">
        <v>12.444100000000001</v>
      </c>
      <c r="M676" s="34">
        <v>8.6999999999999994E-3</v>
      </c>
      <c r="N676" s="34">
        <v>92.627799999999993</v>
      </c>
      <c r="O676" s="34">
        <v>1.9252</v>
      </c>
      <c r="P676" s="34">
        <v>94.6</v>
      </c>
      <c r="Q676" s="34">
        <v>75.623000000000005</v>
      </c>
      <c r="R676" s="34">
        <v>1.5717000000000001</v>
      </c>
      <c r="S676" s="34">
        <v>77.2</v>
      </c>
      <c r="T676" s="34">
        <v>105.285</v>
      </c>
      <c r="U676" s="34"/>
      <c r="V676" s="34"/>
      <c r="W676" s="34">
        <v>0</v>
      </c>
      <c r="X676" s="34">
        <v>0.4375</v>
      </c>
      <c r="Y676" s="34">
        <v>11.9</v>
      </c>
      <c r="Z676" s="34">
        <v>851</v>
      </c>
      <c r="AA676" s="34">
        <v>852</v>
      </c>
      <c r="AB676" s="34">
        <v>870</v>
      </c>
      <c r="AC676" s="34">
        <v>86</v>
      </c>
      <c r="AD676" s="34">
        <v>27.16</v>
      </c>
      <c r="AE676" s="34">
        <v>0.62</v>
      </c>
      <c r="AF676" s="34">
        <v>978</v>
      </c>
      <c r="AG676" s="34">
        <v>2</v>
      </c>
      <c r="AH676" s="34">
        <v>44</v>
      </c>
      <c r="AI676" s="34">
        <v>41</v>
      </c>
      <c r="AJ676" s="34">
        <v>191</v>
      </c>
      <c r="AK676" s="34">
        <v>169</v>
      </c>
      <c r="AL676" s="34">
        <v>5.5</v>
      </c>
      <c r="AM676" s="34">
        <v>175</v>
      </c>
      <c r="AN676" s="34" t="s">
        <v>155</v>
      </c>
      <c r="AO676" s="34">
        <v>2</v>
      </c>
      <c r="AP676" s="37">
        <v>0.89604166666666663</v>
      </c>
      <c r="AQ676" s="34">
        <v>47.163874</v>
      </c>
      <c r="AR676" s="34">
        <v>-88.490083999999996</v>
      </c>
      <c r="AS676" s="34">
        <v>319.2</v>
      </c>
      <c r="AT676" s="34">
        <v>25</v>
      </c>
      <c r="AU676" s="34">
        <v>12</v>
      </c>
      <c r="AV676" s="34">
        <v>10</v>
      </c>
      <c r="AW676" s="34" t="s">
        <v>201</v>
      </c>
      <c r="AX676" s="34">
        <v>1</v>
      </c>
      <c r="AY676" s="34">
        <v>1.4</v>
      </c>
      <c r="AZ676" s="34">
        <v>1.7</v>
      </c>
      <c r="BA676" s="34">
        <v>13.404</v>
      </c>
      <c r="BB676" s="34">
        <v>14.3</v>
      </c>
      <c r="BC676" s="34">
        <v>1.07</v>
      </c>
      <c r="BD676" s="34">
        <v>14.276</v>
      </c>
      <c r="BE676" s="34">
        <v>2902.1190000000001</v>
      </c>
      <c r="BF676" s="34">
        <v>1.2989999999999999</v>
      </c>
      <c r="BG676" s="34">
        <v>2.262</v>
      </c>
      <c r="BH676" s="34">
        <v>4.7E-2</v>
      </c>
      <c r="BI676" s="34">
        <v>2.3090000000000002</v>
      </c>
      <c r="BJ676" s="34">
        <v>1.847</v>
      </c>
      <c r="BK676" s="34">
        <v>3.7999999999999999E-2</v>
      </c>
      <c r="BL676" s="34">
        <v>1.885</v>
      </c>
      <c r="BM676" s="34">
        <v>0.84730000000000005</v>
      </c>
      <c r="BN676" s="34"/>
      <c r="BO676" s="34"/>
      <c r="BP676" s="34"/>
      <c r="BQ676" s="34">
        <v>74.192999999999998</v>
      </c>
      <c r="BR676" s="34">
        <v>0.150426</v>
      </c>
      <c r="BS676" s="34">
        <v>-5</v>
      </c>
      <c r="BT676" s="34">
        <v>6.071E-3</v>
      </c>
      <c r="BU676" s="34">
        <v>3.6760350000000002</v>
      </c>
      <c r="BV676" s="34">
        <v>0</v>
      </c>
      <c r="BW676" s="34" t="s">
        <v>155</v>
      </c>
      <c r="BX676" s="34">
        <v>0.81599999999999995</v>
      </c>
    </row>
    <row r="677" spans="1:76" x14ac:dyDescent="0.25">
      <c r="A677" s="35">
        <v>43167</v>
      </c>
      <c r="B677" s="36">
        <v>2.0241898148148148E-2</v>
      </c>
      <c r="C677" s="34">
        <v>14.74</v>
      </c>
      <c r="D677" s="34">
        <v>0.17469999999999999</v>
      </c>
      <c r="E677" s="34">
        <v>1746.7558529999999</v>
      </c>
      <c r="F677" s="34">
        <v>116.5</v>
      </c>
      <c r="G677" s="34">
        <v>2.2000000000000002</v>
      </c>
      <c r="H677" s="34">
        <v>91.8</v>
      </c>
      <c r="I677" s="34"/>
      <c r="J677" s="34">
        <v>0.5</v>
      </c>
      <c r="K677" s="34">
        <v>0.86960000000000004</v>
      </c>
      <c r="L677" s="34">
        <v>12.818</v>
      </c>
      <c r="M677" s="34">
        <v>0.15190000000000001</v>
      </c>
      <c r="N677" s="34">
        <v>101.32380000000001</v>
      </c>
      <c r="O677" s="34">
        <v>1.9131</v>
      </c>
      <c r="P677" s="34">
        <v>103.2</v>
      </c>
      <c r="Q677" s="34">
        <v>82.722700000000003</v>
      </c>
      <c r="R677" s="34">
        <v>1.5619000000000001</v>
      </c>
      <c r="S677" s="34">
        <v>84.3</v>
      </c>
      <c r="T677" s="34">
        <v>91.7577</v>
      </c>
      <c r="U677" s="34"/>
      <c r="V677" s="34"/>
      <c r="W677" s="34">
        <v>0</v>
      </c>
      <c r="X677" s="34">
        <v>0.43480000000000002</v>
      </c>
      <c r="Y677" s="34">
        <v>12</v>
      </c>
      <c r="Z677" s="34">
        <v>850</v>
      </c>
      <c r="AA677" s="34">
        <v>851</v>
      </c>
      <c r="AB677" s="34">
        <v>870</v>
      </c>
      <c r="AC677" s="34">
        <v>86</v>
      </c>
      <c r="AD677" s="34">
        <v>27.16</v>
      </c>
      <c r="AE677" s="34">
        <v>0.62</v>
      </c>
      <c r="AF677" s="34">
        <v>978</v>
      </c>
      <c r="AG677" s="34">
        <v>2</v>
      </c>
      <c r="AH677" s="34">
        <v>44</v>
      </c>
      <c r="AI677" s="34">
        <v>41</v>
      </c>
      <c r="AJ677" s="34">
        <v>191</v>
      </c>
      <c r="AK677" s="34">
        <v>169</v>
      </c>
      <c r="AL677" s="34">
        <v>5.6</v>
      </c>
      <c r="AM677" s="34">
        <v>175</v>
      </c>
      <c r="AN677" s="34" t="s">
        <v>155</v>
      </c>
      <c r="AO677" s="34">
        <v>2</v>
      </c>
      <c r="AP677" s="37">
        <v>0.89606481481481481</v>
      </c>
      <c r="AQ677" s="34">
        <v>47.163806000000001</v>
      </c>
      <c r="AR677" s="34">
        <v>-88.490234000000001</v>
      </c>
      <c r="AS677" s="34">
        <v>319</v>
      </c>
      <c r="AT677" s="34">
        <v>24.6</v>
      </c>
      <c r="AU677" s="34">
        <v>12</v>
      </c>
      <c r="AV677" s="34">
        <v>10</v>
      </c>
      <c r="AW677" s="34" t="s">
        <v>201</v>
      </c>
      <c r="AX677" s="34">
        <v>1</v>
      </c>
      <c r="AY677" s="34">
        <v>1.477023</v>
      </c>
      <c r="AZ677" s="34">
        <v>1.777023</v>
      </c>
      <c r="BA677" s="34">
        <v>13.404</v>
      </c>
      <c r="BB677" s="34">
        <v>13.66</v>
      </c>
      <c r="BC677" s="34">
        <v>1.02</v>
      </c>
      <c r="BD677" s="34">
        <v>14.994999999999999</v>
      </c>
      <c r="BE677" s="34">
        <v>2870.172</v>
      </c>
      <c r="BF677" s="34">
        <v>21.648</v>
      </c>
      <c r="BG677" s="34">
        <v>2.3759999999999999</v>
      </c>
      <c r="BH677" s="34">
        <v>4.4999999999999998E-2</v>
      </c>
      <c r="BI677" s="34">
        <v>2.4209999999999998</v>
      </c>
      <c r="BJ677" s="34">
        <v>1.94</v>
      </c>
      <c r="BK677" s="34">
        <v>3.6999999999999998E-2</v>
      </c>
      <c r="BL677" s="34">
        <v>1.976</v>
      </c>
      <c r="BM677" s="34">
        <v>0.70899999999999996</v>
      </c>
      <c r="BN677" s="34"/>
      <c r="BO677" s="34"/>
      <c r="BP677" s="34"/>
      <c r="BQ677" s="34">
        <v>70.790999999999997</v>
      </c>
      <c r="BR677" s="34">
        <v>0.20666899999999999</v>
      </c>
      <c r="BS677" s="34">
        <v>-5</v>
      </c>
      <c r="BT677" s="34">
        <v>5.071E-3</v>
      </c>
      <c r="BU677" s="34">
        <v>5.0504730000000002</v>
      </c>
      <c r="BV677" s="34">
        <v>0</v>
      </c>
      <c r="BW677" s="34" t="s">
        <v>155</v>
      </c>
      <c r="BX677" s="34">
        <v>0.81599999999999995</v>
      </c>
    </row>
    <row r="678" spans="1:76" x14ac:dyDescent="0.25">
      <c r="A678" s="35">
        <v>43167</v>
      </c>
      <c r="B678" s="36">
        <v>2.0253472222222221E-2</v>
      </c>
      <c r="C678" s="34">
        <v>14.569000000000001</v>
      </c>
      <c r="D678" s="34">
        <v>0.44779999999999998</v>
      </c>
      <c r="E678" s="34">
        <v>4478.1322309999996</v>
      </c>
      <c r="F678" s="34">
        <v>128.6</v>
      </c>
      <c r="G678" s="34">
        <v>2.2000000000000002</v>
      </c>
      <c r="H678" s="34">
        <v>66.2</v>
      </c>
      <c r="I678" s="34"/>
      <c r="J678" s="34">
        <v>0.5</v>
      </c>
      <c r="K678" s="34">
        <v>0.86850000000000005</v>
      </c>
      <c r="L678" s="34">
        <v>12.653600000000001</v>
      </c>
      <c r="M678" s="34">
        <v>0.38890000000000002</v>
      </c>
      <c r="N678" s="34">
        <v>111.73260000000001</v>
      </c>
      <c r="O678" s="34">
        <v>1.9108000000000001</v>
      </c>
      <c r="P678" s="34">
        <v>113.6</v>
      </c>
      <c r="Q678" s="34">
        <v>91.220600000000005</v>
      </c>
      <c r="R678" s="34">
        <v>1.56</v>
      </c>
      <c r="S678" s="34">
        <v>92.8</v>
      </c>
      <c r="T678" s="34">
        <v>66.226200000000006</v>
      </c>
      <c r="U678" s="34"/>
      <c r="V678" s="34"/>
      <c r="W678" s="34">
        <v>0</v>
      </c>
      <c r="X678" s="34">
        <v>0.43430000000000002</v>
      </c>
      <c r="Y678" s="34">
        <v>11.9</v>
      </c>
      <c r="Z678" s="34">
        <v>851</v>
      </c>
      <c r="AA678" s="34">
        <v>851</v>
      </c>
      <c r="AB678" s="34">
        <v>870</v>
      </c>
      <c r="AC678" s="34">
        <v>86</v>
      </c>
      <c r="AD678" s="34">
        <v>27.16</v>
      </c>
      <c r="AE678" s="34">
        <v>0.62</v>
      </c>
      <c r="AF678" s="34">
        <v>978</v>
      </c>
      <c r="AG678" s="34">
        <v>2</v>
      </c>
      <c r="AH678" s="34">
        <v>44</v>
      </c>
      <c r="AI678" s="34">
        <v>41</v>
      </c>
      <c r="AJ678" s="34">
        <v>191</v>
      </c>
      <c r="AK678" s="34">
        <v>169</v>
      </c>
      <c r="AL678" s="34">
        <v>5.6</v>
      </c>
      <c r="AM678" s="34">
        <v>175</v>
      </c>
      <c r="AN678" s="34" t="s">
        <v>155</v>
      </c>
      <c r="AO678" s="34">
        <v>2</v>
      </c>
      <c r="AP678" s="37">
        <v>0.89607638888888896</v>
      </c>
      <c r="AQ678" s="34">
        <v>47.163767999999997</v>
      </c>
      <c r="AR678" s="34">
        <v>-88.490371999999994</v>
      </c>
      <c r="AS678" s="34">
        <v>318.89999999999998</v>
      </c>
      <c r="AT678" s="34">
        <v>24.7</v>
      </c>
      <c r="AU678" s="34">
        <v>12</v>
      </c>
      <c r="AV678" s="34">
        <v>10</v>
      </c>
      <c r="AW678" s="34" t="s">
        <v>201</v>
      </c>
      <c r="AX678" s="34">
        <v>1.0770770000000001</v>
      </c>
      <c r="AY678" s="34">
        <v>1.5770770000000001</v>
      </c>
      <c r="AZ678" s="34">
        <v>1.8770770000000001</v>
      </c>
      <c r="BA678" s="34">
        <v>13.404</v>
      </c>
      <c r="BB678" s="34">
        <v>13.55</v>
      </c>
      <c r="BC678" s="34">
        <v>1.01</v>
      </c>
      <c r="BD678" s="34">
        <v>15.135999999999999</v>
      </c>
      <c r="BE678" s="34">
        <v>2818.0839999999998</v>
      </c>
      <c r="BF678" s="34">
        <v>55.131999999999998</v>
      </c>
      <c r="BG678" s="34">
        <v>2.6059999999999999</v>
      </c>
      <c r="BH678" s="34">
        <v>4.4999999999999998E-2</v>
      </c>
      <c r="BI678" s="34">
        <v>2.65</v>
      </c>
      <c r="BJ678" s="34">
        <v>2.1269999999999998</v>
      </c>
      <c r="BK678" s="34">
        <v>3.5999999999999997E-2</v>
      </c>
      <c r="BL678" s="34">
        <v>2.1640000000000001</v>
      </c>
      <c r="BM678" s="34">
        <v>0.50900000000000001</v>
      </c>
      <c r="BN678" s="34"/>
      <c r="BO678" s="34"/>
      <c r="BP678" s="34"/>
      <c r="BQ678" s="34">
        <v>70.322999999999993</v>
      </c>
      <c r="BR678" s="34">
        <v>0.260237</v>
      </c>
      <c r="BS678" s="34">
        <v>-5</v>
      </c>
      <c r="BT678" s="34">
        <v>5.9290000000000002E-3</v>
      </c>
      <c r="BU678" s="34">
        <v>6.3595420000000003</v>
      </c>
      <c r="BV678" s="34">
        <v>0</v>
      </c>
      <c r="BW678" s="34" t="s">
        <v>155</v>
      </c>
      <c r="BX678" s="34">
        <v>0.81599999999999995</v>
      </c>
    </row>
    <row r="679" spans="1:76" x14ac:dyDescent="0.25">
      <c r="A679" s="35">
        <v>43167</v>
      </c>
      <c r="B679" s="36">
        <v>2.0265046296296298E-2</v>
      </c>
      <c r="C679" s="34">
        <v>14.282</v>
      </c>
      <c r="D679" s="34">
        <v>0.51249999999999996</v>
      </c>
      <c r="E679" s="34">
        <v>5125.2380949999997</v>
      </c>
      <c r="F679" s="34">
        <v>127.3</v>
      </c>
      <c r="G679" s="34">
        <v>2.2000000000000002</v>
      </c>
      <c r="H679" s="34">
        <v>59.2</v>
      </c>
      <c r="I679" s="34"/>
      <c r="J679" s="34">
        <v>0.5</v>
      </c>
      <c r="K679" s="34">
        <v>0.87019999999999997</v>
      </c>
      <c r="L679" s="34">
        <v>12.428100000000001</v>
      </c>
      <c r="M679" s="34">
        <v>0.44600000000000001</v>
      </c>
      <c r="N679" s="34">
        <v>110.79640000000001</v>
      </c>
      <c r="O679" s="34">
        <v>1.9144000000000001</v>
      </c>
      <c r="P679" s="34">
        <v>112.7</v>
      </c>
      <c r="Q679" s="34">
        <v>90.456199999999995</v>
      </c>
      <c r="R679" s="34">
        <v>1.5629999999999999</v>
      </c>
      <c r="S679" s="34">
        <v>92</v>
      </c>
      <c r="T679" s="34">
        <v>59.193300000000001</v>
      </c>
      <c r="U679" s="34"/>
      <c r="V679" s="34"/>
      <c r="W679" s="34">
        <v>0</v>
      </c>
      <c r="X679" s="34">
        <v>0.43509999999999999</v>
      </c>
      <c r="Y679" s="34">
        <v>11.9</v>
      </c>
      <c r="Z679" s="34">
        <v>851</v>
      </c>
      <c r="AA679" s="34">
        <v>851</v>
      </c>
      <c r="AB679" s="34">
        <v>869</v>
      </c>
      <c r="AC679" s="34">
        <v>86</v>
      </c>
      <c r="AD679" s="34">
        <v>27.16</v>
      </c>
      <c r="AE679" s="34">
        <v>0.62</v>
      </c>
      <c r="AF679" s="34">
        <v>978</v>
      </c>
      <c r="AG679" s="34">
        <v>2</v>
      </c>
      <c r="AH679" s="34">
        <v>44</v>
      </c>
      <c r="AI679" s="34">
        <v>41</v>
      </c>
      <c r="AJ679" s="34">
        <v>191</v>
      </c>
      <c r="AK679" s="34">
        <v>169</v>
      </c>
      <c r="AL679" s="34">
        <v>5.6</v>
      </c>
      <c r="AM679" s="34">
        <v>175</v>
      </c>
      <c r="AN679" s="34" t="s">
        <v>155</v>
      </c>
      <c r="AO679" s="34">
        <v>2</v>
      </c>
      <c r="AP679" s="37">
        <v>0.89608796296296289</v>
      </c>
      <c r="AQ679" s="34">
        <v>47.163728999999996</v>
      </c>
      <c r="AR679" s="34">
        <v>-88.490530000000007</v>
      </c>
      <c r="AS679" s="34">
        <v>318.8</v>
      </c>
      <c r="AT679" s="34">
        <v>26.2</v>
      </c>
      <c r="AU679" s="34">
        <v>12</v>
      </c>
      <c r="AV679" s="34">
        <v>10</v>
      </c>
      <c r="AW679" s="34" t="s">
        <v>201</v>
      </c>
      <c r="AX679" s="34">
        <v>1.1771</v>
      </c>
      <c r="AY679" s="34">
        <v>1.6</v>
      </c>
      <c r="AZ679" s="34">
        <v>1.9771000000000001</v>
      </c>
      <c r="BA679" s="34">
        <v>13.404</v>
      </c>
      <c r="BB679" s="34">
        <v>13.73</v>
      </c>
      <c r="BC679" s="34">
        <v>1.02</v>
      </c>
      <c r="BD679" s="34">
        <v>14.916</v>
      </c>
      <c r="BE679" s="34">
        <v>2804.3220000000001</v>
      </c>
      <c r="BF679" s="34">
        <v>64.052000000000007</v>
      </c>
      <c r="BG679" s="34">
        <v>2.6179999999999999</v>
      </c>
      <c r="BH679" s="34">
        <v>4.4999999999999998E-2</v>
      </c>
      <c r="BI679" s="34">
        <v>2.6629999999999998</v>
      </c>
      <c r="BJ679" s="34">
        <v>2.137</v>
      </c>
      <c r="BK679" s="34">
        <v>3.6999999999999998E-2</v>
      </c>
      <c r="BL679" s="34">
        <v>2.1739999999999999</v>
      </c>
      <c r="BM679" s="34">
        <v>0.46089999999999998</v>
      </c>
      <c r="BN679" s="34"/>
      <c r="BO679" s="34"/>
      <c r="BP679" s="34"/>
      <c r="BQ679" s="34">
        <v>71.385999999999996</v>
      </c>
      <c r="BR679" s="34">
        <v>0.302089</v>
      </c>
      <c r="BS679" s="34">
        <v>-5</v>
      </c>
      <c r="BT679" s="34">
        <v>6.0000000000000001E-3</v>
      </c>
      <c r="BU679" s="34">
        <v>7.3822989999999997</v>
      </c>
      <c r="BV679" s="34">
        <v>0</v>
      </c>
      <c r="BW679" s="34" t="s">
        <v>155</v>
      </c>
      <c r="BX679" s="34">
        <v>0.81599999999999995</v>
      </c>
    </row>
    <row r="680" spans="1:76" x14ac:dyDescent="0.25">
      <c r="A680" s="35">
        <v>43167</v>
      </c>
      <c r="B680" s="36">
        <v>2.0276620370370372E-2</v>
      </c>
      <c r="C680" s="34">
        <v>13.896000000000001</v>
      </c>
      <c r="D680" s="34">
        <v>0.2457</v>
      </c>
      <c r="E680" s="34">
        <v>2456.929392</v>
      </c>
      <c r="F680" s="34">
        <v>115.1</v>
      </c>
      <c r="G680" s="34">
        <v>2.2000000000000002</v>
      </c>
      <c r="H680" s="34">
        <v>58.3</v>
      </c>
      <c r="I680" s="34"/>
      <c r="J680" s="34">
        <v>0.5</v>
      </c>
      <c r="K680" s="34">
        <v>0.87560000000000004</v>
      </c>
      <c r="L680" s="34">
        <v>12.167299999999999</v>
      </c>
      <c r="M680" s="34">
        <v>0.21510000000000001</v>
      </c>
      <c r="N680" s="34">
        <v>100.8145</v>
      </c>
      <c r="O680" s="34">
        <v>1.9262999999999999</v>
      </c>
      <c r="P680" s="34">
        <v>102.7</v>
      </c>
      <c r="Q680" s="34">
        <v>82.306799999999996</v>
      </c>
      <c r="R680" s="34">
        <v>1.5727</v>
      </c>
      <c r="S680" s="34">
        <v>83.9</v>
      </c>
      <c r="T680" s="34">
        <v>58.278700000000001</v>
      </c>
      <c r="U680" s="34"/>
      <c r="V680" s="34"/>
      <c r="W680" s="34">
        <v>0</v>
      </c>
      <c r="X680" s="34">
        <v>0.43780000000000002</v>
      </c>
      <c r="Y680" s="34">
        <v>12</v>
      </c>
      <c r="Z680" s="34">
        <v>850</v>
      </c>
      <c r="AA680" s="34">
        <v>851</v>
      </c>
      <c r="AB680" s="34">
        <v>869</v>
      </c>
      <c r="AC680" s="34">
        <v>86</v>
      </c>
      <c r="AD680" s="34">
        <v>27.16</v>
      </c>
      <c r="AE680" s="34">
        <v>0.62</v>
      </c>
      <c r="AF680" s="34">
        <v>978</v>
      </c>
      <c r="AG680" s="34">
        <v>2</v>
      </c>
      <c r="AH680" s="34">
        <v>44</v>
      </c>
      <c r="AI680" s="34">
        <v>41</v>
      </c>
      <c r="AJ680" s="34">
        <v>191</v>
      </c>
      <c r="AK680" s="34">
        <v>169</v>
      </c>
      <c r="AL680" s="34">
        <v>5.6</v>
      </c>
      <c r="AM680" s="34">
        <v>175</v>
      </c>
      <c r="AN680" s="34" t="s">
        <v>155</v>
      </c>
      <c r="AO680" s="34">
        <v>2</v>
      </c>
      <c r="AP680" s="37">
        <v>0.89609953703703704</v>
      </c>
      <c r="AQ680" s="34">
        <v>47.163719999999998</v>
      </c>
      <c r="AR680" s="34">
        <v>-88.490566999999999</v>
      </c>
      <c r="AS680" s="34">
        <v>318.8</v>
      </c>
      <c r="AT680" s="34">
        <v>28.3</v>
      </c>
      <c r="AU680" s="34">
        <v>12</v>
      </c>
      <c r="AV680" s="34">
        <v>10</v>
      </c>
      <c r="AW680" s="34" t="s">
        <v>201</v>
      </c>
      <c r="AX680" s="34">
        <v>1.0458000000000001</v>
      </c>
      <c r="AY680" s="34">
        <v>1.5228999999999999</v>
      </c>
      <c r="AZ680" s="34">
        <v>1.8458000000000001</v>
      </c>
      <c r="BA680" s="34">
        <v>13.404</v>
      </c>
      <c r="BB680" s="34">
        <v>14.36</v>
      </c>
      <c r="BC680" s="34">
        <v>1.07</v>
      </c>
      <c r="BD680" s="34">
        <v>14.206</v>
      </c>
      <c r="BE680" s="34">
        <v>2854.8180000000002</v>
      </c>
      <c r="BF680" s="34">
        <v>32.127000000000002</v>
      </c>
      <c r="BG680" s="34">
        <v>2.4769999999999999</v>
      </c>
      <c r="BH680" s="34">
        <v>4.7E-2</v>
      </c>
      <c r="BI680" s="34">
        <v>2.524</v>
      </c>
      <c r="BJ680" s="34">
        <v>2.0219999999999998</v>
      </c>
      <c r="BK680" s="34">
        <v>3.9E-2</v>
      </c>
      <c r="BL680" s="34">
        <v>2.0609999999999999</v>
      </c>
      <c r="BM680" s="34">
        <v>0.47189999999999999</v>
      </c>
      <c r="BN680" s="34"/>
      <c r="BO680" s="34"/>
      <c r="BP680" s="34"/>
      <c r="BQ680" s="34">
        <v>74.69</v>
      </c>
      <c r="BR680" s="34">
        <v>0.27251700000000001</v>
      </c>
      <c r="BS680" s="34">
        <v>-5</v>
      </c>
      <c r="BT680" s="34">
        <v>6.9280000000000001E-3</v>
      </c>
      <c r="BU680" s="34">
        <v>6.6596460000000004</v>
      </c>
      <c r="BV680" s="34">
        <v>0</v>
      </c>
      <c r="BW680" s="34" t="s">
        <v>155</v>
      </c>
      <c r="BX680" s="34">
        <v>0.81599999999999995</v>
      </c>
    </row>
    <row r="681" spans="1:76" x14ac:dyDescent="0.25">
      <c r="A681" s="35">
        <v>43167</v>
      </c>
      <c r="B681" s="36">
        <v>2.0288194444444446E-2</v>
      </c>
      <c r="C681" s="34">
        <v>13.657999999999999</v>
      </c>
      <c r="D681" s="34">
        <v>9.6100000000000005E-2</v>
      </c>
      <c r="E681" s="34">
        <v>961.03448300000002</v>
      </c>
      <c r="F681" s="34">
        <v>103.4</v>
      </c>
      <c r="G681" s="34">
        <v>2.2000000000000002</v>
      </c>
      <c r="H681" s="34">
        <v>51.2</v>
      </c>
      <c r="I681" s="34"/>
      <c r="J681" s="34">
        <v>0.5</v>
      </c>
      <c r="K681" s="34">
        <v>0.87880000000000003</v>
      </c>
      <c r="L681" s="34">
        <v>12.003399999999999</v>
      </c>
      <c r="M681" s="34">
        <v>8.4500000000000006E-2</v>
      </c>
      <c r="N681" s="34">
        <v>90.911100000000005</v>
      </c>
      <c r="O681" s="34">
        <v>1.9334</v>
      </c>
      <c r="P681" s="34">
        <v>92.8</v>
      </c>
      <c r="Q681" s="34">
        <v>74.221599999999995</v>
      </c>
      <c r="R681" s="34">
        <v>1.5785</v>
      </c>
      <c r="S681" s="34">
        <v>75.8</v>
      </c>
      <c r="T681" s="34">
        <v>51.173299999999998</v>
      </c>
      <c r="U681" s="34"/>
      <c r="V681" s="34"/>
      <c r="W681" s="34">
        <v>0</v>
      </c>
      <c r="X681" s="34">
        <v>0.43940000000000001</v>
      </c>
      <c r="Y681" s="34">
        <v>12</v>
      </c>
      <c r="Z681" s="34">
        <v>850</v>
      </c>
      <c r="AA681" s="34">
        <v>851</v>
      </c>
      <c r="AB681" s="34">
        <v>868</v>
      </c>
      <c r="AC681" s="34">
        <v>86</v>
      </c>
      <c r="AD681" s="34">
        <v>27.16</v>
      </c>
      <c r="AE681" s="34">
        <v>0.62</v>
      </c>
      <c r="AF681" s="34">
        <v>978</v>
      </c>
      <c r="AG681" s="34">
        <v>2</v>
      </c>
      <c r="AH681" s="34">
        <v>44</v>
      </c>
      <c r="AI681" s="34">
        <v>41</v>
      </c>
      <c r="AJ681" s="34">
        <v>191</v>
      </c>
      <c r="AK681" s="34">
        <v>169</v>
      </c>
      <c r="AL681" s="34">
        <v>5.6</v>
      </c>
      <c r="AM681" s="34">
        <v>175</v>
      </c>
      <c r="AN681" s="34" t="s">
        <v>155</v>
      </c>
      <c r="AO681" s="34">
        <v>2</v>
      </c>
      <c r="AP681" s="37">
        <v>0.89609953703703704</v>
      </c>
      <c r="AQ681" s="34">
        <v>47.163665999999999</v>
      </c>
      <c r="AR681" s="34">
        <v>-88.490841000000003</v>
      </c>
      <c r="AS681" s="34">
        <v>319</v>
      </c>
      <c r="AT681" s="34">
        <v>30</v>
      </c>
      <c r="AU681" s="34">
        <v>12</v>
      </c>
      <c r="AV681" s="34">
        <v>10</v>
      </c>
      <c r="AW681" s="34" t="s">
        <v>201</v>
      </c>
      <c r="AX681" s="34">
        <v>1</v>
      </c>
      <c r="AY681" s="34">
        <v>1.5</v>
      </c>
      <c r="AZ681" s="34">
        <v>1.7229000000000001</v>
      </c>
      <c r="BA681" s="34">
        <v>13.404</v>
      </c>
      <c r="BB681" s="34">
        <v>14.75</v>
      </c>
      <c r="BC681" s="34">
        <v>1.1000000000000001</v>
      </c>
      <c r="BD681" s="34">
        <v>13.788</v>
      </c>
      <c r="BE681" s="34">
        <v>2885.364</v>
      </c>
      <c r="BF681" s="34">
        <v>12.922000000000001</v>
      </c>
      <c r="BG681" s="34">
        <v>2.2890000000000001</v>
      </c>
      <c r="BH681" s="34">
        <v>4.9000000000000002E-2</v>
      </c>
      <c r="BI681" s="34">
        <v>2.3370000000000002</v>
      </c>
      <c r="BJ681" s="34">
        <v>1.8680000000000001</v>
      </c>
      <c r="BK681" s="34">
        <v>0.04</v>
      </c>
      <c r="BL681" s="34">
        <v>1.9079999999999999</v>
      </c>
      <c r="BM681" s="34">
        <v>0.42449999999999999</v>
      </c>
      <c r="BN681" s="34"/>
      <c r="BO681" s="34"/>
      <c r="BP681" s="34"/>
      <c r="BQ681" s="34">
        <v>76.802000000000007</v>
      </c>
      <c r="BR681" s="34">
        <v>0.18546699999999999</v>
      </c>
      <c r="BS681" s="34">
        <v>-5</v>
      </c>
      <c r="BT681" s="34">
        <v>6.071E-3</v>
      </c>
      <c r="BU681" s="34">
        <v>4.5323609999999999</v>
      </c>
      <c r="BV681" s="34">
        <v>0</v>
      </c>
      <c r="BW681" s="34" t="s">
        <v>155</v>
      </c>
      <c r="BX681" s="34">
        <v>0.81599999999999995</v>
      </c>
    </row>
    <row r="682" spans="1:76" x14ac:dyDescent="0.25">
      <c r="A682" s="35">
        <v>43167</v>
      </c>
      <c r="B682" s="36">
        <v>2.0299768518518519E-2</v>
      </c>
      <c r="C682" s="34">
        <v>13.64</v>
      </c>
      <c r="D682" s="34">
        <v>3.04E-2</v>
      </c>
      <c r="E682" s="34">
        <v>303.61968300000001</v>
      </c>
      <c r="F682" s="34">
        <v>103.6</v>
      </c>
      <c r="G682" s="34">
        <v>2.2000000000000002</v>
      </c>
      <c r="H682" s="34">
        <v>56.6</v>
      </c>
      <c r="I682" s="34"/>
      <c r="J682" s="34">
        <v>0.44</v>
      </c>
      <c r="K682" s="34">
        <v>0.87960000000000005</v>
      </c>
      <c r="L682" s="34">
        <v>11.9977</v>
      </c>
      <c r="M682" s="34">
        <v>2.6700000000000002E-2</v>
      </c>
      <c r="N682" s="34">
        <v>91.090400000000002</v>
      </c>
      <c r="O682" s="34">
        <v>1.9351</v>
      </c>
      <c r="P682" s="34">
        <v>93</v>
      </c>
      <c r="Q682" s="34">
        <v>74.367900000000006</v>
      </c>
      <c r="R682" s="34">
        <v>1.5799000000000001</v>
      </c>
      <c r="S682" s="34">
        <v>75.900000000000006</v>
      </c>
      <c r="T682" s="34">
        <v>56.603499999999997</v>
      </c>
      <c r="U682" s="34"/>
      <c r="V682" s="34"/>
      <c r="W682" s="34">
        <v>0</v>
      </c>
      <c r="X682" s="34">
        <v>0.3831</v>
      </c>
      <c r="Y682" s="34">
        <v>12</v>
      </c>
      <c r="Z682" s="34">
        <v>850</v>
      </c>
      <c r="AA682" s="34">
        <v>851</v>
      </c>
      <c r="AB682" s="34">
        <v>868</v>
      </c>
      <c r="AC682" s="34">
        <v>86</v>
      </c>
      <c r="AD682" s="34">
        <v>27.16</v>
      </c>
      <c r="AE682" s="34">
        <v>0.62</v>
      </c>
      <c r="AF682" s="34">
        <v>978</v>
      </c>
      <c r="AG682" s="34">
        <v>2</v>
      </c>
      <c r="AH682" s="34">
        <v>44</v>
      </c>
      <c r="AI682" s="34">
        <v>41</v>
      </c>
      <c r="AJ682" s="34">
        <v>191</v>
      </c>
      <c r="AK682" s="34">
        <v>169</v>
      </c>
      <c r="AL682" s="34">
        <v>5.7</v>
      </c>
      <c r="AM682" s="34">
        <v>175</v>
      </c>
      <c r="AN682" s="34" t="s">
        <v>155</v>
      </c>
      <c r="AO682" s="34">
        <v>2</v>
      </c>
      <c r="AP682" s="37">
        <v>0.89612268518518512</v>
      </c>
      <c r="AQ682" s="34">
        <v>47.163620999999999</v>
      </c>
      <c r="AR682" s="34">
        <v>-88.491056</v>
      </c>
      <c r="AS682" s="34">
        <v>319.2</v>
      </c>
      <c r="AT682" s="34">
        <v>30.3</v>
      </c>
      <c r="AU682" s="34">
        <v>12</v>
      </c>
      <c r="AV682" s="34">
        <v>10</v>
      </c>
      <c r="AW682" s="34" t="s">
        <v>201</v>
      </c>
      <c r="AX682" s="34">
        <v>1</v>
      </c>
      <c r="AY682" s="34">
        <v>1.5</v>
      </c>
      <c r="AZ682" s="34">
        <v>1.7</v>
      </c>
      <c r="BA682" s="34">
        <v>13.404</v>
      </c>
      <c r="BB682" s="34">
        <v>14.85</v>
      </c>
      <c r="BC682" s="34">
        <v>1.1100000000000001</v>
      </c>
      <c r="BD682" s="34">
        <v>13.688000000000001</v>
      </c>
      <c r="BE682" s="34">
        <v>2899.1280000000002</v>
      </c>
      <c r="BF682" s="34">
        <v>4.1070000000000002</v>
      </c>
      <c r="BG682" s="34">
        <v>2.3050000000000002</v>
      </c>
      <c r="BH682" s="34">
        <v>4.9000000000000002E-2</v>
      </c>
      <c r="BI682" s="34">
        <v>2.3540000000000001</v>
      </c>
      <c r="BJ682" s="34">
        <v>1.8819999999999999</v>
      </c>
      <c r="BK682" s="34">
        <v>0.04</v>
      </c>
      <c r="BL682" s="34">
        <v>1.9219999999999999</v>
      </c>
      <c r="BM682" s="34">
        <v>0.47199999999999998</v>
      </c>
      <c r="BN682" s="34"/>
      <c r="BO682" s="34"/>
      <c r="BP682" s="34"/>
      <c r="BQ682" s="34">
        <v>67.316000000000003</v>
      </c>
      <c r="BR682" s="34">
        <v>0.19758000000000001</v>
      </c>
      <c r="BS682" s="34">
        <v>-5</v>
      </c>
      <c r="BT682" s="34">
        <v>6.0000000000000001E-3</v>
      </c>
      <c r="BU682" s="34">
        <v>4.8283610000000001</v>
      </c>
      <c r="BV682" s="34">
        <v>0</v>
      </c>
      <c r="BW682" s="34" t="s">
        <v>155</v>
      </c>
      <c r="BX682" s="34">
        <v>0.81599999999999995</v>
      </c>
    </row>
    <row r="683" spans="1:76" x14ac:dyDescent="0.25">
      <c r="A683" s="35">
        <v>43167</v>
      </c>
      <c r="B683" s="36">
        <v>2.0311342592592593E-2</v>
      </c>
      <c r="C683" s="34">
        <v>13.651999999999999</v>
      </c>
      <c r="D683" s="34">
        <v>1.2200000000000001E-2</v>
      </c>
      <c r="E683" s="34">
        <v>121.688312</v>
      </c>
      <c r="F683" s="34">
        <v>121.1</v>
      </c>
      <c r="G683" s="34">
        <v>2.1</v>
      </c>
      <c r="H683" s="34">
        <v>66.900000000000006</v>
      </c>
      <c r="I683" s="34"/>
      <c r="J683" s="34">
        <v>0.4</v>
      </c>
      <c r="K683" s="34">
        <v>0.87970000000000004</v>
      </c>
      <c r="L683" s="34">
        <v>12.0099</v>
      </c>
      <c r="M683" s="34">
        <v>1.0699999999999999E-2</v>
      </c>
      <c r="N683" s="34">
        <v>106.4924</v>
      </c>
      <c r="O683" s="34">
        <v>1.8128</v>
      </c>
      <c r="P683" s="34">
        <v>108.3</v>
      </c>
      <c r="Q683" s="34">
        <v>86.942400000000006</v>
      </c>
      <c r="R683" s="34">
        <v>1.48</v>
      </c>
      <c r="S683" s="34">
        <v>88.4</v>
      </c>
      <c r="T683" s="34">
        <v>66.902000000000001</v>
      </c>
      <c r="U683" s="34"/>
      <c r="V683" s="34"/>
      <c r="W683" s="34">
        <v>0</v>
      </c>
      <c r="X683" s="34">
        <v>0.35189999999999999</v>
      </c>
      <c r="Y683" s="34">
        <v>12</v>
      </c>
      <c r="Z683" s="34">
        <v>849</v>
      </c>
      <c r="AA683" s="34">
        <v>850</v>
      </c>
      <c r="AB683" s="34">
        <v>868</v>
      </c>
      <c r="AC683" s="34">
        <v>86</v>
      </c>
      <c r="AD683" s="34">
        <v>27.16</v>
      </c>
      <c r="AE683" s="34">
        <v>0.62</v>
      </c>
      <c r="AF683" s="34">
        <v>978</v>
      </c>
      <c r="AG683" s="34">
        <v>2</v>
      </c>
      <c r="AH683" s="34">
        <v>44</v>
      </c>
      <c r="AI683" s="34">
        <v>41</v>
      </c>
      <c r="AJ683" s="34">
        <v>191</v>
      </c>
      <c r="AK683" s="34">
        <v>169</v>
      </c>
      <c r="AL683" s="34">
        <v>5.8</v>
      </c>
      <c r="AM683" s="34">
        <v>175</v>
      </c>
      <c r="AN683" s="34" t="s">
        <v>155</v>
      </c>
      <c r="AO683" s="34">
        <v>2</v>
      </c>
      <c r="AP683" s="37">
        <v>0.89613425925925927</v>
      </c>
      <c r="AQ683" s="34">
        <v>47.163612999999998</v>
      </c>
      <c r="AR683" s="34">
        <v>-88.491095000000001</v>
      </c>
      <c r="AS683" s="34">
        <v>319.2</v>
      </c>
      <c r="AT683" s="34">
        <v>30.3</v>
      </c>
      <c r="AU683" s="34">
        <v>12</v>
      </c>
      <c r="AV683" s="34">
        <v>10</v>
      </c>
      <c r="AW683" s="34" t="s">
        <v>201</v>
      </c>
      <c r="AX683" s="34">
        <v>1</v>
      </c>
      <c r="AY683" s="34">
        <v>1.5</v>
      </c>
      <c r="AZ683" s="34">
        <v>1.7770999999999999</v>
      </c>
      <c r="BA683" s="34">
        <v>13.404</v>
      </c>
      <c r="BB683" s="34">
        <v>14.85</v>
      </c>
      <c r="BC683" s="34">
        <v>1.1100000000000001</v>
      </c>
      <c r="BD683" s="34">
        <v>13.676</v>
      </c>
      <c r="BE683" s="34">
        <v>2902.748</v>
      </c>
      <c r="BF683" s="34">
        <v>1.647</v>
      </c>
      <c r="BG683" s="34">
        <v>2.6949999999999998</v>
      </c>
      <c r="BH683" s="34">
        <v>4.5999999999999999E-2</v>
      </c>
      <c r="BI683" s="34">
        <v>2.7410000000000001</v>
      </c>
      <c r="BJ683" s="34">
        <v>2.2010000000000001</v>
      </c>
      <c r="BK683" s="34">
        <v>3.6999999999999998E-2</v>
      </c>
      <c r="BL683" s="34">
        <v>2.238</v>
      </c>
      <c r="BM683" s="34">
        <v>0.55800000000000005</v>
      </c>
      <c r="BN683" s="34"/>
      <c r="BO683" s="34"/>
      <c r="BP683" s="34"/>
      <c r="BQ683" s="34">
        <v>61.838000000000001</v>
      </c>
      <c r="BR683" s="34">
        <v>0.182278</v>
      </c>
      <c r="BS683" s="34">
        <v>-5</v>
      </c>
      <c r="BT683" s="34">
        <v>6.0000000000000001E-3</v>
      </c>
      <c r="BU683" s="34">
        <v>4.4544189999999997</v>
      </c>
      <c r="BV683" s="34">
        <v>0</v>
      </c>
      <c r="BW683" s="34" t="s">
        <v>155</v>
      </c>
      <c r="BX683" s="34">
        <v>0.81599999999999995</v>
      </c>
    </row>
    <row r="684" spans="1:76" x14ac:dyDescent="0.25">
      <c r="A684" s="35">
        <v>43167</v>
      </c>
      <c r="B684" s="36">
        <v>2.0322916666666666E-2</v>
      </c>
      <c r="C684" s="34">
        <v>13.867000000000001</v>
      </c>
      <c r="D684" s="34">
        <v>8.6E-3</v>
      </c>
      <c r="E684" s="34">
        <v>85.570248000000007</v>
      </c>
      <c r="F684" s="34">
        <v>144.6</v>
      </c>
      <c r="G684" s="34">
        <v>2</v>
      </c>
      <c r="H684" s="34">
        <v>69.900000000000006</v>
      </c>
      <c r="I684" s="34"/>
      <c r="J684" s="34">
        <v>0.4</v>
      </c>
      <c r="K684" s="34">
        <v>0.878</v>
      </c>
      <c r="L684" s="34">
        <v>12.175700000000001</v>
      </c>
      <c r="M684" s="34">
        <v>7.4999999999999997E-3</v>
      </c>
      <c r="N684" s="34">
        <v>126.97150000000001</v>
      </c>
      <c r="O684" s="34">
        <v>1.756</v>
      </c>
      <c r="P684" s="34">
        <v>128.69999999999999</v>
      </c>
      <c r="Q684" s="34">
        <v>103.6619</v>
      </c>
      <c r="R684" s="34">
        <v>1.4337</v>
      </c>
      <c r="S684" s="34">
        <v>105.1</v>
      </c>
      <c r="T684" s="34">
        <v>69.913799999999995</v>
      </c>
      <c r="U684" s="34"/>
      <c r="V684" s="34"/>
      <c r="W684" s="34">
        <v>0</v>
      </c>
      <c r="X684" s="34">
        <v>0.35120000000000001</v>
      </c>
      <c r="Y684" s="34">
        <v>12</v>
      </c>
      <c r="Z684" s="34">
        <v>849</v>
      </c>
      <c r="AA684" s="34">
        <v>851</v>
      </c>
      <c r="AB684" s="34">
        <v>868</v>
      </c>
      <c r="AC684" s="34">
        <v>86</v>
      </c>
      <c r="AD684" s="34">
        <v>27.16</v>
      </c>
      <c r="AE684" s="34">
        <v>0.62</v>
      </c>
      <c r="AF684" s="34">
        <v>978</v>
      </c>
      <c r="AG684" s="34">
        <v>2</v>
      </c>
      <c r="AH684" s="34">
        <v>44</v>
      </c>
      <c r="AI684" s="34">
        <v>41</v>
      </c>
      <c r="AJ684" s="34">
        <v>191</v>
      </c>
      <c r="AK684" s="34">
        <v>169</v>
      </c>
      <c r="AL684" s="34">
        <v>5.8</v>
      </c>
      <c r="AM684" s="34">
        <v>175</v>
      </c>
      <c r="AN684" s="34" t="s">
        <v>155</v>
      </c>
      <c r="AO684" s="34">
        <v>2</v>
      </c>
      <c r="AP684" s="37">
        <v>0.89613425925925927</v>
      </c>
      <c r="AQ684" s="34">
        <v>47.163553</v>
      </c>
      <c r="AR684" s="34">
        <v>-88.491343000000001</v>
      </c>
      <c r="AS684" s="34">
        <v>319</v>
      </c>
      <c r="AT684" s="34">
        <v>29.3</v>
      </c>
      <c r="AU684" s="34">
        <v>12</v>
      </c>
      <c r="AV684" s="34">
        <v>10</v>
      </c>
      <c r="AW684" s="34" t="s">
        <v>201</v>
      </c>
      <c r="AX684" s="34">
        <v>1</v>
      </c>
      <c r="AY684" s="34">
        <v>1.5</v>
      </c>
      <c r="AZ684" s="34">
        <v>1.7229000000000001</v>
      </c>
      <c r="BA684" s="34">
        <v>13.404</v>
      </c>
      <c r="BB684" s="34">
        <v>14.64</v>
      </c>
      <c r="BC684" s="34">
        <v>1.0900000000000001</v>
      </c>
      <c r="BD684" s="34">
        <v>13.891999999999999</v>
      </c>
      <c r="BE684" s="34">
        <v>2903.3649999999998</v>
      </c>
      <c r="BF684" s="34">
        <v>1.1399999999999999</v>
      </c>
      <c r="BG684" s="34">
        <v>3.1709999999999998</v>
      </c>
      <c r="BH684" s="34">
        <v>4.3999999999999997E-2</v>
      </c>
      <c r="BI684" s="34">
        <v>3.2149999999999999</v>
      </c>
      <c r="BJ684" s="34">
        <v>2.589</v>
      </c>
      <c r="BK684" s="34">
        <v>3.5999999999999997E-2</v>
      </c>
      <c r="BL684" s="34">
        <v>2.6240000000000001</v>
      </c>
      <c r="BM684" s="34">
        <v>0.57530000000000003</v>
      </c>
      <c r="BN684" s="34"/>
      <c r="BO684" s="34"/>
      <c r="BP684" s="34"/>
      <c r="BQ684" s="34">
        <v>60.893999999999998</v>
      </c>
      <c r="BR684" s="34">
        <v>0.19958000000000001</v>
      </c>
      <c r="BS684" s="34">
        <v>-5</v>
      </c>
      <c r="BT684" s="34">
        <v>6.0000000000000001E-3</v>
      </c>
      <c r="BU684" s="34">
        <v>4.877237</v>
      </c>
      <c r="BV684" s="34">
        <v>0</v>
      </c>
      <c r="BW684" s="34" t="s">
        <v>155</v>
      </c>
      <c r="BX684" s="34">
        <v>0.81599999999999995</v>
      </c>
    </row>
    <row r="685" spans="1:76" x14ac:dyDescent="0.25">
      <c r="A685" s="35">
        <v>43167</v>
      </c>
      <c r="B685" s="36">
        <v>2.033449074074074E-2</v>
      </c>
      <c r="C685" s="34">
        <v>13.920999999999999</v>
      </c>
      <c r="D685" s="34">
        <v>7.0000000000000001E-3</v>
      </c>
      <c r="E685" s="34">
        <v>69.526144000000002</v>
      </c>
      <c r="F685" s="34">
        <v>167.4</v>
      </c>
      <c r="G685" s="34">
        <v>2</v>
      </c>
      <c r="H685" s="34">
        <v>77.8</v>
      </c>
      <c r="I685" s="34"/>
      <c r="J685" s="34">
        <v>0.4</v>
      </c>
      <c r="K685" s="34">
        <v>0.87760000000000005</v>
      </c>
      <c r="L685" s="34">
        <v>12.217000000000001</v>
      </c>
      <c r="M685" s="34">
        <v>6.1000000000000004E-3</v>
      </c>
      <c r="N685" s="34">
        <v>146.95089999999999</v>
      </c>
      <c r="O685" s="34">
        <v>1.7208000000000001</v>
      </c>
      <c r="P685" s="34">
        <v>148.69999999999999</v>
      </c>
      <c r="Q685" s="34">
        <v>119.9735</v>
      </c>
      <c r="R685" s="34">
        <v>1.4049</v>
      </c>
      <c r="S685" s="34">
        <v>121.4</v>
      </c>
      <c r="T685" s="34">
        <v>77.770099999999999</v>
      </c>
      <c r="U685" s="34"/>
      <c r="V685" s="34"/>
      <c r="W685" s="34">
        <v>0</v>
      </c>
      <c r="X685" s="34">
        <v>0.35099999999999998</v>
      </c>
      <c r="Y685" s="34">
        <v>12.1</v>
      </c>
      <c r="Z685" s="34">
        <v>849</v>
      </c>
      <c r="AA685" s="34">
        <v>850</v>
      </c>
      <c r="AB685" s="34">
        <v>867</v>
      </c>
      <c r="AC685" s="34">
        <v>86</v>
      </c>
      <c r="AD685" s="34">
        <v>27.16</v>
      </c>
      <c r="AE685" s="34">
        <v>0.62</v>
      </c>
      <c r="AF685" s="34">
        <v>978</v>
      </c>
      <c r="AG685" s="34">
        <v>2</v>
      </c>
      <c r="AH685" s="34">
        <v>44</v>
      </c>
      <c r="AI685" s="34">
        <v>41</v>
      </c>
      <c r="AJ685" s="34">
        <v>191</v>
      </c>
      <c r="AK685" s="34">
        <v>169</v>
      </c>
      <c r="AL685" s="34">
        <v>5.8</v>
      </c>
      <c r="AM685" s="34">
        <v>174.8</v>
      </c>
      <c r="AN685" s="34" t="s">
        <v>155</v>
      </c>
      <c r="AO685" s="34">
        <v>2</v>
      </c>
      <c r="AP685" s="37">
        <v>0.89615740740740746</v>
      </c>
      <c r="AQ685" s="34">
        <v>47.163488999999998</v>
      </c>
      <c r="AR685" s="34">
        <v>-88.491525999999993</v>
      </c>
      <c r="AS685" s="34">
        <v>318.7</v>
      </c>
      <c r="AT685" s="34">
        <v>28.5</v>
      </c>
      <c r="AU685" s="34">
        <v>12</v>
      </c>
      <c r="AV685" s="34">
        <v>10</v>
      </c>
      <c r="AW685" s="34" t="s">
        <v>201</v>
      </c>
      <c r="AX685" s="34">
        <v>1</v>
      </c>
      <c r="AY685" s="34">
        <v>1.5</v>
      </c>
      <c r="AZ685" s="34">
        <v>1.7770999999999999</v>
      </c>
      <c r="BA685" s="34">
        <v>13.404</v>
      </c>
      <c r="BB685" s="34">
        <v>14.59</v>
      </c>
      <c r="BC685" s="34">
        <v>1.0900000000000001</v>
      </c>
      <c r="BD685" s="34">
        <v>13.946</v>
      </c>
      <c r="BE685" s="34">
        <v>2903.4929999999999</v>
      </c>
      <c r="BF685" s="34">
        <v>0.92300000000000004</v>
      </c>
      <c r="BG685" s="34">
        <v>3.657</v>
      </c>
      <c r="BH685" s="34">
        <v>4.2999999999999997E-2</v>
      </c>
      <c r="BI685" s="34">
        <v>3.7</v>
      </c>
      <c r="BJ685" s="34">
        <v>2.9860000000000002</v>
      </c>
      <c r="BK685" s="34">
        <v>3.5000000000000003E-2</v>
      </c>
      <c r="BL685" s="34">
        <v>3.0209999999999999</v>
      </c>
      <c r="BM685" s="34">
        <v>0.63780000000000003</v>
      </c>
      <c r="BN685" s="34"/>
      <c r="BO685" s="34"/>
      <c r="BP685" s="34"/>
      <c r="BQ685" s="34">
        <v>60.661999999999999</v>
      </c>
      <c r="BR685" s="34">
        <v>0.19542599999999999</v>
      </c>
      <c r="BS685" s="34">
        <v>-5</v>
      </c>
      <c r="BT685" s="34">
        <v>6.0000000000000001E-3</v>
      </c>
      <c r="BU685" s="34">
        <v>4.7757230000000002</v>
      </c>
      <c r="BV685" s="34">
        <v>0</v>
      </c>
      <c r="BW685" s="34" t="s">
        <v>155</v>
      </c>
      <c r="BX685" s="34">
        <v>0.81599999999999995</v>
      </c>
    </row>
    <row r="686" spans="1:76" x14ac:dyDescent="0.25">
      <c r="A686" s="35">
        <v>43167</v>
      </c>
      <c r="B686" s="36">
        <v>2.0346064814814813E-2</v>
      </c>
      <c r="C686" s="34">
        <v>13.972</v>
      </c>
      <c r="D686" s="34">
        <v>6.1000000000000004E-3</v>
      </c>
      <c r="E686" s="34">
        <v>61.356209</v>
      </c>
      <c r="F686" s="34">
        <v>188.4</v>
      </c>
      <c r="G686" s="34">
        <v>1.9</v>
      </c>
      <c r="H686" s="34">
        <v>81</v>
      </c>
      <c r="I686" s="34"/>
      <c r="J686" s="34">
        <v>0.46</v>
      </c>
      <c r="K686" s="34">
        <v>0.87719999999999998</v>
      </c>
      <c r="L686" s="34">
        <v>12.2562</v>
      </c>
      <c r="M686" s="34">
        <v>5.4000000000000003E-3</v>
      </c>
      <c r="N686" s="34">
        <v>165.29079999999999</v>
      </c>
      <c r="O686" s="34">
        <v>1.6667000000000001</v>
      </c>
      <c r="P686" s="34">
        <v>167</v>
      </c>
      <c r="Q686" s="34">
        <v>134.94649999999999</v>
      </c>
      <c r="R686" s="34">
        <v>1.3607</v>
      </c>
      <c r="S686" s="34">
        <v>136.30000000000001</v>
      </c>
      <c r="T686" s="34">
        <v>81.026600000000002</v>
      </c>
      <c r="U686" s="34"/>
      <c r="V686" s="34"/>
      <c r="W686" s="34">
        <v>0</v>
      </c>
      <c r="X686" s="34">
        <v>0.40510000000000002</v>
      </c>
      <c r="Y686" s="34">
        <v>12</v>
      </c>
      <c r="Z686" s="34">
        <v>850</v>
      </c>
      <c r="AA686" s="34">
        <v>850</v>
      </c>
      <c r="AB686" s="34">
        <v>867</v>
      </c>
      <c r="AC686" s="34">
        <v>86</v>
      </c>
      <c r="AD686" s="34">
        <v>27.16</v>
      </c>
      <c r="AE686" s="34">
        <v>0.62</v>
      </c>
      <c r="AF686" s="34">
        <v>978</v>
      </c>
      <c r="AG686" s="34">
        <v>2</v>
      </c>
      <c r="AH686" s="34">
        <v>44</v>
      </c>
      <c r="AI686" s="34">
        <v>41</v>
      </c>
      <c r="AJ686" s="34">
        <v>191.9</v>
      </c>
      <c r="AK686" s="34">
        <v>169</v>
      </c>
      <c r="AL686" s="34">
        <v>5.8</v>
      </c>
      <c r="AM686" s="34">
        <v>174.5</v>
      </c>
      <c r="AN686" s="34" t="s">
        <v>155</v>
      </c>
      <c r="AO686" s="34">
        <v>2</v>
      </c>
      <c r="AP686" s="37">
        <v>0.89616898148148139</v>
      </c>
      <c r="AQ686" s="34">
        <v>47.163474999999998</v>
      </c>
      <c r="AR686" s="34">
        <v>-88.491557999999998</v>
      </c>
      <c r="AS686" s="34">
        <v>318.7</v>
      </c>
      <c r="AT686" s="34">
        <v>28.1</v>
      </c>
      <c r="AU686" s="34">
        <v>12</v>
      </c>
      <c r="AV686" s="34">
        <v>10</v>
      </c>
      <c r="AW686" s="34" t="s">
        <v>201</v>
      </c>
      <c r="AX686" s="34">
        <v>1</v>
      </c>
      <c r="AY686" s="34">
        <v>1.5</v>
      </c>
      <c r="AZ686" s="34">
        <v>1.8</v>
      </c>
      <c r="BA686" s="34">
        <v>13.404</v>
      </c>
      <c r="BB686" s="34">
        <v>14.54</v>
      </c>
      <c r="BC686" s="34">
        <v>1.08</v>
      </c>
      <c r="BD686" s="34">
        <v>13.997999999999999</v>
      </c>
      <c r="BE686" s="34">
        <v>2903.567</v>
      </c>
      <c r="BF686" s="34">
        <v>0.81200000000000006</v>
      </c>
      <c r="BG686" s="34">
        <v>4.101</v>
      </c>
      <c r="BH686" s="34">
        <v>4.1000000000000002E-2</v>
      </c>
      <c r="BI686" s="34">
        <v>4.1420000000000003</v>
      </c>
      <c r="BJ686" s="34">
        <v>3.3479999999999999</v>
      </c>
      <c r="BK686" s="34">
        <v>3.4000000000000002E-2</v>
      </c>
      <c r="BL686" s="34">
        <v>3.3820000000000001</v>
      </c>
      <c r="BM686" s="34">
        <v>0.66239999999999999</v>
      </c>
      <c r="BN686" s="34"/>
      <c r="BO686" s="34"/>
      <c r="BP686" s="34"/>
      <c r="BQ686" s="34">
        <v>69.772999999999996</v>
      </c>
      <c r="BR686" s="34">
        <v>0.17920700000000001</v>
      </c>
      <c r="BS686" s="34">
        <v>-5</v>
      </c>
      <c r="BT686" s="34">
        <v>6.0000000000000001E-3</v>
      </c>
      <c r="BU686" s="34">
        <v>4.3793709999999999</v>
      </c>
      <c r="BV686" s="34">
        <v>0</v>
      </c>
      <c r="BW686" s="34" t="s">
        <v>155</v>
      </c>
      <c r="BX686" s="34">
        <v>0.81599999999999995</v>
      </c>
    </row>
    <row r="687" spans="1:76" x14ac:dyDescent="0.25">
      <c r="A687" s="35">
        <v>43167</v>
      </c>
      <c r="B687" s="36">
        <v>2.035763888888889E-2</v>
      </c>
      <c r="C687" s="34">
        <v>14.257999999999999</v>
      </c>
      <c r="D687" s="34">
        <v>1.84E-2</v>
      </c>
      <c r="E687" s="34">
        <v>184.06611599999999</v>
      </c>
      <c r="F687" s="34">
        <v>207.2</v>
      </c>
      <c r="G687" s="34">
        <v>1.9</v>
      </c>
      <c r="H687" s="34">
        <v>83.1</v>
      </c>
      <c r="I687" s="34"/>
      <c r="J687" s="34">
        <v>0.5</v>
      </c>
      <c r="K687" s="34">
        <v>0.87480000000000002</v>
      </c>
      <c r="L687" s="34">
        <v>12.473100000000001</v>
      </c>
      <c r="M687" s="34">
        <v>1.61E-2</v>
      </c>
      <c r="N687" s="34">
        <v>181.27869999999999</v>
      </c>
      <c r="O687" s="34">
        <v>1.6620999999999999</v>
      </c>
      <c r="P687" s="34">
        <v>182.9</v>
      </c>
      <c r="Q687" s="34">
        <v>147.99930000000001</v>
      </c>
      <c r="R687" s="34">
        <v>1.357</v>
      </c>
      <c r="S687" s="34">
        <v>149.4</v>
      </c>
      <c r="T687" s="34">
        <v>83.113200000000006</v>
      </c>
      <c r="U687" s="34"/>
      <c r="V687" s="34"/>
      <c r="W687" s="34">
        <v>0</v>
      </c>
      <c r="X687" s="34">
        <v>0.43740000000000001</v>
      </c>
      <c r="Y687" s="34">
        <v>12</v>
      </c>
      <c r="Z687" s="34">
        <v>850</v>
      </c>
      <c r="AA687" s="34">
        <v>851</v>
      </c>
      <c r="AB687" s="34">
        <v>868</v>
      </c>
      <c r="AC687" s="34">
        <v>86</v>
      </c>
      <c r="AD687" s="34">
        <v>27.16</v>
      </c>
      <c r="AE687" s="34">
        <v>0.62</v>
      </c>
      <c r="AF687" s="34">
        <v>978</v>
      </c>
      <c r="AG687" s="34">
        <v>2</v>
      </c>
      <c r="AH687" s="34">
        <v>44</v>
      </c>
      <c r="AI687" s="34">
        <v>41</v>
      </c>
      <c r="AJ687" s="34">
        <v>191.1</v>
      </c>
      <c r="AK687" s="34">
        <v>169</v>
      </c>
      <c r="AL687" s="34">
        <v>5.7</v>
      </c>
      <c r="AM687" s="34">
        <v>174.1</v>
      </c>
      <c r="AN687" s="34" t="s">
        <v>155</v>
      </c>
      <c r="AO687" s="34">
        <v>2</v>
      </c>
      <c r="AP687" s="37">
        <v>0.89616898148148139</v>
      </c>
      <c r="AQ687" s="34">
        <v>47.163417000000003</v>
      </c>
      <c r="AR687" s="34">
        <v>-88.491656000000006</v>
      </c>
      <c r="AS687" s="34">
        <v>318.8</v>
      </c>
      <c r="AT687" s="34">
        <v>27.8</v>
      </c>
      <c r="AU687" s="34">
        <v>12</v>
      </c>
      <c r="AV687" s="34">
        <v>10</v>
      </c>
      <c r="AW687" s="34" t="s">
        <v>201</v>
      </c>
      <c r="AX687" s="34">
        <v>1.0770999999999999</v>
      </c>
      <c r="AY687" s="34">
        <v>1.5</v>
      </c>
      <c r="AZ687" s="34">
        <v>1.8771</v>
      </c>
      <c r="BA687" s="34">
        <v>13.404</v>
      </c>
      <c r="BB687" s="34">
        <v>14.25</v>
      </c>
      <c r="BC687" s="34">
        <v>1.06</v>
      </c>
      <c r="BD687" s="34">
        <v>14.311</v>
      </c>
      <c r="BE687" s="34">
        <v>2900.9110000000001</v>
      </c>
      <c r="BF687" s="34">
        <v>2.3839999999999999</v>
      </c>
      <c r="BG687" s="34">
        <v>4.415</v>
      </c>
      <c r="BH687" s="34">
        <v>0.04</v>
      </c>
      <c r="BI687" s="34">
        <v>4.4560000000000004</v>
      </c>
      <c r="BJ687" s="34">
        <v>3.605</v>
      </c>
      <c r="BK687" s="34">
        <v>3.3000000000000002E-2</v>
      </c>
      <c r="BL687" s="34">
        <v>3.6379999999999999</v>
      </c>
      <c r="BM687" s="34">
        <v>0.66700000000000004</v>
      </c>
      <c r="BN687" s="34"/>
      <c r="BO687" s="34"/>
      <c r="BP687" s="34"/>
      <c r="BQ687" s="34">
        <v>73.968000000000004</v>
      </c>
      <c r="BR687" s="34">
        <v>0.18357399999999999</v>
      </c>
      <c r="BS687" s="34">
        <v>-5</v>
      </c>
      <c r="BT687" s="34">
        <v>6.0000000000000001E-3</v>
      </c>
      <c r="BU687" s="34">
        <v>4.4860899999999999</v>
      </c>
      <c r="BV687" s="34">
        <v>0</v>
      </c>
      <c r="BW687" s="34" t="s">
        <v>155</v>
      </c>
      <c r="BX687" s="34">
        <v>0.81599999999999995</v>
      </c>
    </row>
    <row r="688" spans="1:76" x14ac:dyDescent="0.25">
      <c r="A688" s="35">
        <v>43167</v>
      </c>
      <c r="B688" s="36">
        <v>2.0369212962962964E-2</v>
      </c>
      <c r="C688" s="34">
        <v>14.645</v>
      </c>
      <c r="D688" s="34">
        <v>0.21379999999999999</v>
      </c>
      <c r="E688" s="34">
        <v>2138.426966</v>
      </c>
      <c r="F688" s="34">
        <v>226.5</v>
      </c>
      <c r="G688" s="34">
        <v>1.9</v>
      </c>
      <c r="H688" s="34">
        <v>78.5</v>
      </c>
      <c r="I688" s="34"/>
      <c r="J688" s="34">
        <v>0.5</v>
      </c>
      <c r="K688" s="34">
        <v>0.87</v>
      </c>
      <c r="L688" s="34">
        <v>12.7422</v>
      </c>
      <c r="M688" s="34">
        <v>0.18609999999999999</v>
      </c>
      <c r="N688" s="34">
        <v>197.07560000000001</v>
      </c>
      <c r="O688" s="34">
        <v>1.6531</v>
      </c>
      <c r="P688" s="34">
        <v>198.7</v>
      </c>
      <c r="Q688" s="34">
        <v>160.89619999999999</v>
      </c>
      <c r="R688" s="34">
        <v>1.3495999999999999</v>
      </c>
      <c r="S688" s="34">
        <v>162.19999999999999</v>
      </c>
      <c r="T688" s="34">
        <v>78.503</v>
      </c>
      <c r="U688" s="34"/>
      <c r="V688" s="34"/>
      <c r="W688" s="34">
        <v>0</v>
      </c>
      <c r="X688" s="34">
        <v>0.435</v>
      </c>
      <c r="Y688" s="34">
        <v>12.1</v>
      </c>
      <c r="Z688" s="34">
        <v>850</v>
      </c>
      <c r="AA688" s="34">
        <v>850</v>
      </c>
      <c r="AB688" s="34">
        <v>868</v>
      </c>
      <c r="AC688" s="34">
        <v>86</v>
      </c>
      <c r="AD688" s="34">
        <v>27.16</v>
      </c>
      <c r="AE688" s="34">
        <v>0.62</v>
      </c>
      <c r="AF688" s="34">
        <v>978</v>
      </c>
      <c r="AG688" s="34">
        <v>2</v>
      </c>
      <c r="AH688" s="34">
        <v>44</v>
      </c>
      <c r="AI688" s="34">
        <v>41</v>
      </c>
      <c r="AJ688" s="34">
        <v>191.9</v>
      </c>
      <c r="AK688" s="34">
        <v>169.9</v>
      </c>
      <c r="AL688" s="34">
        <v>5.7</v>
      </c>
      <c r="AM688" s="34">
        <v>174.3</v>
      </c>
      <c r="AN688" s="34" t="s">
        <v>155</v>
      </c>
      <c r="AO688" s="34">
        <v>2</v>
      </c>
      <c r="AP688" s="37">
        <v>0.89618055555555554</v>
      </c>
      <c r="AQ688" s="34">
        <v>47.163251000000002</v>
      </c>
      <c r="AR688" s="34">
        <v>-88.491817999999995</v>
      </c>
      <c r="AS688" s="34">
        <v>318.5</v>
      </c>
      <c r="AT688" s="34">
        <v>27.2</v>
      </c>
      <c r="AU688" s="34">
        <v>12</v>
      </c>
      <c r="AV688" s="34">
        <v>9</v>
      </c>
      <c r="AW688" s="34" t="s">
        <v>200</v>
      </c>
      <c r="AX688" s="34">
        <v>1.5626</v>
      </c>
      <c r="AY688" s="34">
        <v>1.1145</v>
      </c>
      <c r="AZ688" s="34">
        <v>2.2854999999999999</v>
      </c>
      <c r="BA688" s="34">
        <v>13.404</v>
      </c>
      <c r="BB688" s="34">
        <v>13.71</v>
      </c>
      <c r="BC688" s="34">
        <v>1.02</v>
      </c>
      <c r="BD688" s="34">
        <v>14.936</v>
      </c>
      <c r="BE688" s="34">
        <v>2862.7040000000002</v>
      </c>
      <c r="BF688" s="34">
        <v>26.603999999999999</v>
      </c>
      <c r="BG688" s="34">
        <v>4.6369999999999996</v>
      </c>
      <c r="BH688" s="34">
        <v>3.9E-2</v>
      </c>
      <c r="BI688" s="34">
        <v>4.6760000000000002</v>
      </c>
      <c r="BJ688" s="34">
        <v>3.7850000000000001</v>
      </c>
      <c r="BK688" s="34">
        <v>3.2000000000000001E-2</v>
      </c>
      <c r="BL688" s="34">
        <v>3.8170000000000002</v>
      </c>
      <c r="BM688" s="34">
        <v>0.60860000000000003</v>
      </c>
      <c r="BN688" s="34"/>
      <c r="BO688" s="34"/>
      <c r="BP688" s="34"/>
      <c r="BQ688" s="34">
        <v>71.063000000000002</v>
      </c>
      <c r="BR688" s="34">
        <v>0.250888</v>
      </c>
      <c r="BS688" s="34">
        <v>-5</v>
      </c>
      <c r="BT688" s="34">
        <v>5.071E-3</v>
      </c>
      <c r="BU688" s="34">
        <v>6.1310750000000001</v>
      </c>
      <c r="BV688" s="34">
        <v>0</v>
      </c>
      <c r="BW688" s="34" t="s">
        <v>155</v>
      </c>
      <c r="BX688" s="34">
        <v>0.81599999999999995</v>
      </c>
    </row>
    <row r="689" spans="1:76" x14ac:dyDescent="0.25">
      <c r="A689" s="35">
        <v>43167</v>
      </c>
      <c r="B689" s="36">
        <v>2.0380787037037038E-2</v>
      </c>
      <c r="C689" s="34">
        <v>14.518000000000001</v>
      </c>
      <c r="D689" s="34">
        <v>0.34079999999999999</v>
      </c>
      <c r="E689" s="34">
        <v>3408.253205</v>
      </c>
      <c r="F689" s="34">
        <v>244.8</v>
      </c>
      <c r="G689" s="34">
        <v>1.9</v>
      </c>
      <c r="H689" s="34">
        <v>66.3</v>
      </c>
      <c r="I689" s="34"/>
      <c r="J689" s="34">
        <v>0.6</v>
      </c>
      <c r="K689" s="34">
        <v>0.86990000000000001</v>
      </c>
      <c r="L689" s="34">
        <v>12.6294</v>
      </c>
      <c r="M689" s="34">
        <v>0.29649999999999999</v>
      </c>
      <c r="N689" s="34">
        <v>212.96119999999999</v>
      </c>
      <c r="O689" s="34">
        <v>1.6529</v>
      </c>
      <c r="P689" s="34">
        <v>214.6</v>
      </c>
      <c r="Q689" s="34">
        <v>173.8655</v>
      </c>
      <c r="R689" s="34">
        <v>1.3493999999999999</v>
      </c>
      <c r="S689" s="34">
        <v>175.2</v>
      </c>
      <c r="T689" s="34">
        <v>66.295100000000005</v>
      </c>
      <c r="U689" s="34"/>
      <c r="V689" s="34"/>
      <c r="W689" s="34">
        <v>0</v>
      </c>
      <c r="X689" s="34">
        <v>0.52200000000000002</v>
      </c>
      <c r="Y689" s="34">
        <v>12</v>
      </c>
      <c r="Z689" s="34">
        <v>850</v>
      </c>
      <c r="AA689" s="34">
        <v>851</v>
      </c>
      <c r="AB689" s="34">
        <v>868</v>
      </c>
      <c r="AC689" s="34">
        <v>86</v>
      </c>
      <c r="AD689" s="34">
        <v>27.16</v>
      </c>
      <c r="AE689" s="34">
        <v>0.62</v>
      </c>
      <c r="AF689" s="34">
        <v>978</v>
      </c>
      <c r="AG689" s="34">
        <v>2</v>
      </c>
      <c r="AH689" s="34">
        <v>44</v>
      </c>
      <c r="AI689" s="34">
        <v>41</v>
      </c>
      <c r="AJ689" s="34">
        <v>192</v>
      </c>
      <c r="AK689" s="34">
        <v>169.1</v>
      </c>
      <c r="AL689" s="34">
        <v>5.7</v>
      </c>
      <c r="AM689" s="34">
        <v>174.6</v>
      </c>
      <c r="AN689" s="34" t="s">
        <v>155</v>
      </c>
      <c r="AO689" s="34">
        <v>2</v>
      </c>
      <c r="AP689" s="37">
        <v>0.89620370370370372</v>
      </c>
      <c r="AQ689" s="34">
        <v>47.163117</v>
      </c>
      <c r="AR689" s="34">
        <v>-88.491885999999994</v>
      </c>
      <c r="AS689" s="34">
        <v>318.3</v>
      </c>
      <c r="AT689" s="34">
        <v>27.5</v>
      </c>
      <c r="AU689" s="34">
        <v>12</v>
      </c>
      <c r="AV689" s="34">
        <v>9</v>
      </c>
      <c r="AW689" s="34" t="s">
        <v>200</v>
      </c>
      <c r="AX689" s="34">
        <v>2.1625999999999999</v>
      </c>
      <c r="AY689" s="34">
        <v>1</v>
      </c>
      <c r="AZ689" s="34">
        <v>2.7854999999999999</v>
      </c>
      <c r="BA689" s="34">
        <v>13.404</v>
      </c>
      <c r="BB689" s="34">
        <v>13.69</v>
      </c>
      <c r="BC689" s="34">
        <v>1.02</v>
      </c>
      <c r="BD689" s="34">
        <v>14.952999999999999</v>
      </c>
      <c r="BE689" s="34">
        <v>2838.1460000000002</v>
      </c>
      <c r="BF689" s="34">
        <v>42.406999999999996</v>
      </c>
      <c r="BG689" s="34">
        <v>5.0119999999999996</v>
      </c>
      <c r="BH689" s="34">
        <v>3.9E-2</v>
      </c>
      <c r="BI689" s="34">
        <v>5.0510000000000002</v>
      </c>
      <c r="BJ689" s="34">
        <v>4.0919999999999996</v>
      </c>
      <c r="BK689" s="34">
        <v>3.2000000000000001E-2</v>
      </c>
      <c r="BL689" s="34">
        <v>4.1230000000000002</v>
      </c>
      <c r="BM689" s="34">
        <v>0.5141</v>
      </c>
      <c r="BN689" s="34"/>
      <c r="BO689" s="34"/>
      <c r="BP689" s="34"/>
      <c r="BQ689" s="34">
        <v>85.287000000000006</v>
      </c>
      <c r="BR689" s="34">
        <v>0.35633199999999998</v>
      </c>
      <c r="BS689" s="34">
        <v>-5</v>
      </c>
      <c r="BT689" s="34">
        <v>5.0000000000000001E-3</v>
      </c>
      <c r="BU689" s="34">
        <v>8.7078629999999997</v>
      </c>
      <c r="BV689" s="34">
        <v>0</v>
      </c>
      <c r="BW689" s="34" t="s">
        <v>155</v>
      </c>
      <c r="BX689" s="34">
        <v>0.81599999999999995</v>
      </c>
    </row>
    <row r="690" spans="1:76" x14ac:dyDescent="0.25">
      <c r="A690" s="35">
        <v>43167</v>
      </c>
      <c r="B690" s="36">
        <v>2.0392361111111111E-2</v>
      </c>
      <c r="C690" s="34">
        <v>14.451000000000001</v>
      </c>
      <c r="D690" s="34">
        <v>0.24429999999999999</v>
      </c>
      <c r="E690" s="34">
        <v>2442.7390180000002</v>
      </c>
      <c r="F690" s="34">
        <v>233.1</v>
      </c>
      <c r="G690" s="34">
        <v>2</v>
      </c>
      <c r="H690" s="34">
        <v>66</v>
      </c>
      <c r="I690" s="34"/>
      <c r="J690" s="34">
        <v>0.6</v>
      </c>
      <c r="K690" s="34">
        <v>0.87129999999999996</v>
      </c>
      <c r="L690" s="34">
        <v>12.590999999999999</v>
      </c>
      <c r="M690" s="34">
        <v>0.21279999999999999</v>
      </c>
      <c r="N690" s="34">
        <v>203.14019999999999</v>
      </c>
      <c r="O690" s="34">
        <v>1.724</v>
      </c>
      <c r="P690" s="34">
        <v>204.9</v>
      </c>
      <c r="Q690" s="34">
        <v>165.8475</v>
      </c>
      <c r="R690" s="34">
        <v>1.4075</v>
      </c>
      <c r="S690" s="34">
        <v>167.3</v>
      </c>
      <c r="T690" s="34">
        <v>66.037899999999993</v>
      </c>
      <c r="U690" s="34"/>
      <c r="V690" s="34"/>
      <c r="W690" s="34">
        <v>0</v>
      </c>
      <c r="X690" s="34">
        <v>0.52280000000000004</v>
      </c>
      <c r="Y690" s="34">
        <v>12</v>
      </c>
      <c r="Z690" s="34">
        <v>851</v>
      </c>
      <c r="AA690" s="34">
        <v>851</v>
      </c>
      <c r="AB690" s="34">
        <v>868</v>
      </c>
      <c r="AC690" s="34">
        <v>86</v>
      </c>
      <c r="AD690" s="34">
        <v>27.16</v>
      </c>
      <c r="AE690" s="34">
        <v>0.62</v>
      </c>
      <c r="AF690" s="34">
        <v>978</v>
      </c>
      <c r="AG690" s="34">
        <v>2</v>
      </c>
      <c r="AH690" s="34">
        <v>44</v>
      </c>
      <c r="AI690" s="34">
        <v>41</v>
      </c>
      <c r="AJ690" s="34">
        <v>192</v>
      </c>
      <c r="AK690" s="34">
        <v>169.9</v>
      </c>
      <c r="AL690" s="34">
        <v>5.7</v>
      </c>
      <c r="AM690" s="34">
        <v>175</v>
      </c>
      <c r="AN690" s="34" t="s">
        <v>155</v>
      </c>
      <c r="AO690" s="34">
        <v>2</v>
      </c>
      <c r="AP690" s="37">
        <v>0.89621527777777776</v>
      </c>
      <c r="AQ690" s="34">
        <v>47.163089999999997</v>
      </c>
      <c r="AR690" s="34">
        <v>-88.491895</v>
      </c>
      <c r="AS690" s="34">
        <v>318.3</v>
      </c>
      <c r="AT690" s="34">
        <v>28.7</v>
      </c>
      <c r="AU690" s="34">
        <v>12</v>
      </c>
      <c r="AV690" s="34">
        <v>9</v>
      </c>
      <c r="AW690" s="34" t="s">
        <v>200</v>
      </c>
      <c r="AX690" s="34">
        <v>2.6084000000000001</v>
      </c>
      <c r="AY690" s="34">
        <v>1</v>
      </c>
      <c r="AZ690" s="34">
        <v>3.2084000000000001</v>
      </c>
      <c r="BA690" s="34">
        <v>13.404</v>
      </c>
      <c r="BB690" s="34">
        <v>13.85</v>
      </c>
      <c r="BC690" s="34">
        <v>1.03</v>
      </c>
      <c r="BD690" s="34">
        <v>14.77</v>
      </c>
      <c r="BE690" s="34">
        <v>2856.5680000000002</v>
      </c>
      <c r="BF690" s="34">
        <v>30.733000000000001</v>
      </c>
      <c r="BG690" s="34">
        <v>4.8259999999999996</v>
      </c>
      <c r="BH690" s="34">
        <v>4.1000000000000002E-2</v>
      </c>
      <c r="BI690" s="34">
        <v>4.867</v>
      </c>
      <c r="BJ690" s="34">
        <v>3.94</v>
      </c>
      <c r="BK690" s="34">
        <v>3.3000000000000002E-2</v>
      </c>
      <c r="BL690" s="34">
        <v>3.9740000000000002</v>
      </c>
      <c r="BM690" s="34">
        <v>0.51700000000000002</v>
      </c>
      <c r="BN690" s="34"/>
      <c r="BO690" s="34"/>
      <c r="BP690" s="34"/>
      <c r="BQ690" s="34">
        <v>86.239000000000004</v>
      </c>
      <c r="BR690" s="34">
        <v>0.43460399999999999</v>
      </c>
      <c r="BS690" s="34">
        <v>-5</v>
      </c>
      <c r="BT690" s="34">
        <v>5.9290000000000002E-3</v>
      </c>
      <c r="BU690" s="34">
        <v>10.620635</v>
      </c>
      <c r="BV690" s="34">
        <v>0</v>
      </c>
      <c r="BW690" s="34" t="s">
        <v>155</v>
      </c>
      <c r="BX690" s="34">
        <v>0.81599999999999995</v>
      </c>
    </row>
    <row r="691" spans="1:76" x14ac:dyDescent="0.25">
      <c r="A691" s="35">
        <v>43167</v>
      </c>
      <c r="B691" s="36">
        <v>2.0403935185185188E-2</v>
      </c>
      <c r="C691" s="34">
        <v>14.288</v>
      </c>
      <c r="D691" s="34">
        <v>7.9299999999999995E-2</v>
      </c>
      <c r="E691" s="34">
        <v>792.84907199999998</v>
      </c>
      <c r="F691" s="34">
        <v>210.3</v>
      </c>
      <c r="G691" s="34">
        <v>2.1</v>
      </c>
      <c r="H691" s="34">
        <v>65.3</v>
      </c>
      <c r="I691" s="34"/>
      <c r="J691" s="34">
        <v>0.6</v>
      </c>
      <c r="K691" s="34">
        <v>0.874</v>
      </c>
      <c r="L691" s="34">
        <v>12.4884</v>
      </c>
      <c r="M691" s="34">
        <v>6.93E-2</v>
      </c>
      <c r="N691" s="34">
        <v>183.7955</v>
      </c>
      <c r="O691" s="34">
        <v>1.8354999999999999</v>
      </c>
      <c r="P691" s="34">
        <v>185.6</v>
      </c>
      <c r="Q691" s="34">
        <v>150.05410000000001</v>
      </c>
      <c r="R691" s="34">
        <v>1.4984999999999999</v>
      </c>
      <c r="S691" s="34">
        <v>151.6</v>
      </c>
      <c r="T691" s="34">
        <v>65.319800000000001</v>
      </c>
      <c r="U691" s="34"/>
      <c r="V691" s="34"/>
      <c r="W691" s="34">
        <v>0</v>
      </c>
      <c r="X691" s="34">
        <v>0.52439999999999998</v>
      </c>
      <c r="Y691" s="34">
        <v>12</v>
      </c>
      <c r="Z691" s="34">
        <v>851</v>
      </c>
      <c r="AA691" s="34">
        <v>851</v>
      </c>
      <c r="AB691" s="34">
        <v>868</v>
      </c>
      <c r="AC691" s="34">
        <v>86</v>
      </c>
      <c r="AD691" s="34">
        <v>27.16</v>
      </c>
      <c r="AE691" s="34">
        <v>0.62</v>
      </c>
      <c r="AF691" s="34">
        <v>978</v>
      </c>
      <c r="AG691" s="34">
        <v>2</v>
      </c>
      <c r="AH691" s="34">
        <v>44</v>
      </c>
      <c r="AI691" s="34">
        <v>41</v>
      </c>
      <c r="AJ691" s="34">
        <v>192</v>
      </c>
      <c r="AK691" s="34">
        <v>170</v>
      </c>
      <c r="AL691" s="34">
        <v>5.7</v>
      </c>
      <c r="AM691" s="34">
        <v>175</v>
      </c>
      <c r="AN691" s="34" t="s">
        <v>155</v>
      </c>
      <c r="AO691" s="34">
        <v>2</v>
      </c>
      <c r="AP691" s="37">
        <v>0.89621527777777776</v>
      </c>
      <c r="AQ691" s="34">
        <v>47.163003000000003</v>
      </c>
      <c r="AR691" s="34">
        <v>-88.491932000000006</v>
      </c>
      <c r="AS691" s="34">
        <v>318.10000000000002</v>
      </c>
      <c r="AT691" s="34">
        <v>29</v>
      </c>
      <c r="AU691" s="34">
        <v>12</v>
      </c>
      <c r="AV691" s="34">
        <v>9</v>
      </c>
      <c r="AW691" s="34" t="s">
        <v>200</v>
      </c>
      <c r="AX691" s="34">
        <v>1.3893</v>
      </c>
      <c r="AY691" s="34">
        <v>1.0770999999999999</v>
      </c>
      <c r="AZ691" s="34">
        <v>2.1435</v>
      </c>
      <c r="BA691" s="34">
        <v>13.404</v>
      </c>
      <c r="BB691" s="34">
        <v>14.16</v>
      </c>
      <c r="BC691" s="34">
        <v>1.06</v>
      </c>
      <c r="BD691" s="34">
        <v>14.41</v>
      </c>
      <c r="BE691" s="34">
        <v>2888.9949999999999</v>
      </c>
      <c r="BF691" s="34">
        <v>10.202999999999999</v>
      </c>
      <c r="BG691" s="34">
        <v>4.4530000000000003</v>
      </c>
      <c r="BH691" s="34">
        <v>4.3999999999999997E-2</v>
      </c>
      <c r="BI691" s="34">
        <v>4.4969999999999999</v>
      </c>
      <c r="BJ691" s="34">
        <v>3.6349999999999998</v>
      </c>
      <c r="BK691" s="34">
        <v>3.5999999999999997E-2</v>
      </c>
      <c r="BL691" s="34">
        <v>3.6709999999999998</v>
      </c>
      <c r="BM691" s="34">
        <v>0.52139999999999997</v>
      </c>
      <c r="BN691" s="34"/>
      <c r="BO691" s="34"/>
      <c r="BP691" s="34"/>
      <c r="BQ691" s="34">
        <v>88.210999999999999</v>
      </c>
      <c r="BR691" s="34">
        <v>0.45114799999999999</v>
      </c>
      <c r="BS691" s="34">
        <v>-5</v>
      </c>
      <c r="BT691" s="34">
        <v>6.0000000000000001E-3</v>
      </c>
      <c r="BU691" s="34">
        <v>11.024929</v>
      </c>
      <c r="BV691" s="34">
        <v>0</v>
      </c>
      <c r="BW691" s="34" t="s">
        <v>155</v>
      </c>
      <c r="BX691" s="34">
        <v>0.81599999999999995</v>
      </c>
    </row>
    <row r="692" spans="1:76" x14ac:dyDescent="0.25">
      <c r="A692" s="35">
        <v>43167</v>
      </c>
      <c r="B692" s="36">
        <v>2.0415509259259258E-2</v>
      </c>
      <c r="C692" s="34">
        <v>14.231</v>
      </c>
      <c r="D692" s="34">
        <v>3.2500000000000001E-2</v>
      </c>
      <c r="E692" s="34">
        <v>324.72962100000001</v>
      </c>
      <c r="F692" s="34">
        <v>211.5</v>
      </c>
      <c r="G692" s="34">
        <v>2.1</v>
      </c>
      <c r="H692" s="34">
        <v>68.599999999999994</v>
      </c>
      <c r="I692" s="34"/>
      <c r="J692" s="34">
        <v>0.54</v>
      </c>
      <c r="K692" s="34">
        <v>0.87490000000000001</v>
      </c>
      <c r="L692" s="34">
        <v>12.450100000000001</v>
      </c>
      <c r="M692" s="34">
        <v>2.8400000000000002E-2</v>
      </c>
      <c r="N692" s="34">
        <v>185.03399999999999</v>
      </c>
      <c r="O692" s="34">
        <v>1.8371999999999999</v>
      </c>
      <c r="P692" s="34">
        <v>186.9</v>
      </c>
      <c r="Q692" s="34">
        <v>151.06530000000001</v>
      </c>
      <c r="R692" s="34">
        <v>1.4999</v>
      </c>
      <c r="S692" s="34">
        <v>152.6</v>
      </c>
      <c r="T692" s="34">
        <v>68.622200000000007</v>
      </c>
      <c r="U692" s="34"/>
      <c r="V692" s="34"/>
      <c r="W692" s="34">
        <v>0</v>
      </c>
      <c r="X692" s="34">
        <v>0.47270000000000001</v>
      </c>
      <c r="Y692" s="34">
        <v>12</v>
      </c>
      <c r="Z692" s="34">
        <v>851</v>
      </c>
      <c r="AA692" s="34">
        <v>851</v>
      </c>
      <c r="AB692" s="34">
        <v>867</v>
      </c>
      <c r="AC692" s="34">
        <v>86</v>
      </c>
      <c r="AD692" s="34">
        <v>27.16</v>
      </c>
      <c r="AE692" s="34">
        <v>0.62</v>
      </c>
      <c r="AF692" s="34">
        <v>978</v>
      </c>
      <c r="AG692" s="34">
        <v>2</v>
      </c>
      <c r="AH692" s="34">
        <v>44</v>
      </c>
      <c r="AI692" s="34">
        <v>41</v>
      </c>
      <c r="AJ692" s="34">
        <v>191.1</v>
      </c>
      <c r="AK692" s="34">
        <v>169.1</v>
      </c>
      <c r="AL692" s="34">
        <v>5.6</v>
      </c>
      <c r="AM692" s="34">
        <v>175</v>
      </c>
      <c r="AN692" s="34" t="s">
        <v>155</v>
      </c>
      <c r="AO692" s="34">
        <v>2</v>
      </c>
      <c r="AP692" s="37">
        <v>0.8962268518518518</v>
      </c>
      <c r="AQ692" s="34">
        <v>47.162880999999999</v>
      </c>
      <c r="AR692" s="34">
        <v>-88.491951999999998</v>
      </c>
      <c r="AS692" s="34">
        <v>318</v>
      </c>
      <c r="AT692" s="34">
        <v>31.5</v>
      </c>
      <c r="AU692" s="34">
        <v>12</v>
      </c>
      <c r="AV692" s="34">
        <v>9</v>
      </c>
      <c r="AW692" s="34" t="s">
        <v>200</v>
      </c>
      <c r="AX692" s="34">
        <v>1.0770999999999999</v>
      </c>
      <c r="AY692" s="34">
        <v>1.1771</v>
      </c>
      <c r="AZ692" s="34">
        <v>1.8771</v>
      </c>
      <c r="BA692" s="34">
        <v>13.404</v>
      </c>
      <c r="BB692" s="34">
        <v>14.27</v>
      </c>
      <c r="BC692" s="34">
        <v>1.06</v>
      </c>
      <c r="BD692" s="34">
        <v>14.303000000000001</v>
      </c>
      <c r="BE692" s="34">
        <v>2898.386</v>
      </c>
      <c r="BF692" s="34">
        <v>4.2089999999999996</v>
      </c>
      <c r="BG692" s="34">
        <v>4.5110000000000001</v>
      </c>
      <c r="BH692" s="34">
        <v>4.4999999999999998E-2</v>
      </c>
      <c r="BI692" s="34">
        <v>4.556</v>
      </c>
      <c r="BJ692" s="34">
        <v>3.6829999999999998</v>
      </c>
      <c r="BK692" s="34">
        <v>3.6999999999999998E-2</v>
      </c>
      <c r="BL692" s="34">
        <v>3.7189999999999999</v>
      </c>
      <c r="BM692" s="34">
        <v>0.55130000000000001</v>
      </c>
      <c r="BN692" s="34"/>
      <c r="BO692" s="34"/>
      <c r="BP692" s="34"/>
      <c r="BQ692" s="34">
        <v>80.015000000000001</v>
      </c>
      <c r="BR692" s="34">
        <v>0.51424300000000001</v>
      </c>
      <c r="BS692" s="34">
        <v>-5</v>
      </c>
      <c r="BT692" s="34">
        <v>6.0000000000000001E-3</v>
      </c>
      <c r="BU692" s="34">
        <v>12.566814000000001</v>
      </c>
      <c r="BV692" s="34">
        <v>0</v>
      </c>
      <c r="BW692" s="34" t="s">
        <v>155</v>
      </c>
      <c r="BX692" s="34">
        <v>0.81599999999999995</v>
      </c>
    </row>
    <row r="693" spans="1:76" x14ac:dyDescent="0.25">
      <c r="A693" s="35">
        <v>43167</v>
      </c>
      <c r="B693" s="36">
        <v>2.0427083333333332E-2</v>
      </c>
      <c r="C693" s="34">
        <v>14.067</v>
      </c>
      <c r="D693" s="34">
        <v>1.55E-2</v>
      </c>
      <c r="E693" s="34">
        <v>154.6875</v>
      </c>
      <c r="F693" s="34">
        <v>310.10000000000002</v>
      </c>
      <c r="G693" s="34">
        <v>1.8</v>
      </c>
      <c r="H693" s="34">
        <v>73.900000000000006</v>
      </c>
      <c r="I693" s="34"/>
      <c r="J693" s="34">
        <v>0.48</v>
      </c>
      <c r="K693" s="34">
        <v>0.87639999999999996</v>
      </c>
      <c r="L693" s="34">
        <v>12.328200000000001</v>
      </c>
      <c r="M693" s="34">
        <v>1.3599999999999999E-2</v>
      </c>
      <c r="N693" s="34">
        <v>271.78750000000002</v>
      </c>
      <c r="O693" s="34">
        <v>1.5922000000000001</v>
      </c>
      <c r="P693" s="34">
        <v>273.39999999999998</v>
      </c>
      <c r="Q693" s="34">
        <v>221.89240000000001</v>
      </c>
      <c r="R693" s="34">
        <v>1.2999000000000001</v>
      </c>
      <c r="S693" s="34">
        <v>223.2</v>
      </c>
      <c r="T693" s="34">
        <v>73.901499999999999</v>
      </c>
      <c r="U693" s="34"/>
      <c r="V693" s="34"/>
      <c r="W693" s="34">
        <v>0</v>
      </c>
      <c r="X693" s="34">
        <v>0.42309999999999998</v>
      </c>
      <c r="Y693" s="34">
        <v>12.1</v>
      </c>
      <c r="Z693" s="34">
        <v>850</v>
      </c>
      <c r="AA693" s="34">
        <v>851</v>
      </c>
      <c r="AB693" s="34">
        <v>867</v>
      </c>
      <c r="AC693" s="34">
        <v>86</v>
      </c>
      <c r="AD693" s="34">
        <v>27.16</v>
      </c>
      <c r="AE693" s="34">
        <v>0.62</v>
      </c>
      <c r="AF693" s="34">
        <v>978</v>
      </c>
      <c r="AG693" s="34">
        <v>2</v>
      </c>
      <c r="AH693" s="34">
        <v>44</v>
      </c>
      <c r="AI693" s="34">
        <v>41</v>
      </c>
      <c r="AJ693" s="34">
        <v>191.9</v>
      </c>
      <c r="AK693" s="34">
        <v>169</v>
      </c>
      <c r="AL693" s="34">
        <v>5.8</v>
      </c>
      <c r="AM693" s="34">
        <v>175</v>
      </c>
      <c r="AN693" s="34" t="s">
        <v>155</v>
      </c>
      <c r="AO693" s="34">
        <v>2</v>
      </c>
      <c r="AP693" s="37">
        <v>0.89623842592592595</v>
      </c>
      <c r="AQ693" s="34">
        <v>47.162750000000003</v>
      </c>
      <c r="AR693" s="34">
        <v>-88.491952999999995</v>
      </c>
      <c r="AS693" s="34">
        <v>317.8</v>
      </c>
      <c r="AT693" s="34">
        <v>32.200000000000003</v>
      </c>
      <c r="AU693" s="34">
        <v>12</v>
      </c>
      <c r="AV693" s="34">
        <v>9</v>
      </c>
      <c r="AW693" s="34" t="s">
        <v>200</v>
      </c>
      <c r="AX693" s="34">
        <v>1.1770229999999999</v>
      </c>
      <c r="AY693" s="34">
        <v>1.277023</v>
      </c>
      <c r="AZ693" s="34">
        <v>1.977023</v>
      </c>
      <c r="BA693" s="34">
        <v>13.404</v>
      </c>
      <c r="BB693" s="34">
        <v>14.44</v>
      </c>
      <c r="BC693" s="34">
        <v>1.08</v>
      </c>
      <c r="BD693" s="34">
        <v>14.106</v>
      </c>
      <c r="BE693" s="34">
        <v>2901.77</v>
      </c>
      <c r="BF693" s="34">
        <v>2.0310000000000001</v>
      </c>
      <c r="BG693" s="34">
        <v>6.6989999999999998</v>
      </c>
      <c r="BH693" s="34">
        <v>3.9E-2</v>
      </c>
      <c r="BI693" s="34">
        <v>6.7389999999999999</v>
      </c>
      <c r="BJ693" s="34">
        <v>5.4690000000000003</v>
      </c>
      <c r="BK693" s="34">
        <v>3.2000000000000001E-2</v>
      </c>
      <c r="BL693" s="34">
        <v>5.5010000000000003</v>
      </c>
      <c r="BM693" s="34">
        <v>0.60029999999999994</v>
      </c>
      <c r="BN693" s="34"/>
      <c r="BO693" s="34"/>
      <c r="BP693" s="34"/>
      <c r="BQ693" s="34">
        <v>72.418999999999997</v>
      </c>
      <c r="BR693" s="34">
        <v>0.55058600000000002</v>
      </c>
      <c r="BS693" s="34">
        <v>-5</v>
      </c>
      <c r="BT693" s="34">
        <v>6.0000000000000001E-3</v>
      </c>
      <c r="BU693" s="34">
        <v>13.454946</v>
      </c>
      <c r="BV693" s="34">
        <v>0</v>
      </c>
      <c r="BW693" s="34" t="s">
        <v>155</v>
      </c>
      <c r="BX693" s="34">
        <v>0.81599999999999995</v>
      </c>
    </row>
    <row r="694" spans="1:76" x14ac:dyDescent="0.25">
      <c r="A694" s="35">
        <v>43167</v>
      </c>
      <c r="B694" s="36">
        <v>2.0438657407407405E-2</v>
      </c>
      <c r="C694" s="34">
        <v>13.391</v>
      </c>
      <c r="D694" s="34">
        <v>6.4999999999999997E-3</v>
      </c>
      <c r="E694" s="34">
        <v>65.102880999999996</v>
      </c>
      <c r="F694" s="34">
        <v>470</v>
      </c>
      <c r="G694" s="34">
        <v>1.4</v>
      </c>
      <c r="H694" s="34">
        <v>70.5</v>
      </c>
      <c r="I694" s="34"/>
      <c r="J694" s="34">
        <v>0.4</v>
      </c>
      <c r="K694" s="34">
        <v>0.88180000000000003</v>
      </c>
      <c r="L694" s="34">
        <v>11.808199999999999</v>
      </c>
      <c r="M694" s="34">
        <v>5.7000000000000002E-3</v>
      </c>
      <c r="N694" s="34">
        <v>414.39819999999997</v>
      </c>
      <c r="O694" s="34">
        <v>1.2279</v>
      </c>
      <c r="P694" s="34">
        <v>415.6</v>
      </c>
      <c r="Q694" s="34">
        <v>338.32249999999999</v>
      </c>
      <c r="R694" s="34">
        <v>1.0024999999999999</v>
      </c>
      <c r="S694" s="34">
        <v>339.3</v>
      </c>
      <c r="T694" s="34">
        <v>70.469899999999996</v>
      </c>
      <c r="U694" s="34"/>
      <c r="V694" s="34"/>
      <c r="W694" s="34">
        <v>0</v>
      </c>
      <c r="X694" s="34">
        <v>0.35270000000000001</v>
      </c>
      <c r="Y694" s="34">
        <v>12</v>
      </c>
      <c r="Z694" s="34">
        <v>851</v>
      </c>
      <c r="AA694" s="34">
        <v>852</v>
      </c>
      <c r="AB694" s="34">
        <v>867</v>
      </c>
      <c r="AC694" s="34">
        <v>86</v>
      </c>
      <c r="AD694" s="34">
        <v>27.16</v>
      </c>
      <c r="AE694" s="34">
        <v>0.62</v>
      </c>
      <c r="AF694" s="34">
        <v>978</v>
      </c>
      <c r="AG694" s="34">
        <v>2</v>
      </c>
      <c r="AH694" s="34">
        <v>44</v>
      </c>
      <c r="AI694" s="34">
        <v>41</v>
      </c>
      <c r="AJ694" s="34">
        <v>192</v>
      </c>
      <c r="AK694" s="34">
        <v>169</v>
      </c>
      <c r="AL694" s="34">
        <v>5.7</v>
      </c>
      <c r="AM694" s="34">
        <v>175</v>
      </c>
      <c r="AN694" s="34" t="s">
        <v>155</v>
      </c>
      <c r="AO694" s="34">
        <v>2</v>
      </c>
      <c r="AP694" s="37">
        <v>0.8962500000000001</v>
      </c>
      <c r="AQ694" s="34">
        <v>47.162598000000003</v>
      </c>
      <c r="AR694" s="34">
        <v>-88.491917999999998</v>
      </c>
      <c r="AS694" s="34">
        <v>317.8</v>
      </c>
      <c r="AT694" s="34">
        <v>34.799999999999997</v>
      </c>
      <c r="AU694" s="34">
        <v>12</v>
      </c>
      <c r="AV694" s="34">
        <v>9</v>
      </c>
      <c r="AW694" s="34" t="s">
        <v>200</v>
      </c>
      <c r="AX694" s="34">
        <v>1.585385</v>
      </c>
      <c r="AY694" s="34">
        <v>1.3770770000000001</v>
      </c>
      <c r="AZ694" s="34">
        <v>2.3853849999999999</v>
      </c>
      <c r="BA694" s="34">
        <v>13.404</v>
      </c>
      <c r="BB694" s="34">
        <v>15.13</v>
      </c>
      <c r="BC694" s="34">
        <v>1.1299999999999999</v>
      </c>
      <c r="BD694" s="34">
        <v>13.407</v>
      </c>
      <c r="BE694" s="34">
        <v>2903.9760000000001</v>
      </c>
      <c r="BF694" s="34">
        <v>0.89900000000000002</v>
      </c>
      <c r="BG694" s="34">
        <v>10.672000000000001</v>
      </c>
      <c r="BH694" s="34">
        <v>3.2000000000000001E-2</v>
      </c>
      <c r="BI694" s="34">
        <v>10.704000000000001</v>
      </c>
      <c r="BJ694" s="34">
        <v>8.7129999999999992</v>
      </c>
      <c r="BK694" s="34">
        <v>2.5999999999999999E-2</v>
      </c>
      <c r="BL694" s="34">
        <v>8.7390000000000008</v>
      </c>
      <c r="BM694" s="34">
        <v>0.59799999999999998</v>
      </c>
      <c r="BN694" s="34"/>
      <c r="BO694" s="34"/>
      <c r="BP694" s="34"/>
      <c r="BQ694" s="34">
        <v>63.070999999999998</v>
      </c>
      <c r="BR694" s="34">
        <v>0.57157999999999998</v>
      </c>
      <c r="BS694" s="34">
        <v>-5</v>
      </c>
      <c r="BT694" s="34">
        <v>6.0000000000000001E-3</v>
      </c>
      <c r="BU694" s="34">
        <v>13.967986</v>
      </c>
      <c r="BV694" s="34">
        <v>0</v>
      </c>
      <c r="BW694" s="34" t="s">
        <v>155</v>
      </c>
      <c r="BX694" s="34">
        <v>0.81599999999999995</v>
      </c>
    </row>
    <row r="695" spans="1:76" x14ac:dyDescent="0.25">
      <c r="A695" s="35">
        <v>43167</v>
      </c>
      <c r="B695" s="36">
        <v>2.0450231481481482E-2</v>
      </c>
      <c r="C695" s="34">
        <v>11.93</v>
      </c>
      <c r="D695" s="34">
        <v>4.5999999999999999E-3</v>
      </c>
      <c r="E695" s="34">
        <v>45.640194000000001</v>
      </c>
      <c r="F695" s="34">
        <v>620.4</v>
      </c>
      <c r="G695" s="34">
        <v>1</v>
      </c>
      <c r="H695" s="34">
        <v>59.5</v>
      </c>
      <c r="I695" s="34"/>
      <c r="J695" s="34">
        <v>0.39</v>
      </c>
      <c r="K695" s="34">
        <v>0.89359999999999995</v>
      </c>
      <c r="L695" s="34">
        <v>10.6602</v>
      </c>
      <c r="M695" s="34">
        <v>4.1000000000000003E-3</v>
      </c>
      <c r="N695" s="34">
        <v>554.42259999999999</v>
      </c>
      <c r="O695" s="34">
        <v>0.89359999999999995</v>
      </c>
      <c r="P695" s="34">
        <v>555.29999999999995</v>
      </c>
      <c r="Q695" s="34">
        <v>452.64100000000002</v>
      </c>
      <c r="R695" s="34">
        <v>0.72950000000000004</v>
      </c>
      <c r="S695" s="34">
        <v>453.4</v>
      </c>
      <c r="T695" s="34">
        <v>59.476399999999998</v>
      </c>
      <c r="U695" s="34"/>
      <c r="V695" s="34"/>
      <c r="W695" s="34">
        <v>0</v>
      </c>
      <c r="X695" s="34">
        <v>0.34549999999999997</v>
      </c>
      <c r="Y695" s="34">
        <v>12</v>
      </c>
      <c r="Z695" s="34">
        <v>851</v>
      </c>
      <c r="AA695" s="34">
        <v>852</v>
      </c>
      <c r="AB695" s="34">
        <v>867</v>
      </c>
      <c r="AC695" s="34">
        <v>86</v>
      </c>
      <c r="AD695" s="34">
        <v>27.16</v>
      </c>
      <c r="AE695" s="34">
        <v>0.62</v>
      </c>
      <c r="AF695" s="34">
        <v>978</v>
      </c>
      <c r="AG695" s="34">
        <v>2</v>
      </c>
      <c r="AH695" s="34">
        <v>44</v>
      </c>
      <c r="AI695" s="34">
        <v>41</v>
      </c>
      <c r="AJ695" s="34">
        <v>192</v>
      </c>
      <c r="AK695" s="34">
        <v>169</v>
      </c>
      <c r="AL695" s="34">
        <v>5.7</v>
      </c>
      <c r="AM695" s="34">
        <v>175</v>
      </c>
      <c r="AN695" s="34" t="s">
        <v>155</v>
      </c>
      <c r="AO695" s="34">
        <v>2</v>
      </c>
      <c r="AP695" s="37">
        <v>0.89626157407407403</v>
      </c>
      <c r="AQ695" s="34">
        <v>47.162452999999999</v>
      </c>
      <c r="AR695" s="34">
        <v>-88.491892000000007</v>
      </c>
      <c r="AS695" s="34">
        <v>317.7</v>
      </c>
      <c r="AT695" s="34">
        <v>37.6</v>
      </c>
      <c r="AU695" s="34">
        <v>12</v>
      </c>
      <c r="AV695" s="34">
        <v>9</v>
      </c>
      <c r="AW695" s="34" t="s">
        <v>200</v>
      </c>
      <c r="AX695" s="34">
        <v>1.7</v>
      </c>
      <c r="AY695" s="34">
        <v>1.4</v>
      </c>
      <c r="AZ695" s="34">
        <v>2.5</v>
      </c>
      <c r="BA695" s="34">
        <v>13.404</v>
      </c>
      <c r="BB695" s="34">
        <v>16.88</v>
      </c>
      <c r="BC695" s="34">
        <v>1.26</v>
      </c>
      <c r="BD695" s="34">
        <v>11.907</v>
      </c>
      <c r="BE695" s="34">
        <v>2905.4459999999999</v>
      </c>
      <c r="BF695" s="34">
        <v>0.70699999999999996</v>
      </c>
      <c r="BG695" s="34">
        <v>15.824</v>
      </c>
      <c r="BH695" s="34">
        <v>2.5999999999999999E-2</v>
      </c>
      <c r="BI695" s="34">
        <v>15.85</v>
      </c>
      <c r="BJ695" s="34">
        <v>12.919</v>
      </c>
      <c r="BK695" s="34">
        <v>2.1000000000000001E-2</v>
      </c>
      <c r="BL695" s="34">
        <v>12.94</v>
      </c>
      <c r="BM695" s="34">
        <v>0.55940000000000001</v>
      </c>
      <c r="BN695" s="34"/>
      <c r="BO695" s="34"/>
      <c r="BP695" s="34"/>
      <c r="BQ695" s="34">
        <v>68.468000000000004</v>
      </c>
      <c r="BR695" s="34">
        <v>0.54698800000000003</v>
      </c>
      <c r="BS695" s="34">
        <v>-5</v>
      </c>
      <c r="BT695" s="34">
        <v>6.0000000000000001E-3</v>
      </c>
      <c r="BU695" s="34">
        <v>13.36702</v>
      </c>
      <c r="BV695" s="34">
        <v>0</v>
      </c>
      <c r="BW695" s="34" t="s">
        <v>155</v>
      </c>
      <c r="BX695" s="34">
        <v>0.81599999999999995</v>
      </c>
    </row>
    <row r="696" spans="1:76" x14ac:dyDescent="0.25">
      <c r="A696" s="35">
        <v>43167</v>
      </c>
      <c r="B696" s="36">
        <v>2.0461805555555556E-2</v>
      </c>
      <c r="C696" s="34">
        <v>11.920999999999999</v>
      </c>
      <c r="D696" s="34">
        <v>9.5999999999999992E-3</v>
      </c>
      <c r="E696" s="34">
        <v>95.637930999999995</v>
      </c>
      <c r="F696" s="34">
        <v>649.20000000000005</v>
      </c>
      <c r="G696" s="34">
        <v>1</v>
      </c>
      <c r="H696" s="34">
        <v>51.5</v>
      </c>
      <c r="I696" s="34"/>
      <c r="J696" s="34">
        <v>0.3</v>
      </c>
      <c r="K696" s="34">
        <v>0.89370000000000005</v>
      </c>
      <c r="L696" s="34">
        <v>10.653700000000001</v>
      </c>
      <c r="M696" s="34">
        <v>8.5000000000000006E-3</v>
      </c>
      <c r="N696" s="34">
        <v>580.19529999999997</v>
      </c>
      <c r="O696" s="34">
        <v>0.92869999999999997</v>
      </c>
      <c r="P696" s="34">
        <v>581.1</v>
      </c>
      <c r="Q696" s="34">
        <v>473.6823</v>
      </c>
      <c r="R696" s="34">
        <v>0.75819999999999999</v>
      </c>
      <c r="S696" s="34">
        <v>474.4</v>
      </c>
      <c r="T696" s="34">
        <v>51.490499999999997</v>
      </c>
      <c r="U696" s="34"/>
      <c r="V696" s="34"/>
      <c r="W696" s="34">
        <v>0</v>
      </c>
      <c r="X696" s="34">
        <v>0.2681</v>
      </c>
      <c r="Y696" s="34">
        <v>12</v>
      </c>
      <c r="Z696" s="34">
        <v>851</v>
      </c>
      <c r="AA696" s="34">
        <v>852</v>
      </c>
      <c r="AB696" s="34">
        <v>868</v>
      </c>
      <c r="AC696" s="34">
        <v>86</v>
      </c>
      <c r="AD696" s="34">
        <v>27.16</v>
      </c>
      <c r="AE696" s="34">
        <v>0.62</v>
      </c>
      <c r="AF696" s="34">
        <v>978</v>
      </c>
      <c r="AG696" s="34">
        <v>2</v>
      </c>
      <c r="AH696" s="34">
        <v>44</v>
      </c>
      <c r="AI696" s="34">
        <v>41</v>
      </c>
      <c r="AJ696" s="34">
        <v>192</v>
      </c>
      <c r="AK696" s="34">
        <v>169</v>
      </c>
      <c r="AL696" s="34">
        <v>5.8</v>
      </c>
      <c r="AM696" s="34">
        <v>175</v>
      </c>
      <c r="AN696" s="34" t="s">
        <v>155</v>
      </c>
      <c r="AO696" s="34">
        <v>2</v>
      </c>
      <c r="AP696" s="37">
        <v>0.89627314814814818</v>
      </c>
      <c r="AQ696" s="34">
        <v>47.162146</v>
      </c>
      <c r="AR696" s="34">
        <v>-88.491757000000007</v>
      </c>
      <c r="AS696" s="34">
        <v>317.60000000000002</v>
      </c>
      <c r="AT696" s="34">
        <v>40.5</v>
      </c>
      <c r="AU696" s="34">
        <v>12</v>
      </c>
      <c r="AV696" s="34">
        <v>9</v>
      </c>
      <c r="AW696" s="34" t="s">
        <v>200</v>
      </c>
      <c r="AX696" s="34">
        <v>1.7770999999999999</v>
      </c>
      <c r="AY696" s="34">
        <v>1.6313</v>
      </c>
      <c r="AZ696" s="34">
        <v>2.6541999999999999</v>
      </c>
      <c r="BA696" s="34">
        <v>13.404</v>
      </c>
      <c r="BB696" s="34">
        <v>16.88</v>
      </c>
      <c r="BC696" s="34">
        <v>1.26</v>
      </c>
      <c r="BD696" s="34">
        <v>11.898999999999999</v>
      </c>
      <c r="BE696" s="34">
        <v>2904.4479999999999</v>
      </c>
      <c r="BF696" s="34">
        <v>1.4830000000000001</v>
      </c>
      <c r="BG696" s="34">
        <v>16.564</v>
      </c>
      <c r="BH696" s="34">
        <v>2.7E-2</v>
      </c>
      <c r="BI696" s="34">
        <v>16.591000000000001</v>
      </c>
      <c r="BJ696" s="34">
        <v>13.523</v>
      </c>
      <c r="BK696" s="34">
        <v>2.1999999999999999E-2</v>
      </c>
      <c r="BL696" s="34">
        <v>13.545</v>
      </c>
      <c r="BM696" s="34">
        <v>0.4844</v>
      </c>
      <c r="BN696" s="34"/>
      <c r="BO696" s="34"/>
      <c r="BP696" s="34"/>
      <c r="BQ696" s="34">
        <v>53.143999999999998</v>
      </c>
      <c r="BR696" s="34">
        <v>0.475325</v>
      </c>
      <c r="BS696" s="34">
        <v>-5</v>
      </c>
      <c r="BT696" s="34">
        <v>5.071E-3</v>
      </c>
      <c r="BU696" s="34">
        <v>11.615755</v>
      </c>
      <c r="BV696" s="34">
        <v>0</v>
      </c>
      <c r="BW696" s="34" t="s">
        <v>155</v>
      </c>
      <c r="BX696" s="34">
        <v>0.81599999999999995</v>
      </c>
    </row>
    <row r="697" spans="1:76" x14ac:dyDescent="0.25">
      <c r="A697" s="35">
        <v>43167</v>
      </c>
      <c r="B697" s="36">
        <v>2.047337962962963E-2</v>
      </c>
      <c r="C697" s="34">
        <v>12.023</v>
      </c>
      <c r="D697" s="34">
        <v>1.37E-2</v>
      </c>
      <c r="E697" s="34">
        <v>136.52975699999999</v>
      </c>
      <c r="F697" s="34">
        <v>651.29999999999995</v>
      </c>
      <c r="G697" s="34">
        <v>1.1000000000000001</v>
      </c>
      <c r="H697" s="34">
        <v>42.5</v>
      </c>
      <c r="I697" s="34"/>
      <c r="J697" s="34">
        <v>0.51</v>
      </c>
      <c r="K697" s="34">
        <v>0.89270000000000005</v>
      </c>
      <c r="L697" s="34">
        <v>10.7333</v>
      </c>
      <c r="M697" s="34">
        <v>1.2200000000000001E-2</v>
      </c>
      <c r="N697" s="34">
        <v>581.47239999999999</v>
      </c>
      <c r="O697" s="34">
        <v>0.98199999999999998</v>
      </c>
      <c r="P697" s="34">
        <v>582.5</v>
      </c>
      <c r="Q697" s="34">
        <v>474.72500000000002</v>
      </c>
      <c r="R697" s="34">
        <v>0.80169999999999997</v>
      </c>
      <c r="S697" s="34">
        <v>475.5</v>
      </c>
      <c r="T697" s="34">
        <v>42.534300000000002</v>
      </c>
      <c r="U697" s="34"/>
      <c r="V697" s="34"/>
      <c r="W697" s="34">
        <v>0</v>
      </c>
      <c r="X697" s="34">
        <v>0.4582</v>
      </c>
      <c r="Y697" s="34">
        <v>12</v>
      </c>
      <c r="Z697" s="34">
        <v>852</v>
      </c>
      <c r="AA697" s="34">
        <v>853</v>
      </c>
      <c r="AB697" s="34">
        <v>869</v>
      </c>
      <c r="AC697" s="34">
        <v>86</v>
      </c>
      <c r="AD697" s="34">
        <v>27.16</v>
      </c>
      <c r="AE697" s="34">
        <v>0.62</v>
      </c>
      <c r="AF697" s="34">
        <v>978</v>
      </c>
      <c r="AG697" s="34">
        <v>2</v>
      </c>
      <c r="AH697" s="34">
        <v>44</v>
      </c>
      <c r="AI697" s="34">
        <v>41</v>
      </c>
      <c r="AJ697" s="34">
        <v>191.1</v>
      </c>
      <c r="AK697" s="34">
        <v>169</v>
      </c>
      <c r="AL697" s="34">
        <v>5.6</v>
      </c>
      <c r="AM697" s="34">
        <v>175</v>
      </c>
      <c r="AN697" s="34" t="s">
        <v>155</v>
      </c>
      <c r="AO697" s="34">
        <v>2</v>
      </c>
      <c r="AP697" s="37">
        <v>0.89629629629629637</v>
      </c>
      <c r="AQ697" s="34">
        <v>47.162064999999998</v>
      </c>
      <c r="AR697" s="34">
        <v>-88.491718000000006</v>
      </c>
      <c r="AS697" s="34">
        <v>317.60000000000002</v>
      </c>
      <c r="AT697" s="34">
        <v>42.3</v>
      </c>
      <c r="AU697" s="34">
        <v>12</v>
      </c>
      <c r="AV697" s="34">
        <v>9</v>
      </c>
      <c r="AW697" s="34" t="s">
        <v>200</v>
      </c>
      <c r="AX697" s="34">
        <v>1.8</v>
      </c>
      <c r="AY697" s="34">
        <v>1.7</v>
      </c>
      <c r="AZ697" s="34">
        <v>2.7</v>
      </c>
      <c r="BA697" s="34">
        <v>13.404</v>
      </c>
      <c r="BB697" s="34">
        <v>16.739999999999998</v>
      </c>
      <c r="BC697" s="34">
        <v>1.25</v>
      </c>
      <c r="BD697" s="34">
        <v>12.016</v>
      </c>
      <c r="BE697" s="34">
        <v>2903.65</v>
      </c>
      <c r="BF697" s="34">
        <v>2.0990000000000002</v>
      </c>
      <c r="BG697" s="34">
        <v>16.472999999999999</v>
      </c>
      <c r="BH697" s="34">
        <v>2.8000000000000001E-2</v>
      </c>
      <c r="BI697" s="34">
        <v>16.501000000000001</v>
      </c>
      <c r="BJ697" s="34">
        <v>13.449</v>
      </c>
      <c r="BK697" s="34">
        <v>2.3E-2</v>
      </c>
      <c r="BL697" s="34">
        <v>13.472</v>
      </c>
      <c r="BM697" s="34">
        <v>0.39710000000000001</v>
      </c>
      <c r="BN697" s="34"/>
      <c r="BO697" s="34"/>
      <c r="BP697" s="34"/>
      <c r="BQ697" s="34">
        <v>90.120999999999995</v>
      </c>
      <c r="BR697" s="34">
        <v>0.52666900000000005</v>
      </c>
      <c r="BS697" s="34">
        <v>-5</v>
      </c>
      <c r="BT697" s="34">
        <v>6.8580000000000004E-3</v>
      </c>
      <c r="BU697" s="34">
        <v>12.870474</v>
      </c>
      <c r="BV697" s="34">
        <v>0</v>
      </c>
      <c r="BW697" s="34" t="s">
        <v>155</v>
      </c>
      <c r="BX697" s="34">
        <v>0.81599999999999995</v>
      </c>
    </row>
    <row r="698" spans="1:76" x14ac:dyDescent="0.25">
      <c r="A698" s="35">
        <v>43167</v>
      </c>
      <c r="B698" s="36">
        <v>2.0484953703703703E-2</v>
      </c>
      <c r="C698" s="34">
        <v>8.6790000000000003</v>
      </c>
      <c r="D698" s="34">
        <v>4.2200000000000001E-2</v>
      </c>
      <c r="E698" s="34">
        <v>421.52556600000003</v>
      </c>
      <c r="F698" s="34">
        <v>687.8</v>
      </c>
      <c r="G698" s="34">
        <v>1.1000000000000001</v>
      </c>
      <c r="H698" s="34">
        <v>61.1</v>
      </c>
      <c r="I698" s="34"/>
      <c r="J698" s="34">
        <v>0.87</v>
      </c>
      <c r="K698" s="34">
        <v>0.92059999999999997</v>
      </c>
      <c r="L698" s="34">
        <v>7.9901</v>
      </c>
      <c r="M698" s="34">
        <v>3.8800000000000001E-2</v>
      </c>
      <c r="N698" s="34">
        <v>633.13430000000005</v>
      </c>
      <c r="O698" s="34">
        <v>1.0125999999999999</v>
      </c>
      <c r="P698" s="34">
        <v>634.1</v>
      </c>
      <c r="Q698" s="34">
        <v>516.90279999999996</v>
      </c>
      <c r="R698" s="34">
        <v>0.82669999999999999</v>
      </c>
      <c r="S698" s="34">
        <v>517.70000000000005</v>
      </c>
      <c r="T698" s="34">
        <v>61.1</v>
      </c>
      <c r="U698" s="34"/>
      <c r="V698" s="34"/>
      <c r="W698" s="34">
        <v>0</v>
      </c>
      <c r="X698" s="34">
        <v>0.79769999999999996</v>
      </c>
      <c r="Y698" s="34">
        <v>12</v>
      </c>
      <c r="Z698" s="34">
        <v>852</v>
      </c>
      <c r="AA698" s="34">
        <v>852</v>
      </c>
      <c r="AB698" s="34">
        <v>869</v>
      </c>
      <c r="AC698" s="34">
        <v>86</v>
      </c>
      <c r="AD698" s="34">
        <v>27.16</v>
      </c>
      <c r="AE698" s="34">
        <v>0.62</v>
      </c>
      <c r="AF698" s="34">
        <v>978</v>
      </c>
      <c r="AG698" s="34">
        <v>2</v>
      </c>
      <c r="AH698" s="34">
        <v>44</v>
      </c>
      <c r="AI698" s="34">
        <v>41</v>
      </c>
      <c r="AJ698" s="34">
        <v>191</v>
      </c>
      <c r="AK698" s="34">
        <v>169</v>
      </c>
      <c r="AL698" s="34">
        <v>5.7</v>
      </c>
      <c r="AM698" s="34">
        <v>175</v>
      </c>
      <c r="AN698" s="34" t="s">
        <v>155</v>
      </c>
      <c r="AO698" s="34">
        <v>2</v>
      </c>
      <c r="AP698" s="37">
        <v>0.89629629629629637</v>
      </c>
      <c r="AQ698" s="34">
        <v>47.161813000000002</v>
      </c>
      <c r="AR698" s="34">
        <v>-88.491553999999994</v>
      </c>
      <c r="AS698" s="34">
        <v>317.10000000000002</v>
      </c>
      <c r="AT698" s="34">
        <v>42.8</v>
      </c>
      <c r="AU698" s="34">
        <v>12</v>
      </c>
      <c r="AV698" s="34">
        <v>9</v>
      </c>
      <c r="AW698" s="34" t="s">
        <v>200</v>
      </c>
      <c r="AX698" s="34">
        <v>1.8771</v>
      </c>
      <c r="AY698" s="34">
        <v>1.7770999999999999</v>
      </c>
      <c r="AZ698" s="34">
        <v>2.7770999999999999</v>
      </c>
      <c r="BA698" s="34">
        <v>13.404</v>
      </c>
      <c r="BB698" s="34">
        <v>22.75</v>
      </c>
      <c r="BC698" s="34">
        <v>1.7</v>
      </c>
      <c r="BD698" s="34">
        <v>8.6270000000000007</v>
      </c>
      <c r="BE698" s="34">
        <v>2895.471</v>
      </c>
      <c r="BF698" s="34">
        <v>8.9499999999999993</v>
      </c>
      <c r="BG698" s="34">
        <v>24.027000000000001</v>
      </c>
      <c r="BH698" s="34">
        <v>3.7999999999999999E-2</v>
      </c>
      <c r="BI698" s="34">
        <v>24.065999999999999</v>
      </c>
      <c r="BJ698" s="34">
        <v>19.616</v>
      </c>
      <c r="BK698" s="34">
        <v>3.1E-2</v>
      </c>
      <c r="BL698" s="34">
        <v>19.648</v>
      </c>
      <c r="BM698" s="34">
        <v>0.7641</v>
      </c>
      <c r="BN698" s="34"/>
      <c r="BO698" s="34"/>
      <c r="BP698" s="34"/>
      <c r="BQ698" s="34">
        <v>210.184</v>
      </c>
      <c r="BR698" s="34">
        <v>0.439029</v>
      </c>
      <c r="BS698" s="34">
        <v>-5</v>
      </c>
      <c r="BT698" s="34">
        <v>6.071E-3</v>
      </c>
      <c r="BU698" s="34">
        <v>10.728771</v>
      </c>
      <c r="BV698" s="34">
        <v>0</v>
      </c>
      <c r="BW698" s="34" t="s">
        <v>155</v>
      </c>
      <c r="BX698" s="34">
        <v>0.81599999999999995</v>
      </c>
    </row>
    <row r="699" spans="1:76" x14ac:dyDescent="0.25">
      <c r="A699" s="35">
        <v>43167</v>
      </c>
      <c r="B699" s="36">
        <v>2.0496527777777777E-2</v>
      </c>
      <c r="C699" s="34">
        <v>6.2430000000000003</v>
      </c>
      <c r="D699" s="34">
        <v>3.8399999999999997E-2</v>
      </c>
      <c r="E699" s="34">
        <v>383.63563399999998</v>
      </c>
      <c r="F699" s="34">
        <v>700.1</v>
      </c>
      <c r="G699" s="34">
        <v>1.3</v>
      </c>
      <c r="H699" s="34">
        <v>104.5</v>
      </c>
      <c r="I699" s="34"/>
      <c r="J699" s="34">
        <v>1.1299999999999999</v>
      </c>
      <c r="K699" s="34">
        <v>0.94210000000000005</v>
      </c>
      <c r="L699" s="34">
        <v>5.8814000000000002</v>
      </c>
      <c r="M699" s="34">
        <v>3.61E-2</v>
      </c>
      <c r="N699" s="34">
        <v>659.60239999999999</v>
      </c>
      <c r="O699" s="34">
        <v>1.2417</v>
      </c>
      <c r="P699" s="34">
        <v>660.8</v>
      </c>
      <c r="Q699" s="34">
        <v>538.51179999999999</v>
      </c>
      <c r="R699" s="34">
        <v>1.0138</v>
      </c>
      <c r="S699" s="34">
        <v>539.5</v>
      </c>
      <c r="T699" s="34">
        <v>104.5363</v>
      </c>
      <c r="U699" s="34"/>
      <c r="V699" s="34"/>
      <c r="W699" s="34">
        <v>0</v>
      </c>
      <c r="X699" s="34">
        <v>1.0612999999999999</v>
      </c>
      <c r="Y699" s="34">
        <v>12</v>
      </c>
      <c r="Z699" s="34">
        <v>851</v>
      </c>
      <c r="AA699" s="34">
        <v>852</v>
      </c>
      <c r="AB699" s="34">
        <v>868</v>
      </c>
      <c r="AC699" s="34">
        <v>86</v>
      </c>
      <c r="AD699" s="34">
        <v>27.16</v>
      </c>
      <c r="AE699" s="34">
        <v>0.62</v>
      </c>
      <c r="AF699" s="34">
        <v>978</v>
      </c>
      <c r="AG699" s="34">
        <v>2</v>
      </c>
      <c r="AH699" s="34">
        <v>44</v>
      </c>
      <c r="AI699" s="34">
        <v>41</v>
      </c>
      <c r="AJ699" s="34">
        <v>191</v>
      </c>
      <c r="AK699" s="34">
        <v>169</v>
      </c>
      <c r="AL699" s="34">
        <v>5.7</v>
      </c>
      <c r="AM699" s="34">
        <v>175</v>
      </c>
      <c r="AN699" s="34" t="s">
        <v>155</v>
      </c>
      <c r="AO699" s="34">
        <v>2</v>
      </c>
      <c r="AP699" s="37">
        <v>0.89631944444444445</v>
      </c>
      <c r="AQ699" s="34">
        <v>47.161738</v>
      </c>
      <c r="AR699" s="34">
        <v>-88.491505000000004</v>
      </c>
      <c r="AS699" s="34">
        <v>316.89999999999998</v>
      </c>
      <c r="AT699" s="34">
        <v>43.4</v>
      </c>
      <c r="AU699" s="34">
        <v>12</v>
      </c>
      <c r="AV699" s="34">
        <v>9</v>
      </c>
      <c r="AW699" s="34" t="s">
        <v>200</v>
      </c>
      <c r="AX699" s="34">
        <v>1.9</v>
      </c>
      <c r="AY699" s="34">
        <v>1.8</v>
      </c>
      <c r="AZ699" s="34">
        <v>2.8</v>
      </c>
      <c r="BA699" s="34">
        <v>13.404</v>
      </c>
      <c r="BB699" s="34">
        <v>31.21</v>
      </c>
      <c r="BC699" s="34">
        <v>2.33</v>
      </c>
      <c r="BD699" s="34">
        <v>6.141</v>
      </c>
      <c r="BE699" s="34">
        <v>2893.973</v>
      </c>
      <c r="BF699" s="34">
        <v>11.32</v>
      </c>
      <c r="BG699" s="34">
        <v>33.988999999999997</v>
      </c>
      <c r="BH699" s="34">
        <v>6.4000000000000001E-2</v>
      </c>
      <c r="BI699" s="34">
        <v>34.052999999999997</v>
      </c>
      <c r="BJ699" s="34">
        <v>27.748999999999999</v>
      </c>
      <c r="BK699" s="34">
        <v>5.1999999999999998E-2</v>
      </c>
      <c r="BL699" s="34">
        <v>27.800999999999998</v>
      </c>
      <c r="BM699" s="34">
        <v>1.7749999999999999</v>
      </c>
      <c r="BN699" s="34"/>
      <c r="BO699" s="34"/>
      <c r="BP699" s="34"/>
      <c r="BQ699" s="34">
        <v>379.69499999999999</v>
      </c>
      <c r="BR699" s="34">
        <v>0.195105</v>
      </c>
      <c r="BS699" s="34">
        <v>-5</v>
      </c>
      <c r="BT699" s="34">
        <v>6.0000000000000001E-3</v>
      </c>
      <c r="BU699" s="34">
        <v>4.7678779999999996</v>
      </c>
      <c r="BV699" s="34">
        <v>0</v>
      </c>
      <c r="BW699" s="34" t="s">
        <v>155</v>
      </c>
      <c r="BX699" s="34">
        <v>0.81599999999999995</v>
      </c>
    </row>
    <row r="700" spans="1:76" x14ac:dyDescent="0.25">
      <c r="A700" s="35">
        <v>43167</v>
      </c>
      <c r="B700" s="36">
        <v>2.050810185185185E-2</v>
      </c>
      <c r="C700" s="34">
        <v>8.52</v>
      </c>
      <c r="D700" s="34">
        <v>3.7600000000000001E-2</v>
      </c>
      <c r="E700" s="34">
        <v>376.052189</v>
      </c>
      <c r="F700" s="34">
        <v>611.5</v>
      </c>
      <c r="G700" s="34">
        <v>1.9</v>
      </c>
      <c r="H700" s="34">
        <v>90.8</v>
      </c>
      <c r="I700" s="34"/>
      <c r="J700" s="34">
        <v>1.64</v>
      </c>
      <c r="K700" s="34">
        <v>0.92200000000000004</v>
      </c>
      <c r="L700" s="34">
        <v>7.8554000000000004</v>
      </c>
      <c r="M700" s="34">
        <v>3.4700000000000002E-2</v>
      </c>
      <c r="N700" s="34">
        <v>563.77250000000004</v>
      </c>
      <c r="O700" s="34">
        <v>1.7692000000000001</v>
      </c>
      <c r="P700" s="34">
        <v>565.5</v>
      </c>
      <c r="Q700" s="34">
        <v>460.27440000000001</v>
      </c>
      <c r="R700" s="34">
        <v>1.4443999999999999</v>
      </c>
      <c r="S700" s="34">
        <v>461.7</v>
      </c>
      <c r="T700" s="34">
        <v>90.765699999999995</v>
      </c>
      <c r="U700" s="34"/>
      <c r="V700" s="34"/>
      <c r="W700" s="34">
        <v>0</v>
      </c>
      <c r="X700" s="34">
        <v>1.5143</v>
      </c>
      <c r="Y700" s="34">
        <v>12</v>
      </c>
      <c r="Z700" s="34">
        <v>850</v>
      </c>
      <c r="AA700" s="34">
        <v>852</v>
      </c>
      <c r="AB700" s="34">
        <v>868</v>
      </c>
      <c r="AC700" s="34">
        <v>86</v>
      </c>
      <c r="AD700" s="34">
        <v>27.16</v>
      </c>
      <c r="AE700" s="34">
        <v>0.62</v>
      </c>
      <c r="AF700" s="34">
        <v>978</v>
      </c>
      <c r="AG700" s="34">
        <v>2</v>
      </c>
      <c r="AH700" s="34">
        <v>44</v>
      </c>
      <c r="AI700" s="34">
        <v>41</v>
      </c>
      <c r="AJ700" s="34">
        <v>191</v>
      </c>
      <c r="AK700" s="34">
        <v>169</v>
      </c>
      <c r="AL700" s="34">
        <v>5.7</v>
      </c>
      <c r="AM700" s="34">
        <v>175</v>
      </c>
      <c r="AN700" s="34" t="s">
        <v>155</v>
      </c>
      <c r="AO700" s="34">
        <v>2</v>
      </c>
      <c r="AP700" s="37">
        <v>0.89631944444444445</v>
      </c>
      <c r="AQ700" s="34">
        <v>47.161617999999997</v>
      </c>
      <c r="AR700" s="34">
        <v>-88.491405</v>
      </c>
      <c r="AS700" s="34">
        <v>316.7</v>
      </c>
      <c r="AT700" s="34">
        <v>43</v>
      </c>
      <c r="AU700" s="34">
        <v>12</v>
      </c>
      <c r="AV700" s="34">
        <v>9</v>
      </c>
      <c r="AW700" s="34" t="s">
        <v>200</v>
      </c>
      <c r="AX700" s="34">
        <v>1.9771000000000001</v>
      </c>
      <c r="AY700" s="34">
        <v>1.1832</v>
      </c>
      <c r="AZ700" s="34">
        <v>2.8771</v>
      </c>
      <c r="BA700" s="34">
        <v>13.404</v>
      </c>
      <c r="BB700" s="34">
        <v>23.16</v>
      </c>
      <c r="BC700" s="34">
        <v>1.73</v>
      </c>
      <c r="BD700" s="34">
        <v>8.4629999999999992</v>
      </c>
      <c r="BE700" s="34">
        <v>2895.8690000000001</v>
      </c>
      <c r="BF700" s="34">
        <v>8.1349999999999998</v>
      </c>
      <c r="BG700" s="34">
        <v>21.765000000000001</v>
      </c>
      <c r="BH700" s="34">
        <v>6.8000000000000005E-2</v>
      </c>
      <c r="BI700" s="34">
        <v>21.832999999999998</v>
      </c>
      <c r="BJ700" s="34">
        <v>17.768999999999998</v>
      </c>
      <c r="BK700" s="34">
        <v>5.6000000000000001E-2</v>
      </c>
      <c r="BL700" s="34">
        <v>17.824999999999999</v>
      </c>
      <c r="BM700" s="34">
        <v>1.1547000000000001</v>
      </c>
      <c r="BN700" s="34"/>
      <c r="BO700" s="34"/>
      <c r="BP700" s="34"/>
      <c r="BQ700" s="34">
        <v>405.89400000000001</v>
      </c>
      <c r="BR700" s="34">
        <v>8.2241999999999996E-2</v>
      </c>
      <c r="BS700" s="34">
        <v>-5</v>
      </c>
      <c r="BT700" s="34">
        <v>6.0000000000000001E-3</v>
      </c>
      <c r="BU700" s="34">
        <v>2.009789</v>
      </c>
      <c r="BV700" s="34">
        <v>0</v>
      </c>
      <c r="BW700" s="34" t="s">
        <v>155</v>
      </c>
      <c r="BX700" s="34">
        <v>0.81599999999999995</v>
      </c>
    </row>
    <row r="701" spans="1:76" x14ac:dyDescent="0.25">
      <c r="A701" s="35">
        <v>43167</v>
      </c>
      <c r="B701" s="36">
        <v>2.0519675925925924E-2</v>
      </c>
      <c r="C701" s="34">
        <v>12.802</v>
      </c>
      <c r="D701" s="34">
        <v>0.1837</v>
      </c>
      <c r="E701" s="34">
        <v>1836.666667</v>
      </c>
      <c r="F701" s="34">
        <v>495</v>
      </c>
      <c r="G701" s="34">
        <v>2.4</v>
      </c>
      <c r="H701" s="34">
        <v>67</v>
      </c>
      <c r="I701" s="34"/>
      <c r="J701" s="34">
        <v>2.97</v>
      </c>
      <c r="K701" s="34">
        <v>0.88490000000000002</v>
      </c>
      <c r="L701" s="34">
        <v>11.3292</v>
      </c>
      <c r="M701" s="34">
        <v>0.16250000000000001</v>
      </c>
      <c r="N701" s="34">
        <v>438.03320000000002</v>
      </c>
      <c r="O701" s="34">
        <v>2.1587000000000001</v>
      </c>
      <c r="P701" s="34">
        <v>440.2</v>
      </c>
      <c r="Q701" s="34">
        <v>357.61849999999998</v>
      </c>
      <c r="R701" s="34">
        <v>1.7624</v>
      </c>
      <c r="S701" s="34">
        <v>359.4</v>
      </c>
      <c r="T701" s="34">
        <v>66.998800000000003</v>
      </c>
      <c r="U701" s="34"/>
      <c r="V701" s="34"/>
      <c r="W701" s="34">
        <v>0</v>
      </c>
      <c r="X701" s="34">
        <v>2.6253000000000002</v>
      </c>
      <c r="Y701" s="34">
        <v>12.1</v>
      </c>
      <c r="Z701" s="34">
        <v>850</v>
      </c>
      <c r="AA701" s="34">
        <v>851</v>
      </c>
      <c r="AB701" s="34">
        <v>869</v>
      </c>
      <c r="AC701" s="34">
        <v>86</v>
      </c>
      <c r="AD701" s="34">
        <v>27.16</v>
      </c>
      <c r="AE701" s="34">
        <v>0.62</v>
      </c>
      <c r="AF701" s="34">
        <v>978</v>
      </c>
      <c r="AG701" s="34">
        <v>2</v>
      </c>
      <c r="AH701" s="34">
        <v>44</v>
      </c>
      <c r="AI701" s="34">
        <v>41</v>
      </c>
      <c r="AJ701" s="34">
        <v>191.9</v>
      </c>
      <c r="AK701" s="34">
        <v>169.9</v>
      </c>
      <c r="AL701" s="34">
        <v>5.8</v>
      </c>
      <c r="AM701" s="34">
        <v>175</v>
      </c>
      <c r="AN701" s="34" t="s">
        <v>155</v>
      </c>
      <c r="AO701" s="34">
        <v>2</v>
      </c>
      <c r="AP701" s="37">
        <v>0.8963310185185186</v>
      </c>
      <c r="AQ701" s="34">
        <v>47.161468999999997</v>
      </c>
      <c r="AR701" s="34">
        <v>-88.491269000000003</v>
      </c>
      <c r="AS701" s="34">
        <v>316.5</v>
      </c>
      <c r="AT701" s="34">
        <v>42.8</v>
      </c>
      <c r="AU701" s="34">
        <v>12</v>
      </c>
      <c r="AV701" s="34">
        <v>8</v>
      </c>
      <c r="AW701" s="34" t="s">
        <v>224</v>
      </c>
      <c r="AX701" s="34">
        <v>1.5374000000000001</v>
      </c>
      <c r="AY701" s="34">
        <v>1.0770999999999999</v>
      </c>
      <c r="AZ701" s="34">
        <v>2.8229000000000002</v>
      </c>
      <c r="BA701" s="34">
        <v>13.404</v>
      </c>
      <c r="BB701" s="34">
        <v>15.56</v>
      </c>
      <c r="BC701" s="34">
        <v>1.1599999999999999</v>
      </c>
      <c r="BD701" s="34">
        <v>13.002000000000001</v>
      </c>
      <c r="BE701" s="34">
        <v>2864.5970000000002</v>
      </c>
      <c r="BF701" s="34">
        <v>26.157</v>
      </c>
      <c r="BG701" s="34">
        <v>11.599</v>
      </c>
      <c r="BH701" s="34">
        <v>5.7000000000000002E-2</v>
      </c>
      <c r="BI701" s="34">
        <v>11.656000000000001</v>
      </c>
      <c r="BJ701" s="34">
        <v>9.4689999999999994</v>
      </c>
      <c r="BK701" s="34">
        <v>4.7E-2</v>
      </c>
      <c r="BL701" s="34">
        <v>9.516</v>
      </c>
      <c r="BM701" s="34">
        <v>0.58460000000000001</v>
      </c>
      <c r="BN701" s="34"/>
      <c r="BO701" s="34"/>
      <c r="BP701" s="34"/>
      <c r="BQ701" s="34">
        <v>482.66399999999999</v>
      </c>
      <c r="BR701" s="34">
        <v>0.12981100000000001</v>
      </c>
      <c r="BS701" s="34">
        <v>-5</v>
      </c>
      <c r="BT701" s="34">
        <v>6.0000000000000001E-3</v>
      </c>
      <c r="BU701" s="34">
        <v>3.172256</v>
      </c>
      <c r="BV701" s="34">
        <v>0</v>
      </c>
      <c r="BW701" s="34" t="s">
        <v>155</v>
      </c>
      <c r="BX701" s="34">
        <v>0.81599999999999995</v>
      </c>
    </row>
    <row r="702" spans="1:76" x14ac:dyDescent="0.25">
      <c r="A702" s="35">
        <v>43167</v>
      </c>
      <c r="B702" s="36">
        <v>2.0531250000000001E-2</v>
      </c>
      <c r="C702" s="34">
        <v>13.53</v>
      </c>
      <c r="D702" s="34">
        <v>0.86080000000000001</v>
      </c>
      <c r="E702" s="34">
        <v>8608.2695509999994</v>
      </c>
      <c r="F702" s="34">
        <v>440</v>
      </c>
      <c r="G702" s="34">
        <v>2.6</v>
      </c>
      <c r="H702" s="34">
        <v>45</v>
      </c>
      <c r="I702" s="34"/>
      <c r="J702" s="34">
        <v>3.96</v>
      </c>
      <c r="K702" s="34">
        <v>0.873</v>
      </c>
      <c r="L702" s="34">
        <v>11.8124</v>
      </c>
      <c r="M702" s="34">
        <v>0.75149999999999995</v>
      </c>
      <c r="N702" s="34">
        <v>384.1139</v>
      </c>
      <c r="O702" s="34">
        <v>2.2698999999999998</v>
      </c>
      <c r="P702" s="34">
        <v>386.4</v>
      </c>
      <c r="Q702" s="34">
        <v>313.59780000000001</v>
      </c>
      <c r="R702" s="34">
        <v>1.8532</v>
      </c>
      <c r="S702" s="34">
        <v>315.5</v>
      </c>
      <c r="T702" s="34">
        <v>44.9679</v>
      </c>
      <c r="U702" s="34"/>
      <c r="V702" s="34"/>
      <c r="W702" s="34">
        <v>0</v>
      </c>
      <c r="X702" s="34">
        <v>3.4611000000000001</v>
      </c>
      <c r="Y702" s="34">
        <v>12</v>
      </c>
      <c r="Z702" s="34">
        <v>850</v>
      </c>
      <c r="AA702" s="34">
        <v>852</v>
      </c>
      <c r="AB702" s="34">
        <v>870</v>
      </c>
      <c r="AC702" s="34">
        <v>86</v>
      </c>
      <c r="AD702" s="34">
        <v>27.16</v>
      </c>
      <c r="AE702" s="34">
        <v>0.62</v>
      </c>
      <c r="AF702" s="34">
        <v>978</v>
      </c>
      <c r="AG702" s="34">
        <v>2</v>
      </c>
      <c r="AH702" s="34">
        <v>44</v>
      </c>
      <c r="AI702" s="34">
        <v>41</v>
      </c>
      <c r="AJ702" s="34">
        <v>191.1</v>
      </c>
      <c r="AK702" s="34">
        <v>169.1</v>
      </c>
      <c r="AL702" s="34">
        <v>5.7</v>
      </c>
      <c r="AM702" s="34">
        <v>175</v>
      </c>
      <c r="AN702" s="34" t="s">
        <v>155</v>
      </c>
      <c r="AO702" s="34">
        <v>2</v>
      </c>
      <c r="AP702" s="37">
        <v>0.89634259259259252</v>
      </c>
      <c r="AQ702" s="34">
        <v>47.161352999999998</v>
      </c>
      <c r="AR702" s="34">
        <v>-88.491136999999995</v>
      </c>
      <c r="AS702" s="34">
        <v>316.3</v>
      </c>
      <c r="AT702" s="34">
        <v>36.200000000000003</v>
      </c>
      <c r="AU702" s="34">
        <v>12</v>
      </c>
      <c r="AV702" s="34">
        <v>8</v>
      </c>
      <c r="AW702" s="34" t="s">
        <v>224</v>
      </c>
      <c r="AX702" s="34">
        <v>1.7083999999999999</v>
      </c>
      <c r="AY702" s="34">
        <v>1.0228999999999999</v>
      </c>
      <c r="AZ702" s="34">
        <v>3.0312999999999999</v>
      </c>
      <c r="BA702" s="34">
        <v>13.404</v>
      </c>
      <c r="BB702" s="34">
        <v>14.04</v>
      </c>
      <c r="BC702" s="34">
        <v>1.05</v>
      </c>
      <c r="BD702" s="34">
        <v>14.544</v>
      </c>
      <c r="BE702" s="34">
        <v>2731.6689999999999</v>
      </c>
      <c r="BF702" s="34">
        <v>110.614</v>
      </c>
      <c r="BG702" s="34">
        <v>9.3019999999999996</v>
      </c>
      <c r="BH702" s="34">
        <v>5.5E-2</v>
      </c>
      <c r="BI702" s="34">
        <v>9.3569999999999993</v>
      </c>
      <c r="BJ702" s="34">
        <v>7.5940000000000003</v>
      </c>
      <c r="BK702" s="34">
        <v>4.4999999999999998E-2</v>
      </c>
      <c r="BL702" s="34">
        <v>7.6390000000000002</v>
      </c>
      <c r="BM702" s="34">
        <v>0.3589</v>
      </c>
      <c r="BN702" s="34"/>
      <c r="BO702" s="34"/>
      <c r="BP702" s="34"/>
      <c r="BQ702" s="34">
        <v>581.971</v>
      </c>
      <c r="BR702" s="34">
        <v>0.16558600000000001</v>
      </c>
      <c r="BS702" s="34">
        <v>-5</v>
      </c>
      <c r="BT702" s="34">
        <v>6.0000000000000001E-3</v>
      </c>
      <c r="BU702" s="34">
        <v>4.0465080000000002</v>
      </c>
      <c r="BV702" s="34">
        <v>0</v>
      </c>
      <c r="BW702" s="34" t="s">
        <v>155</v>
      </c>
      <c r="BX702" s="34">
        <v>0.81599999999999995</v>
      </c>
    </row>
    <row r="703" spans="1:76" x14ac:dyDescent="0.25">
      <c r="A703" s="35">
        <v>43167</v>
      </c>
      <c r="B703" s="36">
        <v>2.0542824074074074E-2</v>
      </c>
      <c r="C703" s="34">
        <v>13.023</v>
      </c>
      <c r="D703" s="34">
        <v>2.7593000000000001</v>
      </c>
      <c r="E703" s="34">
        <v>27592.896550000001</v>
      </c>
      <c r="F703" s="34">
        <v>369.2</v>
      </c>
      <c r="G703" s="34">
        <v>2.6</v>
      </c>
      <c r="H703" s="34">
        <v>73.5</v>
      </c>
      <c r="I703" s="34"/>
      <c r="J703" s="34">
        <v>4.4000000000000004</v>
      </c>
      <c r="K703" s="34">
        <v>0.85980000000000001</v>
      </c>
      <c r="L703" s="34">
        <v>11.197100000000001</v>
      </c>
      <c r="M703" s="34">
        <v>2.3723999999999998</v>
      </c>
      <c r="N703" s="34">
        <v>317.41269999999997</v>
      </c>
      <c r="O703" s="34">
        <v>2.2696999999999998</v>
      </c>
      <c r="P703" s="34">
        <v>319.7</v>
      </c>
      <c r="Q703" s="34">
        <v>259.14170000000001</v>
      </c>
      <c r="R703" s="34">
        <v>1.853</v>
      </c>
      <c r="S703" s="34">
        <v>261</v>
      </c>
      <c r="T703" s="34">
        <v>73.5</v>
      </c>
      <c r="U703" s="34"/>
      <c r="V703" s="34"/>
      <c r="W703" s="34">
        <v>0</v>
      </c>
      <c r="X703" s="34">
        <v>3.7831000000000001</v>
      </c>
      <c r="Y703" s="34">
        <v>12</v>
      </c>
      <c r="Z703" s="34">
        <v>851</v>
      </c>
      <c r="AA703" s="34">
        <v>852</v>
      </c>
      <c r="AB703" s="34">
        <v>869</v>
      </c>
      <c r="AC703" s="34">
        <v>86</v>
      </c>
      <c r="AD703" s="34">
        <v>27.16</v>
      </c>
      <c r="AE703" s="34">
        <v>0.62</v>
      </c>
      <c r="AF703" s="34">
        <v>978</v>
      </c>
      <c r="AG703" s="34">
        <v>2</v>
      </c>
      <c r="AH703" s="34">
        <v>44</v>
      </c>
      <c r="AI703" s="34">
        <v>41</v>
      </c>
      <c r="AJ703" s="34">
        <v>191</v>
      </c>
      <c r="AK703" s="34">
        <v>169</v>
      </c>
      <c r="AL703" s="34">
        <v>5.8</v>
      </c>
      <c r="AM703" s="34">
        <v>175</v>
      </c>
      <c r="AN703" s="34" t="s">
        <v>155</v>
      </c>
      <c r="AO703" s="34">
        <v>2</v>
      </c>
      <c r="AP703" s="37">
        <v>0.89635416666666667</v>
      </c>
      <c r="AQ703" s="34">
        <v>47.161178999999997</v>
      </c>
      <c r="AR703" s="34">
        <v>-88.490924000000007</v>
      </c>
      <c r="AS703" s="34">
        <v>316.3</v>
      </c>
      <c r="AT703" s="34">
        <v>33.299999999999997</v>
      </c>
      <c r="AU703" s="34">
        <v>12</v>
      </c>
      <c r="AV703" s="34">
        <v>8</v>
      </c>
      <c r="AW703" s="34" t="s">
        <v>224</v>
      </c>
      <c r="AX703" s="34">
        <v>1.8</v>
      </c>
      <c r="AY703" s="34">
        <v>1</v>
      </c>
      <c r="AZ703" s="34">
        <v>3.1</v>
      </c>
      <c r="BA703" s="34">
        <v>13.404</v>
      </c>
      <c r="BB703" s="34">
        <v>12.65</v>
      </c>
      <c r="BC703" s="34">
        <v>0.94</v>
      </c>
      <c r="BD703" s="34">
        <v>16.306000000000001</v>
      </c>
      <c r="BE703" s="34">
        <v>2396.4259999999999</v>
      </c>
      <c r="BF703" s="34">
        <v>323.16899999999998</v>
      </c>
      <c r="BG703" s="34">
        <v>7.1139999999999999</v>
      </c>
      <c r="BH703" s="34">
        <v>5.0999999999999997E-2</v>
      </c>
      <c r="BI703" s="34">
        <v>7.165</v>
      </c>
      <c r="BJ703" s="34">
        <v>5.8079999999999998</v>
      </c>
      <c r="BK703" s="34">
        <v>4.2000000000000003E-2</v>
      </c>
      <c r="BL703" s="34">
        <v>5.85</v>
      </c>
      <c r="BM703" s="34">
        <v>0.54279999999999995</v>
      </c>
      <c r="BN703" s="34"/>
      <c r="BO703" s="34"/>
      <c r="BP703" s="34"/>
      <c r="BQ703" s="34">
        <v>588.71600000000001</v>
      </c>
      <c r="BR703" s="34">
        <v>0.380741</v>
      </c>
      <c r="BS703" s="34">
        <v>-5</v>
      </c>
      <c r="BT703" s="34">
        <v>6.9290000000000003E-3</v>
      </c>
      <c r="BU703" s="34">
        <v>9.3043589999999998</v>
      </c>
      <c r="BV703" s="34">
        <v>0</v>
      </c>
      <c r="BW703" s="34" t="s">
        <v>155</v>
      </c>
      <c r="BX703" s="34">
        <v>0.81599999999999995</v>
      </c>
    </row>
    <row r="704" spans="1:76" x14ac:dyDescent="0.25">
      <c r="A704" s="35">
        <v>43167</v>
      </c>
      <c r="B704" s="36">
        <v>2.0554398148148148E-2</v>
      </c>
      <c r="C704" s="34">
        <v>12.91</v>
      </c>
      <c r="D704" s="34">
        <v>2.78</v>
      </c>
      <c r="E704" s="34">
        <v>27799.793099999999</v>
      </c>
      <c r="F704" s="34">
        <v>264.3</v>
      </c>
      <c r="G704" s="34">
        <v>2.9</v>
      </c>
      <c r="H704" s="34">
        <v>151.5</v>
      </c>
      <c r="I704" s="34"/>
      <c r="J704" s="34">
        <v>4.4000000000000004</v>
      </c>
      <c r="K704" s="34">
        <v>0.86040000000000005</v>
      </c>
      <c r="L704" s="34">
        <v>11.107699999999999</v>
      </c>
      <c r="M704" s="34">
        <v>2.3917999999999999</v>
      </c>
      <c r="N704" s="34">
        <v>227.3974</v>
      </c>
      <c r="O704" s="34">
        <v>2.4950999999999999</v>
      </c>
      <c r="P704" s="34">
        <v>229.9</v>
      </c>
      <c r="Q704" s="34">
        <v>185.6515</v>
      </c>
      <c r="R704" s="34">
        <v>2.0369999999999999</v>
      </c>
      <c r="S704" s="34">
        <v>187.7</v>
      </c>
      <c r="T704" s="34">
        <v>151.5498</v>
      </c>
      <c r="U704" s="34"/>
      <c r="V704" s="34"/>
      <c r="W704" s="34">
        <v>0</v>
      </c>
      <c r="X704" s="34">
        <v>3.7856999999999998</v>
      </c>
      <c r="Y704" s="34">
        <v>12</v>
      </c>
      <c r="Z704" s="34">
        <v>851</v>
      </c>
      <c r="AA704" s="34">
        <v>852</v>
      </c>
      <c r="AB704" s="34">
        <v>869</v>
      </c>
      <c r="AC704" s="34">
        <v>86</v>
      </c>
      <c r="AD704" s="34">
        <v>27.16</v>
      </c>
      <c r="AE704" s="34">
        <v>0.62</v>
      </c>
      <c r="AF704" s="34">
        <v>978</v>
      </c>
      <c r="AG704" s="34">
        <v>2</v>
      </c>
      <c r="AH704" s="34">
        <v>43.070999999999998</v>
      </c>
      <c r="AI704" s="34">
        <v>41</v>
      </c>
      <c r="AJ704" s="34">
        <v>191</v>
      </c>
      <c r="AK704" s="34">
        <v>169</v>
      </c>
      <c r="AL704" s="34">
        <v>5.7</v>
      </c>
      <c r="AM704" s="34">
        <v>175.1</v>
      </c>
      <c r="AN704" s="34" t="s">
        <v>155</v>
      </c>
      <c r="AO704" s="34">
        <v>2</v>
      </c>
      <c r="AP704" s="37">
        <v>0.89637731481481486</v>
      </c>
      <c r="AQ704" s="34">
        <v>47.161043999999997</v>
      </c>
      <c r="AR704" s="34">
        <v>-88.490797999999998</v>
      </c>
      <c r="AS704" s="34">
        <v>316.3</v>
      </c>
      <c r="AT704" s="34">
        <v>32.799999999999997</v>
      </c>
      <c r="AU704" s="34">
        <v>12</v>
      </c>
      <c r="AV704" s="34">
        <v>8</v>
      </c>
      <c r="AW704" s="34" t="s">
        <v>224</v>
      </c>
      <c r="AX704" s="34">
        <v>1.8</v>
      </c>
      <c r="AY704" s="34">
        <v>1</v>
      </c>
      <c r="AZ704" s="34">
        <v>3.1</v>
      </c>
      <c r="BA704" s="34">
        <v>13.404</v>
      </c>
      <c r="BB704" s="34">
        <v>12.71</v>
      </c>
      <c r="BC704" s="34">
        <v>0.95</v>
      </c>
      <c r="BD704" s="34">
        <v>16.228000000000002</v>
      </c>
      <c r="BE704" s="34">
        <v>2388.2620000000002</v>
      </c>
      <c r="BF704" s="34">
        <v>327.31599999999997</v>
      </c>
      <c r="BG704" s="34">
        <v>5.12</v>
      </c>
      <c r="BH704" s="34">
        <v>5.6000000000000001E-2</v>
      </c>
      <c r="BI704" s="34">
        <v>5.1760000000000002</v>
      </c>
      <c r="BJ704" s="34">
        <v>4.18</v>
      </c>
      <c r="BK704" s="34">
        <v>4.5999999999999999E-2</v>
      </c>
      <c r="BL704" s="34">
        <v>4.226</v>
      </c>
      <c r="BM704" s="34">
        <v>1.1244000000000001</v>
      </c>
      <c r="BN704" s="34"/>
      <c r="BO704" s="34"/>
      <c r="BP704" s="34"/>
      <c r="BQ704" s="34">
        <v>591.83399999999995</v>
      </c>
      <c r="BR704" s="34">
        <v>0.371917</v>
      </c>
      <c r="BS704" s="34">
        <v>-5</v>
      </c>
      <c r="BT704" s="34">
        <v>7.0000000000000001E-3</v>
      </c>
      <c r="BU704" s="34">
        <v>9.0887220000000006</v>
      </c>
      <c r="BV704" s="34">
        <v>0</v>
      </c>
      <c r="BW704" s="34" t="s">
        <v>155</v>
      </c>
      <c r="BX704" s="34">
        <v>0.81599999999999995</v>
      </c>
    </row>
    <row r="705" spans="1:76" x14ac:dyDescent="0.25">
      <c r="A705" s="35">
        <v>43167</v>
      </c>
      <c r="B705" s="36">
        <v>2.0565972222222222E-2</v>
      </c>
      <c r="C705" s="34">
        <v>12.762</v>
      </c>
      <c r="D705" s="34">
        <v>2.2357999999999998</v>
      </c>
      <c r="E705" s="34">
        <v>22358.391960000001</v>
      </c>
      <c r="F705" s="34">
        <v>190.6</v>
      </c>
      <c r="G705" s="34">
        <v>3</v>
      </c>
      <c r="H705" s="34">
        <v>213.8</v>
      </c>
      <c r="I705" s="34"/>
      <c r="J705" s="34">
        <v>4.3</v>
      </c>
      <c r="K705" s="34">
        <v>0.86650000000000005</v>
      </c>
      <c r="L705" s="34">
        <v>11.057499999999999</v>
      </c>
      <c r="M705" s="34">
        <v>1.9373</v>
      </c>
      <c r="N705" s="34">
        <v>165.16630000000001</v>
      </c>
      <c r="O705" s="34">
        <v>2.5912999999999999</v>
      </c>
      <c r="P705" s="34">
        <v>167.8</v>
      </c>
      <c r="Q705" s="34">
        <v>134.84479999999999</v>
      </c>
      <c r="R705" s="34">
        <v>2.1156000000000001</v>
      </c>
      <c r="S705" s="34">
        <v>137</v>
      </c>
      <c r="T705" s="34">
        <v>213.81890000000001</v>
      </c>
      <c r="U705" s="34"/>
      <c r="V705" s="34"/>
      <c r="W705" s="34">
        <v>0</v>
      </c>
      <c r="X705" s="34">
        <v>3.7258</v>
      </c>
      <c r="Y705" s="34">
        <v>11.9</v>
      </c>
      <c r="Z705" s="34">
        <v>851</v>
      </c>
      <c r="AA705" s="34">
        <v>852</v>
      </c>
      <c r="AB705" s="34">
        <v>869</v>
      </c>
      <c r="AC705" s="34">
        <v>86</v>
      </c>
      <c r="AD705" s="34">
        <v>27.16</v>
      </c>
      <c r="AE705" s="34">
        <v>0.62</v>
      </c>
      <c r="AF705" s="34">
        <v>978</v>
      </c>
      <c r="AG705" s="34">
        <v>2</v>
      </c>
      <c r="AH705" s="34">
        <v>43</v>
      </c>
      <c r="AI705" s="34">
        <v>41</v>
      </c>
      <c r="AJ705" s="34">
        <v>191</v>
      </c>
      <c r="AK705" s="34">
        <v>169</v>
      </c>
      <c r="AL705" s="34">
        <v>5.7</v>
      </c>
      <c r="AM705" s="34">
        <v>175.4</v>
      </c>
      <c r="AN705" s="34" t="s">
        <v>155</v>
      </c>
      <c r="AO705" s="34">
        <v>2</v>
      </c>
      <c r="AP705" s="37">
        <v>0.89638888888888879</v>
      </c>
      <c r="AQ705" s="34">
        <v>47.160919</v>
      </c>
      <c r="AR705" s="34">
        <v>-88.490711000000005</v>
      </c>
      <c r="AS705" s="34">
        <v>316.3</v>
      </c>
      <c r="AT705" s="34">
        <v>34</v>
      </c>
      <c r="AU705" s="34">
        <v>12</v>
      </c>
      <c r="AV705" s="34">
        <v>8</v>
      </c>
      <c r="AW705" s="34" t="s">
        <v>224</v>
      </c>
      <c r="AX705" s="34">
        <v>1.3373999999999999</v>
      </c>
      <c r="AY705" s="34">
        <v>1.0770999999999999</v>
      </c>
      <c r="AZ705" s="34">
        <v>2.3290000000000002</v>
      </c>
      <c r="BA705" s="34">
        <v>13.404</v>
      </c>
      <c r="BB705" s="34">
        <v>13.32</v>
      </c>
      <c r="BC705" s="34">
        <v>0.99</v>
      </c>
      <c r="BD705" s="34">
        <v>15.413</v>
      </c>
      <c r="BE705" s="34">
        <v>2468.8270000000002</v>
      </c>
      <c r="BF705" s="34">
        <v>275.29399999999998</v>
      </c>
      <c r="BG705" s="34">
        <v>3.8620000000000001</v>
      </c>
      <c r="BH705" s="34">
        <v>6.0999999999999999E-2</v>
      </c>
      <c r="BI705" s="34">
        <v>3.9220000000000002</v>
      </c>
      <c r="BJ705" s="34">
        <v>3.153</v>
      </c>
      <c r="BK705" s="34">
        <v>4.9000000000000002E-2</v>
      </c>
      <c r="BL705" s="34">
        <v>3.202</v>
      </c>
      <c r="BM705" s="34">
        <v>1.6474</v>
      </c>
      <c r="BN705" s="34"/>
      <c r="BO705" s="34"/>
      <c r="BP705" s="34"/>
      <c r="BQ705" s="34">
        <v>604.84699999999998</v>
      </c>
      <c r="BR705" s="34">
        <v>0.31054399999999999</v>
      </c>
      <c r="BS705" s="34">
        <v>-5</v>
      </c>
      <c r="BT705" s="34">
        <v>7.0000000000000001E-3</v>
      </c>
      <c r="BU705" s="34">
        <v>7.5889189999999997</v>
      </c>
      <c r="BV705" s="34">
        <v>0</v>
      </c>
      <c r="BW705" s="34" t="s">
        <v>155</v>
      </c>
      <c r="BX705" s="34">
        <v>0.81599999999999995</v>
      </c>
    </row>
    <row r="706" spans="1:76" x14ac:dyDescent="0.25">
      <c r="A706" s="35">
        <v>43167</v>
      </c>
      <c r="B706" s="36">
        <v>2.0577546296296299E-2</v>
      </c>
      <c r="C706" s="34">
        <v>12.442</v>
      </c>
      <c r="D706" s="34">
        <v>1.2395</v>
      </c>
      <c r="E706" s="34">
        <v>12394.962589999999</v>
      </c>
      <c r="F706" s="34">
        <v>151.69999999999999</v>
      </c>
      <c r="G706" s="34">
        <v>2.9</v>
      </c>
      <c r="H706" s="34">
        <v>283.8</v>
      </c>
      <c r="I706" s="34"/>
      <c r="J706" s="34">
        <v>4.13</v>
      </c>
      <c r="K706" s="34">
        <v>0.878</v>
      </c>
      <c r="L706" s="34">
        <v>10.924300000000001</v>
      </c>
      <c r="M706" s="34">
        <v>1.0883</v>
      </c>
      <c r="N706" s="34">
        <v>133.15459999999999</v>
      </c>
      <c r="O706" s="34">
        <v>2.5842999999999998</v>
      </c>
      <c r="P706" s="34">
        <v>135.69999999999999</v>
      </c>
      <c r="Q706" s="34">
        <v>108.7099</v>
      </c>
      <c r="R706" s="34">
        <v>2.1097999999999999</v>
      </c>
      <c r="S706" s="34">
        <v>110.8</v>
      </c>
      <c r="T706" s="34">
        <v>283.77969999999999</v>
      </c>
      <c r="U706" s="34"/>
      <c r="V706" s="34"/>
      <c r="W706" s="34">
        <v>0</v>
      </c>
      <c r="X706" s="34">
        <v>3.6295000000000002</v>
      </c>
      <c r="Y706" s="34">
        <v>12.1</v>
      </c>
      <c r="Z706" s="34">
        <v>850</v>
      </c>
      <c r="AA706" s="34">
        <v>852</v>
      </c>
      <c r="AB706" s="34">
        <v>869</v>
      </c>
      <c r="AC706" s="34">
        <v>86</v>
      </c>
      <c r="AD706" s="34">
        <v>27.16</v>
      </c>
      <c r="AE706" s="34">
        <v>0.62</v>
      </c>
      <c r="AF706" s="34">
        <v>978</v>
      </c>
      <c r="AG706" s="34">
        <v>2</v>
      </c>
      <c r="AH706" s="34">
        <v>43</v>
      </c>
      <c r="AI706" s="34">
        <v>41</v>
      </c>
      <c r="AJ706" s="34">
        <v>191</v>
      </c>
      <c r="AK706" s="34">
        <v>169</v>
      </c>
      <c r="AL706" s="34">
        <v>5.7</v>
      </c>
      <c r="AM706" s="34">
        <v>175.8</v>
      </c>
      <c r="AN706" s="34" t="s">
        <v>155</v>
      </c>
      <c r="AO706" s="34">
        <v>2</v>
      </c>
      <c r="AP706" s="37">
        <v>0.89640046296296294</v>
      </c>
      <c r="AQ706" s="34">
        <v>47.160890000000002</v>
      </c>
      <c r="AR706" s="34">
        <v>-88.490691999999996</v>
      </c>
      <c r="AS706" s="34">
        <v>316.3</v>
      </c>
      <c r="AT706" s="34">
        <v>34.299999999999997</v>
      </c>
      <c r="AU706" s="34">
        <v>12</v>
      </c>
      <c r="AV706" s="34">
        <v>8</v>
      </c>
      <c r="AW706" s="34" t="s">
        <v>224</v>
      </c>
      <c r="AX706" s="34">
        <v>1.1229</v>
      </c>
      <c r="AY706" s="34">
        <v>1.1771</v>
      </c>
      <c r="AZ706" s="34">
        <v>2.1</v>
      </c>
      <c r="BA706" s="34">
        <v>13.404</v>
      </c>
      <c r="BB706" s="34">
        <v>14.64</v>
      </c>
      <c r="BC706" s="34">
        <v>1.0900000000000001</v>
      </c>
      <c r="BD706" s="34">
        <v>13.894</v>
      </c>
      <c r="BE706" s="34">
        <v>2637.308</v>
      </c>
      <c r="BF706" s="34">
        <v>167.22</v>
      </c>
      <c r="BG706" s="34">
        <v>3.3660000000000001</v>
      </c>
      <c r="BH706" s="34">
        <v>6.5000000000000002E-2</v>
      </c>
      <c r="BI706" s="34">
        <v>3.4319999999999999</v>
      </c>
      <c r="BJ706" s="34">
        <v>2.7480000000000002</v>
      </c>
      <c r="BK706" s="34">
        <v>5.2999999999999999E-2</v>
      </c>
      <c r="BL706" s="34">
        <v>2.802</v>
      </c>
      <c r="BM706" s="34">
        <v>2.3641000000000001</v>
      </c>
      <c r="BN706" s="34"/>
      <c r="BO706" s="34"/>
      <c r="BP706" s="34"/>
      <c r="BQ706" s="34">
        <v>637.11599999999999</v>
      </c>
      <c r="BR706" s="34">
        <v>0.21681600000000001</v>
      </c>
      <c r="BS706" s="34">
        <v>-5</v>
      </c>
      <c r="BT706" s="34">
        <v>6.071E-3</v>
      </c>
      <c r="BU706" s="34">
        <v>5.2984410000000004</v>
      </c>
      <c r="BV706" s="34">
        <v>0</v>
      </c>
      <c r="BW706" s="34" t="s">
        <v>155</v>
      </c>
      <c r="BX706" s="34">
        <v>0.81599999999999995</v>
      </c>
    </row>
    <row r="707" spans="1:76" x14ac:dyDescent="0.25">
      <c r="A707" s="35">
        <v>43167</v>
      </c>
      <c r="B707" s="36">
        <v>2.0589120370370372E-2</v>
      </c>
      <c r="C707" s="34">
        <v>13.395</v>
      </c>
      <c r="D707" s="34">
        <v>0.4254</v>
      </c>
      <c r="E707" s="34">
        <v>4254.1370969999998</v>
      </c>
      <c r="F707" s="34">
        <v>116.4</v>
      </c>
      <c r="G707" s="34">
        <v>2.9</v>
      </c>
      <c r="H707" s="34">
        <v>258.8</v>
      </c>
      <c r="I707" s="34"/>
      <c r="J707" s="34">
        <v>3.67</v>
      </c>
      <c r="K707" s="34">
        <v>0.87780000000000002</v>
      </c>
      <c r="L707" s="34">
        <v>11.757999999999999</v>
      </c>
      <c r="M707" s="34">
        <v>0.37340000000000001</v>
      </c>
      <c r="N707" s="34">
        <v>102.19119999999999</v>
      </c>
      <c r="O707" s="34">
        <v>2.5264000000000002</v>
      </c>
      <c r="P707" s="34">
        <v>104.7</v>
      </c>
      <c r="Q707" s="34">
        <v>83.430800000000005</v>
      </c>
      <c r="R707" s="34">
        <v>2.0626000000000002</v>
      </c>
      <c r="S707" s="34">
        <v>85.5</v>
      </c>
      <c r="T707" s="34">
        <v>258.81959999999998</v>
      </c>
      <c r="U707" s="34"/>
      <c r="V707" s="34"/>
      <c r="W707" s="34">
        <v>0</v>
      </c>
      <c r="X707" s="34">
        <v>3.2244999999999999</v>
      </c>
      <c r="Y707" s="34">
        <v>12</v>
      </c>
      <c r="Z707" s="34">
        <v>850</v>
      </c>
      <c r="AA707" s="34">
        <v>852</v>
      </c>
      <c r="AB707" s="34">
        <v>868</v>
      </c>
      <c r="AC707" s="34">
        <v>86</v>
      </c>
      <c r="AD707" s="34">
        <v>27.16</v>
      </c>
      <c r="AE707" s="34">
        <v>0.62</v>
      </c>
      <c r="AF707" s="34">
        <v>978</v>
      </c>
      <c r="AG707" s="34">
        <v>2</v>
      </c>
      <c r="AH707" s="34">
        <v>43</v>
      </c>
      <c r="AI707" s="34">
        <v>41</v>
      </c>
      <c r="AJ707" s="34">
        <v>191</v>
      </c>
      <c r="AK707" s="34">
        <v>169</v>
      </c>
      <c r="AL707" s="34">
        <v>5.7</v>
      </c>
      <c r="AM707" s="34">
        <v>176</v>
      </c>
      <c r="AN707" s="34" t="s">
        <v>155</v>
      </c>
      <c r="AO707" s="34">
        <v>2</v>
      </c>
      <c r="AP707" s="37">
        <v>0.89640046296296294</v>
      </c>
      <c r="AQ707" s="34">
        <v>47.160774000000004</v>
      </c>
      <c r="AR707" s="34">
        <v>-88.490673000000001</v>
      </c>
      <c r="AS707" s="34">
        <v>316.3</v>
      </c>
      <c r="AT707" s="34">
        <v>34.799999999999997</v>
      </c>
      <c r="AU707" s="34">
        <v>12</v>
      </c>
      <c r="AV707" s="34">
        <v>8</v>
      </c>
      <c r="AW707" s="34" t="s">
        <v>224</v>
      </c>
      <c r="AX707" s="34">
        <v>1.2542</v>
      </c>
      <c r="AY707" s="34">
        <v>1.2770999999999999</v>
      </c>
      <c r="AZ707" s="34">
        <v>2.2542</v>
      </c>
      <c r="BA707" s="34">
        <v>13.404</v>
      </c>
      <c r="BB707" s="34">
        <v>14.62</v>
      </c>
      <c r="BC707" s="34">
        <v>1.0900000000000001</v>
      </c>
      <c r="BD707" s="34">
        <v>13.92</v>
      </c>
      <c r="BE707" s="34">
        <v>2811.355</v>
      </c>
      <c r="BF707" s="34">
        <v>56.829000000000001</v>
      </c>
      <c r="BG707" s="34">
        <v>2.5590000000000002</v>
      </c>
      <c r="BH707" s="34">
        <v>6.3E-2</v>
      </c>
      <c r="BI707" s="34">
        <v>2.6219999999999999</v>
      </c>
      <c r="BJ707" s="34">
        <v>2.089</v>
      </c>
      <c r="BK707" s="34">
        <v>5.1999999999999998E-2</v>
      </c>
      <c r="BL707" s="34">
        <v>2.141</v>
      </c>
      <c r="BM707" s="34">
        <v>2.1355</v>
      </c>
      <c r="BN707" s="34"/>
      <c r="BO707" s="34"/>
      <c r="BP707" s="34"/>
      <c r="BQ707" s="34">
        <v>560.59199999999998</v>
      </c>
      <c r="BR707" s="34">
        <v>0.18212999999999999</v>
      </c>
      <c r="BS707" s="34">
        <v>-5</v>
      </c>
      <c r="BT707" s="34">
        <v>6.0000000000000001E-3</v>
      </c>
      <c r="BU707" s="34">
        <v>4.4508020000000004</v>
      </c>
      <c r="BV707" s="34">
        <v>0</v>
      </c>
      <c r="BW707" s="34" t="s">
        <v>155</v>
      </c>
      <c r="BX707" s="34">
        <v>0.81599999999999995</v>
      </c>
    </row>
    <row r="708" spans="1:76" x14ac:dyDescent="0.25">
      <c r="A708" s="35">
        <v>43167</v>
      </c>
      <c r="B708" s="36">
        <v>2.0600694444444446E-2</v>
      </c>
      <c r="C708" s="34">
        <v>13.821</v>
      </c>
      <c r="D708" s="34">
        <v>0.11169999999999999</v>
      </c>
      <c r="E708" s="34">
        <v>1117.1095769999999</v>
      </c>
      <c r="F708" s="34">
        <v>156</v>
      </c>
      <c r="G708" s="34">
        <v>2.5</v>
      </c>
      <c r="H708" s="34">
        <v>165</v>
      </c>
      <c r="I708" s="34"/>
      <c r="J708" s="34">
        <v>3.19</v>
      </c>
      <c r="K708" s="34">
        <v>0.87729999999999997</v>
      </c>
      <c r="L708" s="34">
        <v>12.125999999999999</v>
      </c>
      <c r="M708" s="34">
        <v>9.8000000000000004E-2</v>
      </c>
      <c r="N708" s="34">
        <v>136.8261</v>
      </c>
      <c r="O708" s="34">
        <v>2.1772</v>
      </c>
      <c r="P708" s="34">
        <v>139</v>
      </c>
      <c r="Q708" s="34">
        <v>111.70740000000001</v>
      </c>
      <c r="R708" s="34">
        <v>1.7775000000000001</v>
      </c>
      <c r="S708" s="34">
        <v>113.5</v>
      </c>
      <c r="T708" s="34">
        <v>164.95150000000001</v>
      </c>
      <c r="U708" s="34"/>
      <c r="V708" s="34"/>
      <c r="W708" s="34">
        <v>0</v>
      </c>
      <c r="X708" s="34">
        <v>2.8001999999999998</v>
      </c>
      <c r="Y708" s="34">
        <v>12</v>
      </c>
      <c r="Z708" s="34">
        <v>850</v>
      </c>
      <c r="AA708" s="34">
        <v>850</v>
      </c>
      <c r="AB708" s="34">
        <v>867</v>
      </c>
      <c r="AC708" s="34">
        <v>86</v>
      </c>
      <c r="AD708" s="34">
        <v>27.16</v>
      </c>
      <c r="AE708" s="34">
        <v>0.62</v>
      </c>
      <c r="AF708" s="34">
        <v>978</v>
      </c>
      <c r="AG708" s="34">
        <v>2</v>
      </c>
      <c r="AH708" s="34">
        <v>43</v>
      </c>
      <c r="AI708" s="34">
        <v>41</v>
      </c>
      <c r="AJ708" s="34">
        <v>191</v>
      </c>
      <c r="AK708" s="34">
        <v>169</v>
      </c>
      <c r="AL708" s="34">
        <v>5.7</v>
      </c>
      <c r="AM708" s="34">
        <v>176</v>
      </c>
      <c r="AN708" s="34" t="s">
        <v>155</v>
      </c>
      <c r="AO708" s="34">
        <v>2</v>
      </c>
      <c r="AP708" s="37">
        <v>0.89641203703703709</v>
      </c>
      <c r="AQ708" s="34">
        <v>47.160538000000003</v>
      </c>
      <c r="AR708" s="34">
        <v>-88.490680999999995</v>
      </c>
      <c r="AS708" s="34">
        <v>315.8</v>
      </c>
      <c r="AT708" s="34">
        <v>32.5</v>
      </c>
      <c r="AU708" s="34">
        <v>12</v>
      </c>
      <c r="AV708" s="34">
        <v>9</v>
      </c>
      <c r="AW708" s="34" t="s">
        <v>211</v>
      </c>
      <c r="AX708" s="34">
        <v>1.6084000000000001</v>
      </c>
      <c r="AY708" s="34">
        <v>1.3771</v>
      </c>
      <c r="AZ708" s="34">
        <v>2.6084000000000001</v>
      </c>
      <c r="BA708" s="34">
        <v>13.404</v>
      </c>
      <c r="BB708" s="34">
        <v>14.56</v>
      </c>
      <c r="BC708" s="34">
        <v>1.0900000000000001</v>
      </c>
      <c r="BD708" s="34">
        <v>13.981999999999999</v>
      </c>
      <c r="BE708" s="34">
        <v>2879.5889999999999</v>
      </c>
      <c r="BF708" s="34">
        <v>14.813000000000001</v>
      </c>
      <c r="BG708" s="34">
        <v>3.403</v>
      </c>
      <c r="BH708" s="34">
        <v>5.3999999999999999E-2</v>
      </c>
      <c r="BI708" s="34">
        <v>3.4569999999999999</v>
      </c>
      <c r="BJ708" s="34">
        <v>2.778</v>
      </c>
      <c r="BK708" s="34">
        <v>4.3999999999999997E-2</v>
      </c>
      <c r="BL708" s="34">
        <v>2.8220000000000001</v>
      </c>
      <c r="BM708" s="34">
        <v>1.3516999999999999</v>
      </c>
      <c r="BN708" s="34"/>
      <c r="BO708" s="34"/>
      <c r="BP708" s="34"/>
      <c r="BQ708" s="34">
        <v>483.51100000000002</v>
      </c>
      <c r="BR708" s="34">
        <v>0.18557399999999999</v>
      </c>
      <c r="BS708" s="34">
        <v>-5</v>
      </c>
      <c r="BT708" s="34">
        <v>6.0000000000000001E-3</v>
      </c>
      <c r="BU708" s="34">
        <v>4.5349649999999997</v>
      </c>
      <c r="BV708" s="34">
        <v>0</v>
      </c>
      <c r="BW708" s="34" t="s">
        <v>155</v>
      </c>
      <c r="BX708" s="34">
        <v>0.81599999999999995</v>
      </c>
    </row>
    <row r="709" spans="1:76" x14ac:dyDescent="0.25">
      <c r="A709" s="35">
        <v>43167</v>
      </c>
      <c r="B709" s="36">
        <v>2.0612268518518519E-2</v>
      </c>
      <c r="C709" s="34">
        <v>13.614000000000001</v>
      </c>
      <c r="D709" s="34">
        <v>4.02E-2</v>
      </c>
      <c r="E709" s="34">
        <v>401.59420299999999</v>
      </c>
      <c r="F709" s="34">
        <v>198.9</v>
      </c>
      <c r="G709" s="34">
        <v>2.1</v>
      </c>
      <c r="H709" s="34">
        <v>110.9</v>
      </c>
      <c r="I709" s="34"/>
      <c r="J709" s="34">
        <v>2.67</v>
      </c>
      <c r="K709" s="34">
        <v>0.87970000000000004</v>
      </c>
      <c r="L709" s="34">
        <v>11.9757</v>
      </c>
      <c r="M709" s="34">
        <v>3.5299999999999998E-2</v>
      </c>
      <c r="N709" s="34">
        <v>174.92930000000001</v>
      </c>
      <c r="O709" s="34">
        <v>1.8472999999999999</v>
      </c>
      <c r="P709" s="34">
        <v>176.8</v>
      </c>
      <c r="Q709" s="34">
        <v>142.81559999999999</v>
      </c>
      <c r="R709" s="34">
        <v>1.5082</v>
      </c>
      <c r="S709" s="34">
        <v>144.30000000000001</v>
      </c>
      <c r="T709" s="34">
        <v>110.9312</v>
      </c>
      <c r="U709" s="34"/>
      <c r="V709" s="34"/>
      <c r="W709" s="34">
        <v>0</v>
      </c>
      <c r="X709" s="34">
        <v>2.3519000000000001</v>
      </c>
      <c r="Y709" s="34">
        <v>12.1</v>
      </c>
      <c r="Z709" s="34">
        <v>849</v>
      </c>
      <c r="AA709" s="34">
        <v>850</v>
      </c>
      <c r="AB709" s="34">
        <v>866</v>
      </c>
      <c r="AC709" s="34">
        <v>86</v>
      </c>
      <c r="AD709" s="34">
        <v>27.16</v>
      </c>
      <c r="AE709" s="34">
        <v>0.62</v>
      </c>
      <c r="AF709" s="34">
        <v>978</v>
      </c>
      <c r="AG709" s="34">
        <v>2</v>
      </c>
      <c r="AH709" s="34">
        <v>43</v>
      </c>
      <c r="AI709" s="34">
        <v>41</v>
      </c>
      <c r="AJ709" s="34">
        <v>191</v>
      </c>
      <c r="AK709" s="34">
        <v>169.9</v>
      </c>
      <c r="AL709" s="34">
        <v>5.7</v>
      </c>
      <c r="AM709" s="34">
        <v>176</v>
      </c>
      <c r="AN709" s="34" t="s">
        <v>155</v>
      </c>
      <c r="AO709" s="34">
        <v>2</v>
      </c>
      <c r="AP709" s="37">
        <v>0.89643518518518517</v>
      </c>
      <c r="AQ709" s="34">
        <v>47.160477999999998</v>
      </c>
      <c r="AR709" s="34">
        <v>-88.490684999999999</v>
      </c>
      <c r="AS709" s="34">
        <v>315.60000000000002</v>
      </c>
      <c r="AT709" s="34">
        <v>31.5</v>
      </c>
      <c r="AU709" s="34">
        <v>12</v>
      </c>
      <c r="AV709" s="34">
        <v>9</v>
      </c>
      <c r="AW709" s="34" t="s">
        <v>211</v>
      </c>
      <c r="AX709" s="34">
        <v>2.0851150000000001</v>
      </c>
      <c r="AY709" s="34">
        <v>1.554046</v>
      </c>
      <c r="AZ709" s="34">
        <v>3.008092</v>
      </c>
      <c r="BA709" s="34">
        <v>13.404</v>
      </c>
      <c r="BB709" s="34">
        <v>14.86</v>
      </c>
      <c r="BC709" s="34">
        <v>1.1100000000000001</v>
      </c>
      <c r="BD709" s="34">
        <v>13.679</v>
      </c>
      <c r="BE709" s="34">
        <v>2895.7310000000002</v>
      </c>
      <c r="BF709" s="34">
        <v>5.4370000000000003</v>
      </c>
      <c r="BG709" s="34">
        <v>4.43</v>
      </c>
      <c r="BH709" s="34">
        <v>4.7E-2</v>
      </c>
      <c r="BI709" s="34">
        <v>4.476</v>
      </c>
      <c r="BJ709" s="34">
        <v>3.6160000000000001</v>
      </c>
      <c r="BK709" s="34">
        <v>3.7999999999999999E-2</v>
      </c>
      <c r="BL709" s="34">
        <v>3.6549999999999998</v>
      </c>
      <c r="BM709" s="34">
        <v>0.92559999999999998</v>
      </c>
      <c r="BN709" s="34"/>
      <c r="BO709" s="34"/>
      <c r="BP709" s="34"/>
      <c r="BQ709" s="34">
        <v>413.5</v>
      </c>
      <c r="BR709" s="34">
        <v>0.187858</v>
      </c>
      <c r="BS709" s="34">
        <v>-5</v>
      </c>
      <c r="BT709" s="34">
        <v>6.0000000000000001E-3</v>
      </c>
      <c r="BU709" s="34">
        <v>4.5907799999999996</v>
      </c>
      <c r="BV709" s="34">
        <v>0</v>
      </c>
      <c r="BW709" s="34" t="s">
        <v>155</v>
      </c>
      <c r="BX709" s="34">
        <v>0.81599999999999995</v>
      </c>
    </row>
    <row r="710" spans="1:76" x14ac:dyDescent="0.25">
      <c r="A710" s="35">
        <v>43167</v>
      </c>
      <c r="B710" s="36">
        <v>2.0623842592592593E-2</v>
      </c>
      <c r="C710" s="34">
        <v>13.896000000000001</v>
      </c>
      <c r="D710" s="34">
        <v>2.5700000000000001E-2</v>
      </c>
      <c r="E710" s="34">
        <v>256.66666700000002</v>
      </c>
      <c r="F710" s="34">
        <v>216.5</v>
      </c>
      <c r="G710" s="34">
        <v>2.1</v>
      </c>
      <c r="H710" s="34">
        <v>94.5</v>
      </c>
      <c r="I710" s="34"/>
      <c r="J710" s="34">
        <v>2.1800000000000002</v>
      </c>
      <c r="K710" s="34">
        <v>0.87760000000000005</v>
      </c>
      <c r="L710" s="34">
        <v>12.1945</v>
      </c>
      <c r="M710" s="34">
        <v>2.2499999999999999E-2</v>
      </c>
      <c r="N710" s="34">
        <v>190.0061</v>
      </c>
      <c r="O710" s="34">
        <v>1.8429</v>
      </c>
      <c r="P710" s="34">
        <v>191.8</v>
      </c>
      <c r="Q710" s="34">
        <v>155.12459999999999</v>
      </c>
      <c r="R710" s="34">
        <v>1.5045999999999999</v>
      </c>
      <c r="S710" s="34">
        <v>156.6</v>
      </c>
      <c r="T710" s="34">
        <v>94.512600000000006</v>
      </c>
      <c r="U710" s="34"/>
      <c r="V710" s="34"/>
      <c r="W710" s="34">
        <v>0</v>
      </c>
      <c r="X710" s="34">
        <v>1.9144000000000001</v>
      </c>
      <c r="Y710" s="34">
        <v>12</v>
      </c>
      <c r="Z710" s="34">
        <v>849</v>
      </c>
      <c r="AA710" s="34">
        <v>851</v>
      </c>
      <c r="AB710" s="34">
        <v>867</v>
      </c>
      <c r="AC710" s="34">
        <v>86</v>
      </c>
      <c r="AD710" s="34">
        <v>27.16</v>
      </c>
      <c r="AE710" s="34">
        <v>0.62</v>
      </c>
      <c r="AF710" s="34">
        <v>978</v>
      </c>
      <c r="AG710" s="34">
        <v>2</v>
      </c>
      <c r="AH710" s="34">
        <v>43</v>
      </c>
      <c r="AI710" s="34">
        <v>41</v>
      </c>
      <c r="AJ710" s="34">
        <v>191</v>
      </c>
      <c r="AK710" s="34">
        <v>170</v>
      </c>
      <c r="AL710" s="34">
        <v>5.7</v>
      </c>
      <c r="AM710" s="34">
        <v>175.8</v>
      </c>
      <c r="AN710" s="34" t="s">
        <v>155</v>
      </c>
      <c r="AO710" s="34">
        <v>2</v>
      </c>
      <c r="AP710" s="37">
        <v>0.89643518518518517</v>
      </c>
      <c r="AQ710" s="34">
        <v>47.160381000000001</v>
      </c>
      <c r="AR710" s="34">
        <v>-88.490679999999998</v>
      </c>
      <c r="AS710" s="34">
        <v>315.3</v>
      </c>
      <c r="AT710" s="34">
        <v>31.4</v>
      </c>
      <c r="AU710" s="34">
        <v>12</v>
      </c>
      <c r="AV710" s="34">
        <v>9</v>
      </c>
      <c r="AW710" s="34" t="s">
        <v>211</v>
      </c>
      <c r="AX710" s="34">
        <v>2.0458460000000001</v>
      </c>
      <c r="AY710" s="34">
        <v>1.6</v>
      </c>
      <c r="AZ710" s="34">
        <v>3.022923</v>
      </c>
      <c r="BA710" s="34">
        <v>13.404</v>
      </c>
      <c r="BB710" s="34">
        <v>14.59</v>
      </c>
      <c r="BC710" s="34">
        <v>1.0900000000000001</v>
      </c>
      <c r="BD710" s="34">
        <v>13.949</v>
      </c>
      <c r="BE710" s="34">
        <v>2899.192</v>
      </c>
      <c r="BF710" s="34">
        <v>3.4079999999999999</v>
      </c>
      <c r="BG710" s="34">
        <v>4.7309999999999999</v>
      </c>
      <c r="BH710" s="34">
        <v>4.5999999999999999E-2</v>
      </c>
      <c r="BI710" s="34">
        <v>4.7759999999999998</v>
      </c>
      <c r="BJ710" s="34">
        <v>3.8620000000000001</v>
      </c>
      <c r="BK710" s="34">
        <v>3.6999999999999998E-2</v>
      </c>
      <c r="BL710" s="34">
        <v>3.9</v>
      </c>
      <c r="BM710" s="34">
        <v>0.77539999999999998</v>
      </c>
      <c r="BN710" s="34"/>
      <c r="BO710" s="34"/>
      <c r="BP710" s="34"/>
      <c r="BQ710" s="34">
        <v>330.93200000000002</v>
      </c>
      <c r="BR710" s="34">
        <v>0.16384599999999999</v>
      </c>
      <c r="BS710" s="34">
        <v>-5</v>
      </c>
      <c r="BT710" s="34">
        <v>6.0000000000000001E-3</v>
      </c>
      <c r="BU710" s="34">
        <v>4.0039870000000004</v>
      </c>
      <c r="BV710" s="34">
        <v>0</v>
      </c>
      <c r="BW710" s="34" t="s">
        <v>155</v>
      </c>
      <c r="BX710" s="34">
        <v>0.81599999999999995</v>
      </c>
    </row>
    <row r="711" spans="1:76" x14ac:dyDescent="0.25">
      <c r="A711" s="35">
        <v>43167</v>
      </c>
      <c r="B711" s="36">
        <v>2.0635416666666666E-2</v>
      </c>
      <c r="C711" s="34">
        <v>14.340999999999999</v>
      </c>
      <c r="D711" s="34">
        <v>0.1918</v>
      </c>
      <c r="E711" s="34">
        <v>1917.806505</v>
      </c>
      <c r="F711" s="34">
        <v>218.9</v>
      </c>
      <c r="G711" s="34">
        <v>2.1</v>
      </c>
      <c r="H711" s="34">
        <v>84.6</v>
      </c>
      <c r="I711" s="34"/>
      <c r="J711" s="34">
        <v>1.79</v>
      </c>
      <c r="K711" s="34">
        <v>0.87260000000000004</v>
      </c>
      <c r="L711" s="34">
        <v>12.514200000000001</v>
      </c>
      <c r="M711" s="34">
        <v>0.1673</v>
      </c>
      <c r="N711" s="34">
        <v>191.04689999999999</v>
      </c>
      <c r="O711" s="34">
        <v>1.8325</v>
      </c>
      <c r="P711" s="34">
        <v>192.9</v>
      </c>
      <c r="Q711" s="34">
        <v>155.9742</v>
      </c>
      <c r="R711" s="34">
        <v>1.4961</v>
      </c>
      <c r="S711" s="34">
        <v>157.5</v>
      </c>
      <c r="T711" s="34">
        <v>84.556399999999996</v>
      </c>
      <c r="U711" s="34"/>
      <c r="V711" s="34"/>
      <c r="W711" s="34">
        <v>0</v>
      </c>
      <c r="X711" s="34">
        <v>1.5628</v>
      </c>
      <c r="Y711" s="34">
        <v>12</v>
      </c>
      <c r="Z711" s="34">
        <v>849</v>
      </c>
      <c r="AA711" s="34">
        <v>850</v>
      </c>
      <c r="AB711" s="34">
        <v>865</v>
      </c>
      <c r="AC711" s="34">
        <v>86</v>
      </c>
      <c r="AD711" s="34">
        <v>27.16</v>
      </c>
      <c r="AE711" s="34">
        <v>0.62</v>
      </c>
      <c r="AF711" s="34">
        <v>978</v>
      </c>
      <c r="AG711" s="34">
        <v>2</v>
      </c>
      <c r="AH711" s="34">
        <v>43</v>
      </c>
      <c r="AI711" s="34">
        <v>41</v>
      </c>
      <c r="AJ711" s="34">
        <v>191</v>
      </c>
      <c r="AK711" s="34">
        <v>170</v>
      </c>
      <c r="AL711" s="34">
        <v>5.7</v>
      </c>
      <c r="AM711" s="34">
        <v>175.4</v>
      </c>
      <c r="AN711" s="34" t="s">
        <v>155</v>
      </c>
      <c r="AO711" s="34">
        <v>2</v>
      </c>
      <c r="AP711" s="37">
        <v>0.89644675925925921</v>
      </c>
      <c r="AQ711" s="34">
        <v>47.160254000000002</v>
      </c>
      <c r="AR711" s="34">
        <v>-88.490672000000004</v>
      </c>
      <c r="AS711" s="34">
        <v>315</v>
      </c>
      <c r="AT711" s="34">
        <v>31.4</v>
      </c>
      <c r="AU711" s="34">
        <v>12</v>
      </c>
      <c r="AV711" s="34">
        <v>9</v>
      </c>
      <c r="AW711" s="34" t="s">
        <v>211</v>
      </c>
      <c r="AX711" s="34">
        <v>2.3083999999999998</v>
      </c>
      <c r="AY711" s="34">
        <v>1.6771</v>
      </c>
      <c r="AZ711" s="34">
        <v>3.2313000000000001</v>
      </c>
      <c r="BA711" s="34">
        <v>13.404</v>
      </c>
      <c r="BB711" s="34">
        <v>14</v>
      </c>
      <c r="BC711" s="34">
        <v>1.04</v>
      </c>
      <c r="BD711" s="34">
        <v>14.599</v>
      </c>
      <c r="BE711" s="34">
        <v>2866.1759999999999</v>
      </c>
      <c r="BF711" s="34">
        <v>24.395</v>
      </c>
      <c r="BG711" s="34">
        <v>4.5819999999999999</v>
      </c>
      <c r="BH711" s="34">
        <v>4.3999999999999997E-2</v>
      </c>
      <c r="BI711" s="34">
        <v>4.6260000000000003</v>
      </c>
      <c r="BJ711" s="34">
        <v>3.7410000000000001</v>
      </c>
      <c r="BK711" s="34">
        <v>3.5999999999999997E-2</v>
      </c>
      <c r="BL711" s="34">
        <v>3.7770000000000001</v>
      </c>
      <c r="BM711" s="34">
        <v>0.66830000000000001</v>
      </c>
      <c r="BN711" s="34"/>
      <c r="BO711" s="34"/>
      <c r="BP711" s="34"/>
      <c r="BQ711" s="34">
        <v>260.26</v>
      </c>
      <c r="BR711" s="34">
        <v>0.226101</v>
      </c>
      <c r="BS711" s="34">
        <v>-5</v>
      </c>
      <c r="BT711" s="34">
        <v>6.0000000000000001E-3</v>
      </c>
      <c r="BU711" s="34">
        <v>5.5253430000000003</v>
      </c>
      <c r="BV711" s="34">
        <v>0</v>
      </c>
      <c r="BW711" s="34" t="s">
        <v>155</v>
      </c>
      <c r="BX711" s="34">
        <v>0.81599999999999995</v>
      </c>
    </row>
    <row r="712" spans="1:76" x14ac:dyDescent="0.25">
      <c r="A712" s="35">
        <v>43167</v>
      </c>
      <c r="B712" s="36">
        <v>2.064699074074074E-2</v>
      </c>
      <c r="C712" s="34">
        <v>14.474</v>
      </c>
      <c r="D712" s="34">
        <v>0.38729999999999998</v>
      </c>
      <c r="E712" s="34">
        <v>3873.2807309999998</v>
      </c>
      <c r="F712" s="34">
        <v>225.5</v>
      </c>
      <c r="G712" s="34">
        <v>2.1</v>
      </c>
      <c r="H712" s="34">
        <v>69.3</v>
      </c>
      <c r="I712" s="34"/>
      <c r="J712" s="34">
        <v>1.6</v>
      </c>
      <c r="K712" s="34">
        <v>0.86980000000000002</v>
      </c>
      <c r="L712" s="34">
        <v>12.589700000000001</v>
      </c>
      <c r="M712" s="34">
        <v>0.33689999999999998</v>
      </c>
      <c r="N712" s="34">
        <v>196.11689999999999</v>
      </c>
      <c r="O712" s="34">
        <v>1.8266</v>
      </c>
      <c r="P712" s="34">
        <v>197.9</v>
      </c>
      <c r="Q712" s="34">
        <v>160.29509999999999</v>
      </c>
      <c r="R712" s="34">
        <v>1.4928999999999999</v>
      </c>
      <c r="S712" s="34">
        <v>161.80000000000001</v>
      </c>
      <c r="T712" s="34">
        <v>69.298299999999998</v>
      </c>
      <c r="U712" s="34"/>
      <c r="V712" s="34"/>
      <c r="W712" s="34">
        <v>0</v>
      </c>
      <c r="X712" s="34">
        <v>1.3916999999999999</v>
      </c>
      <c r="Y712" s="34">
        <v>12</v>
      </c>
      <c r="Z712" s="34">
        <v>850</v>
      </c>
      <c r="AA712" s="34">
        <v>850</v>
      </c>
      <c r="AB712" s="34">
        <v>865</v>
      </c>
      <c r="AC712" s="34">
        <v>86.9</v>
      </c>
      <c r="AD712" s="34">
        <v>27.45</v>
      </c>
      <c r="AE712" s="34">
        <v>0.63</v>
      </c>
      <c r="AF712" s="34">
        <v>978</v>
      </c>
      <c r="AG712" s="34">
        <v>2</v>
      </c>
      <c r="AH712" s="34">
        <v>43</v>
      </c>
      <c r="AI712" s="34">
        <v>41</v>
      </c>
      <c r="AJ712" s="34">
        <v>191</v>
      </c>
      <c r="AK712" s="34">
        <v>170</v>
      </c>
      <c r="AL712" s="34">
        <v>5.7</v>
      </c>
      <c r="AM712" s="34">
        <v>175</v>
      </c>
      <c r="AN712" s="34" t="s">
        <v>155</v>
      </c>
      <c r="AO712" s="34">
        <v>2</v>
      </c>
      <c r="AP712" s="37">
        <v>0.89645833333333336</v>
      </c>
      <c r="AQ712" s="34">
        <v>47.160127000000003</v>
      </c>
      <c r="AR712" s="34">
        <v>-88.490663999999995</v>
      </c>
      <c r="AS712" s="34">
        <v>314.7</v>
      </c>
      <c r="AT712" s="34">
        <v>31.1</v>
      </c>
      <c r="AU712" s="34">
        <v>12</v>
      </c>
      <c r="AV712" s="34">
        <v>9</v>
      </c>
      <c r="AW712" s="34" t="s">
        <v>211</v>
      </c>
      <c r="AX712" s="34">
        <v>2.4</v>
      </c>
      <c r="AY712" s="34">
        <v>1.7</v>
      </c>
      <c r="AZ712" s="34">
        <v>3.3</v>
      </c>
      <c r="BA712" s="34">
        <v>13.404</v>
      </c>
      <c r="BB712" s="34">
        <v>13.69</v>
      </c>
      <c r="BC712" s="34">
        <v>1.02</v>
      </c>
      <c r="BD712" s="34">
        <v>14.97</v>
      </c>
      <c r="BE712" s="34">
        <v>2829.002</v>
      </c>
      <c r="BF712" s="34">
        <v>48.182000000000002</v>
      </c>
      <c r="BG712" s="34">
        <v>4.6150000000000002</v>
      </c>
      <c r="BH712" s="34">
        <v>4.2999999999999997E-2</v>
      </c>
      <c r="BI712" s="34">
        <v>4.6580000000000004</v>
      </c>
      <c r="BJ712" s="34">
        <v>3.7719999999999998</v>
      </c>
      <c r="BK712" s="34">
        <v>3.5000000000000003E-2</v>
      </c>
      <c r="BL712" s="34">
        <v>3.8069999999999999</v>
      </c>
      <c r="BM712" s="34">
        <v>0.53739999999999999</v>
      </c>
      <c r="BN712" s="34"/>
      <c r="BO712" s="34"/>
      <c r="BP712" s="34"/>
      <c r="BQ712" s="34">
        <v>227.37899999999999</v>
      </c>
      <c r="BR712" s="34">
        <v>0.38056899999999999</v>
      </c>
      <c r="BS712" s="34">
        <v>-5</v>
      </c>
      <c r="BT712" s="34">
        <v>6.0000000000000001E-3</v>
      </c>
      <c r="BU712" s="34">
        <v>9.3001550000000002</v>
      </c>
      <c r="BV712" s="34">
        <v>0</v>
      </c>
      <c r="BW712" s="34" t="s">
        <v>155</v>
      </c>
      <c r="BX712" s="34">
        <v>0.81699999999999995</v>
      </c>
    </row>
    <row r="713" spans="1:76" x14ac:dyDescent="0.25">
      <c r="A713" s="35">
        <v>43167</v>
      </c>
      <c r="B713" s="36">
        <v>2.0658564814814814E-2</v>
      </c>
      <c r="C713" s="34">
        <v>14.45</v>
      </c>
      <c r="D713" s="34">
        <v>0.4672</v>
      </c>
      <c r="E713" s="34">
        <v>4672</v>
      </c>
      <c r="F713" s="34">
        <v>214</v>
      </c>
      <c r="G713" s="34">
        <v>2.1</v>
      </c>
      <c r="H713" s="34">
        <v>69.900000000000006</v>
      </c>
      <c r="I713" s="34"/>
      <c r="J713" s="34">
        <v>1.49</v>
      </c>
      <c r="K713" s="34">
        <v>0.86919999999999997</v>
      </c>
      <c r="L713" s="34">
        <v>12.56</v>
      </c>
      <c r="M713" s="34">
        <v>0.40610000000000002</v>
      </c>
      <c r="N713" s="34">
        <v>186.0275</v>
      </c>
      <c r="O713" s="34">
        <v>1.8594999999999999</v>
      </c>
      <c r="P713" s="34">
        <v>187.9</v>
      </c>
      <c r="Q713" s="34">
        <v>152.0617</v>
      </c>
      <c r="R713" s="34">
        <v>1.52</v>
      </c>
      <c r="S713" s="34">
        <v>153.6</v>
      </c>
      <c r="T713" s="34">
        <v>69.898300000000006</v>
      </c>
      <c r="U713" s="34"/>
      <c r="V713" s="34"/>
      <c r="W713" s="34">
        <v>0</v>
      </c>
      <c r="X713" s="34">
        <v>1.2923</v>
      </c>
      <c r="Y713" s="34">
        <v>11.9</v>
      </c>
      <c r="Z713" s="34">
        <v>852</v>
      </c>
      <c r="AA713" s="34">
        <v>852</v>
      </c>
      <c r="AB713" s="34">
        <v>866</v>
      </c>
      <c r="AC713" s="34">
        <v>87</v>
      </c>
      <c r="AD713" s="34">
        <v>27.47</v>
      </c>
      <c r="AE713" s="34">
        <v>0.63</v>
      </c>
      <c r="AF713" s="34">
        <v>978</v>
      </c>
      <c r="AG713" s="34">
        <v>2</v>
      </c>
      <c r="AH713" s="34">
        <v>43</v>
      </c>
      <c r="AI713" s="34">
        <v>41</v>
      </c>
      <c r="AJ713" s="34">
        <v>191</v>
      </c>
      <c r="AK713" s="34">
        <v>169.1</v>
      </c>
      <c r="AL713" s="34">
        <v>5.6</v>
      </c>
      <c r="AM713" s="34">
        <v>175</v>
      </c>
      <c r="AN713" s="34" t="s">
        <v>155</v>
      </c>
      <c r="AO713" s="34">
        <v>2</v>
      </c>
      <c r="AP713" s="37">
        <v>0.89646990740740751</v>
      </c>
      <c r="AQ713" s="34">
        <v>47.160003000000003</v>
      </c>
      <c r="AR713" s="34">
        <v>-88.490646999999996</v>
      </c>
      <c r="AS713" s="34">
        <v>314.39999999999998</v>
      </c>
      <c r="AT713" s="34">
        <v>31</v>
      </c>
      <c r="AU713" s="34">
        <v>12</v>
      </c>
      <c r="AV713" s="34">
        <v>9</v>
      </c>
      <c r="AW713" s="34" t="s">
        <v>211</v>
      </c>
      <c r="AX713" s="34">
        <v>1.9374</v>
      </c>
      <c r="AY713" s="34">
        <v>1.7770999999999999</v>
      </c>
      <c r="AZ713" s="34">
        <v>2.9144999999999999</v>
      </c>
      <c r="BA713" s="34">
        <v>13.404</v>
      </c>
      <c r="BB713" s="34">
        <v>13.63</v>
      </c>
      <c r="BC713" s="34">
        <v>1.02</v>
      </c>
      <c r="BD713" s="34">
        <v>15.044</v>
      </c>
      <c r="BE713" s="34">
        <v>2813.69</v>
      </c>
      <c r="BF713" s="34">
        <v>57.902999999999999</v>
      </c>
      <c r="BG713" s="34">
        <v>4.3639999999999999</v>
      </c>
      <c r="BH713" s="34">
        <v>4.3999999999999997E-2</v>
      </c>
      <c r="BI713" s="34">
        <v>4.4080000000000004</v>
      </c>
      <c r="BJ713" s="34">
        <v>3.5670000000000002</v>
      </c>
      <c r="BK713" s="34">
        <v>3.5999999999999997E-2</v>
      </c>
      <c r="BL713" s="34">
        <v>3.6030000000000002</v>
      </c>
      <c r="BM713" s="34">
        <v>0.54039999999999999</v>
      </c>
      <c r="BN713" s="34"/>
      <c r="BO713" s="34"/>
      <c r="BP713" s="34"/>
      <c r="BQ713" s="34">
        <v>210.49600000000001</v>
      </c>
      <c r="BR713" s="34">
        <v>0.48861599999999999</v>
      </c>
      <c r="BS713" s="34">
        <v>-5</v>
      </c>
      <c r="BT713" s="34">
        <v>6.9290000000000003E-3</v>
      </c>
      <c r="BU713" s="34">
        <v>11.940554000000001</v>
      </c>
      <c r="BV713" s="34">
        <v>0</v>
      </c>
      <c r="BW713" s="34" t="s">
        <v>155</v>
      </c>
      <c r="BX713" s="34">
        <v>0.81699999999999995</v>
      </c>
    </row>
    <row r="714" spans="1:76" x14ac:dyDescent="0.25">
      <c r="A714" s="35">
        <v>43167</v>
      </c>
      <c r="B714" s="36">
        <v>2.0670138888888887E-2</v>
      </c>
      <c r="C714" s="34">
        <v>14.441000000000001</v>
      </c>
      <c r="D714" s="34">
        <v>0.40500000000000003</v>
      </c>
      <c r="E714" s="34">
        <v>4050.4255320000002</v>
      </c>
      <c r="F714" s="34">
        <v>192.9</v>
      </c>
      <c r="G714" s="34">
        <v>2.2000000000000002</v>
      </c>
      <c r="H714" s="34">
        <v>78.8</v>
      </c>
      <c r="I714" s="34"/>
      <c r="J714" s="34">
        <v>1.24</v>
      </c>
      <c r="K714" s="34">
        <v>0.86980000000000002</v>
      </c>
      <c r="L714" s="34">
        <v>12.5616</v>
      </c>
      <c r="M714" s="34">
        <v>0.3523</v>
      </c>
      <c r="N714" s="34">
        <v>167.803</v>
      </c>
      <c r="O714" s="34">
        <v>1.9478</v>
      </c>
      <c r="P714" s="34">
        <v>169.8</v>
      </c>
      <c r="Q714" s="34">
        <v>137.16470000000001</v>
      </c>
      <c r="R714" s="34">
        <v>1.5922000000000001</v>
      </c>
      <c r="S714" s="34">
        <v>138.80000000000001</v>
      </c>
      <c r="T714" s="34">
        <v>78.843500000000006</v>
      </c>
      <c r="U714" s="34"/>
      <c r="V714" s="34"/>
      <c r="W714" s="34">
        <v>0</v>
      </c>
      <c r="X714" s="34">
        <v>1.0795999999999999</v>
      </c>
      <c r="Y714" s="34">
        <v>12</v>
      </c>
      <c r="Z714" s="34">
        <v>852</v>
      </c>
      <c r="AA714" s="34">
        <v>853</v>
      </c>
      <c r="AB714" s="34">
        <v>868</v>
      </c>
      <c r="AC714" s="34">
        <v>87</v>
      </c>
      <c r="AD714" s="34">
        <v>27.47</v>
      </c>
      <c r="AE714" s="34">
        <v>0.63</v>
      </c>
      <c r="AF714" s="34">
        <v>978</v>
      </c>
      <c r="AG714" s="34">
        <v>2</v>
      </c>
      <c r="AH714" s="34">
        <v>43</v>
      </c>
      <c r="AI714" s="34">
        <v>41</v>
      </c>
      <c r="AJ714" s="34">
        <v>191</v>
      </c>
      <c r="AK714" s="34">
        <v>169.9</v>
      </c>
      <c r="AL714" s="34">
        <v>5.6</v>
      </c>
      <c r="AM714" s="34">
        <v>175</v>
      </c>
      <c r="AN714" s="34" t="s">
        <v>155</v>
      </c>
      <c r="AO714" s="34">
        <v>2</v>
      </c>
      <c r="AP714" s="37">
        <v>0.89648148148148143</v>
      </c>
      <c r="AQ714" s="34">
        <v>47.159889999999997</v>
      </c>
      <c r="AR714" s="34">
        <v>-88.490577000000002</v>
      </c>
      <c r="AS714" s="34">
        <v>314.3</v>
      </c>
      <c r="AT714" s="34">
        <v>30.4</v>
      </c>
      <c r="AU714" s="34">
        <v>12</v>
      </c>
      <c r="AV714" s="34">
        <v>9</v>
      </c>
      <c r="AW714" s="34" t="s">
        <v>211</v>
      </c>
      <c r="AX714" s="34">
        <v>1.8771</v>
      </c>
      <c r="AY714" s="34">
        <v>1.8</v>
      </c>
      <c r="AZ714" s="34">
        <v>2.8771</v>
      </c>
      <c r="BA714" s="34">
        <v>13.404</v>
      </c>
      <c r="BB714" s="34">
        <v>13.7</v>
      </c>
      <c r="BC714" s="34">
        <v>1.02</v>
      </c>
      <c r="BD714" s="34">
        <v>14.964</v>
      </c>
      <c r="BE714" s="34">
        <v>2825.2539999999999</v>
      </c>
      <c r="BF714" s="34">
        <v>50.435000000000002</v>
      </c>
      <c r="BG714" s="34">
        <v>3.952</v>
      </c>
      <c r="BH714" s="34">
        <v>4.5999999999999999E-2</v>
      </c>
      <c r="BI714" s="34">
        <v>3.9980000000000002</v>
      </c>
      <c r="BJ714" s="34">
        <v>3.2309999999999999</v>
      </c>
      <c r="BK714" s="34">
        <v>3.7999999999999999E-2</v>
      </c>
      <c r="BL714" s="34">
        <v>3.2679999999999998</v>
      </c>
      <c r="BM714" s="34">
        <v>0.6119</v>
      </c>
      <c r="BN714" s="34"/>
      <c r="BO714" s="34"/>
      <c r="BP714" s="34"/>
      <c r="BQ714" s="34">
        <v>176.554</v>
      </c>
      <c r="BR714" s="34">
        <v>0.47463300000000003</v>
      </c>
      <c r="BS714" s="34">
        <v>-5</v>
      </c>
      <c r="BT714" s="34">
        <v>7.0000000000000001E-3</v>
      </c>
      <c r="BU714" s="34">
        <v>11.598843</v>
      </c>
      <c r="BV714" s="34">
        <v>0</v>
      </c>
      <c r="BW714" s="34" t="s">
        <v>155</v>
      </c>
      <c r="BX714" s="34">
        <v>0.81699999999999995</v>
      </c>
    </row>
    <row r="715" spans="1:76" x14ac:dyDescent="0.25">
      <c r="A715" s="35">
        <v>43167</v>
      </c>
      <c r="B715" s="36">
        <v>2.0681712962962961E-2</v>
      </c>
      <c r="C715" s="34">
        <v>14.234999999999999</v>
      </c>
      <c r="D715" s="34">
        <v>0.37180000000000002</v>
      </c>
      <c r="E715" s="34">
        <v>3717.6348549999998</v>
      </c>
      <c r="F715" s="34">
        <v>172.4</v>
      </c>
      <c r="G715" s="34">
        <v>2.2999999999999998</v>
      </c>
      <c r="H715" s="34">
        <v>83.8</v>
      </c>
      <c r="I715" s="34"/>
      <c r="J715" s="34">
        <v>1.0900000000000001</v>
      </c>
      <c r="K715" s="34">
        <v>0.87170000000000003</v>
      </c>
      <c r="L715" s="34">
        <v>12.408300000000001</v>
      </c>
      <c r="M715" s="34">
        <v>0.3241</v>
      </c>
      <c r="N715" s="34">
        <v>150.32130000000001</v>
      </c>
      <c r="O715" s="34">
        <v>2.0049000000000001</v>
      </c>
      <c r="P715" s="34">
        <v>152.30000000000001</v>
      </c>
      <c r="Q715" s="34">
        <v>122.875</v>
      </c>
      <c r="R715" s="34">
        <v>1.6389</v>
      </c>
      <c r="S715" s="34">
        <v>124.5</v>
      </c>
      <c r="T715" s="34">
        <v>83.840999999999994</v>
      </c>
      <c r="U715" s="34"/>
      <c r="V715" s="34"/>
      <c r="W715" s="34">
        <v>0</v>
      </c>
      <c r="X715" s="34">
        <v>0.94750000000000001</v>
      </c>
      <c r="Y715" s="34">
        <v>11.9</v>
      </c>
      <c r="Z715" s="34">
        <v>852</v>
      </c>
      <c r="AA715" s="34">
        <v>852</v>
      </c>
      <c r="AB715" s="34">
        <v>868</v>
      </c>
      <c r="AC715" s="34">
        <v>87</v>
      </c>
      <c r="AD715" s="34">
        <v>27.47</v>
      </c>
      <c r="AE715" s="34">
        <v>0.63</v>
      </c>
      <c r="AF715" s="34">
        <v>978</v>
      </c>
      <c r="AG715" s="34">
        <v>2</v>
      </c>
      <c r="AH715" s="34">
        <v>43</v>
      </c>
      <c r="AI715" s="34">
        <v>41</v>
      </c>
      <c r="AJ715" s="34">
        <v>190.1</v>
      </c>
      <c r="AK715" s="34">
        <v>170</v>
      </c>
      <c r="AL715" s="34">
        <v>5.5</v>
      </c>
      <c r="AM715" s="34">
        <v>174.9</v>
      </c>
      <c r="AN715" s="34" t="s">
        <v>155</v>
      </c>
      <c r="AO715" s="34">
        <v>2</v>
      </c>
      <c r="AP715" s="37">
        <v>0.89649305555555558</v>
      </c>
      <c r="AQ715" s="34">
        <v>47.159778000000003</v>
      </c>
      <c r="AR715" s="34">
        <v>-88.490466999999995</v>
      </c>
      <c r="AS715" s="34">
        <v>314.39999999999998</v>
      </c>
      <c r="AT715" s="34">
        <v>33.299999999999997</v>
      </c>
      <c r="AU715" s="34">
        <v>12</v>
      </c>
      <c r="AV715" s="34">
        <v>9</v>
      </c>
      <c r="AW715" s="34" t="s">
        <v>211</v>
      </c>
      <c r="AX715" s="34">
        <v>1.4374</v>
      </c>
      <c r="AY715" s="34">
        <v>1.8</v>
      </c>
      <c r="AZ715" s="34">
        <v>2.4373999999999998</v>
      </c>
      <c r="BA715" s="34">
        <v>13.404</v>
      </c>
      <c r="BB715" s="34">
        <v>13.91</v>
      </c>
      <c r="BC715" s="34">
        <v>1.04</v>
      </c>
      <c r="BD715" s="34">
        <v>14.718</v>
      </c>
      <c r="BE715" s="34">
        <v>2830.5590000000002</v>
      </c>
      <c r="BF715" s="34">
        <v>47.051000000000002</v>
      </c>
      <c r="BG715" s="34">
        <v>3.5910000000000002</v>
      </c>
      <c r="BH715" s="34">
        <v>4.8000000000000001E-2</v>
      </c>
      <c r="BI715" s="34">
        <v>3.6389999999999998</v>
      </c>
      <c r="BJ715" s="34">
        <v>2.9350000000000001</v>
      </c>
      <c r="BK715" s="34">
        <v>3.9E-2</v>
      </c>
      <c r="BL715" s="34">
        <v>2.9740000000000002</v>
      </c>
      <c r="BM715" s="34">
        <v>0.66</v>
      </c>
      <c r="BN715" s="34"/>
      <c r="BO715" s="34"/>
      <c r="BP715" s="34"/>
      <c r="BQ715" s="34">
        <v>157.15199999999999</v>
      </c>
      <c r="BR715" s="34">
        <v>0.36348799999999998</v>
      </c>
      <c r="BS715" s="34">
        <v>-5</v>
      </c>
      <c r="BT715" s="34">
        <v>7.9279999999999993E-3</v>
      </c>
      <c r="BU715" s="34">
        <v>8.8827269999999992</v>
      </c>
      <c r="BV715" s="34">
        <v>0</v>
      </c>
      <c r="BW715" s="34" t="s">
        <v>155</v>
      </c>
      <c r="BX715" s="34">
        <v>0.81699999999999995</v>
      </c>
    </row>
    <row r="716" spans="1:76" x14ac:dyDescent="0.25">
      <c r="A716" s="35">
        <v>43167</v>
      </c>
      <c r="B716" s="36">
        <v>2.0693287037037034E-2</v>
      </c>
      <c r="C716" s="34">
        <v>14.125</v>
      </c>
      <c r="D716" s="34">
        <v>0.14349999999999999</v>
      </c>
      <c r="E716" s="34">
        <v>1435.4771780000001</v>
      </c>
      <c r="F716" s="34">
        <v>153.4</v>
      </c>
      <c r="G716" s="34">
        <v>2.2999999999999998</v>
      </c>
      <c r="H716" s="34">
        <v>80.3</v>
      </c>
      <c r="I716" s="34"/>
      <c r="J716" s="34">
        <v>0.94</v>
      </c>
      <c r="K716" s="34">
        <v>0.87460000000000004</v>
      </c>
      <c r="L716" s="34">
        <v>12.353400000000001</v>
      </c>
      <c r="M716" s="34">
        <v>0.1255</v>
      </c>
      <c r="N716" s="34">
        <v>134.17169999999999</v>
      </c>
      <c r="O716" s="34">
        <v>2.0116000000000001</v>
      </c>
      <c r="P716" s="34">
        <v>136.19999999999999</v>
      </c>
      <c r="Q716" s="34">
        <v>109.67400000000001</v>
      </c>
      <c r="R716" s="34">
        <v>1.6443000000000001</v>
      </c>
      <c r="S716" s="34">
        <v>111.3</v>
      </c>
      <c r="T716" s="34">
        <v>80.293199999999999</v>
      </c>
      <c r="U716" s="34"/>
      <c r="V716" s="34"/>
      <c r="W716" s="34">
        <v>0</v>
      </c>
      <c r="X716" s="34">
        <v>0.81810000000000005</v>
      </c>
      <c r="Y716" s="34">
        <v>11.9</v>
      </c>
      <c r="Z716" s="34">
        <v>851</v>
      </c>
      <c r="AA716" s="34">
        <v>851</v>
      </c>
      <c r="AB716" s="34">
        <v>869</v>
      </c>
      <c r="AC716" s="34">
        <v>87</v>
      </c>
      <c r="AD716" s="34">
        <v>27.47</v>
      </c>
      <c r="AE716" s="34">
        <v>0.63</v>
      </c>
      <c r="AF716" s="34">
        <v>978</v>
      </c>
      <c r="AG716" s="34">
        <v>2</v>
      </c>
      <c r="AH716" s="34">
        <v>43</v>
      </c>
      <c r="AI716" s="34">
        <v>41</v>
      </c>
      <c r="AJ716" s="34">
        <v>190</v>
      </c>
      <c r="AK716" s="34">
        <v>170</v>
      </c>
      <c r="AL716" s="34">
        <v>5.5</v>
      </c>
      <c r="AM716" s="34">
        <v>174.6</v>
      </c>
      <c r="AN716" s="34" t="s">
        <v>155</v>
      </c>
      <c r="AO716" s="34">
        <v>2</v>
      </c>
      <c r="AP716" s="37">
        <v>0.89650462962962962</v>
      </c>
      <c r="AQ716" s="34">
        <v>47.159672999999998</v>
      </c>
      <c r="AR716" s="34">
        <v>-88.490317000000005</v>
      </c>
      <c r="AS716" s="34">
        <v>314.5</v>
      </c>
      <c r="AT716" s="34">
        <v>34.799999999999997</v>
      </c>
      <c r="AU716" s="34">
        <v>12</v>
      </c>
      <c r="AV716" s="34">
        <v>9</v>
      </c>
      <c r="AW716" s="34" t="s">
        <v>211</v>
      </c>
      <c r="AX716" s="34">
        <v>1.7625999999999999</v>
      </c>
      <c r="AY716" s="34">
        <v>1.1832</v>
      </c>
      <c r="AZ716" s="34">
        <v>2.6855000000000002</v>
      </c>
      <c r="BA716" s="34">
        <v>13.404</v>
      </c>
      <c r="BB716" s="34">
        <v>14.25</v>
      </c>
      <c r="BC716" s="34">
        <v>1.06</v>
      </c>
      <c r="BD716" s="34">
        <v>14.337999999999999</v>
      </c>
      <c r="BE716" s="34">
        <v>2875.4989999999998</v>
      </c>
      <c r="BF716" s="34">
        <v>18.600000000000001</v>
      </c>
      <c r="BG716" s="34">
        <v>3.2709999999999999</v>
      </c>
      <c r="BH716" s="34">
        <v>4.9000000000000002E-2</v>
      </c>
      <c r="BI716" s="34">
        <v>3.32</v>
      </c>
      <c r="BJ716" s="34">
        <v>2.673</v>
      </c>
      <c r="BK716" s="34">
        <v>0.04</v>
      </c>
      <c r="BL716" s="34">
        <v>2.714</v>
      </c>
      <c r="BM716" s="34">
        <v>0.64500000000000002</v>
      </c>
      <c r="BN716" s="34"/>
      <c r="BO716" s="34"/>
      <c r="BP716" s="34"/>
      <c r="BQ716" s="34">
        <v>138.46600000000001</v>
      </c>
      <c r="BR716" s="34">
        <v>0.318772</v>
      </c>
      <c r="BS716" s="34">
        <v>-5</v>
      </c>
      <c r="BT716" s="34">
        <v>8.0000000000000002E-3</v>
      </c>
      <c r="BU716" s="34">
        <v>7.7899849999999997</v>
      </c>
      <c r="BV716" s="34">
        <v>0</v>
      </c>
      <c r="BW716" s="34" t="s">
        <v>155</v>
      </c>
      <c r="BX716" s="34">
        <v>0.81699999999999995</v>
      </c>
    </row>
    <row r="717" spans="1:76" x14ac:dyDescent="0.25">
      <c r="A717" s="35">
        <v>43167</v>
      </c>
      <c r="B717" s="36">
        <v>2.0704861111111111E-2</v>
      </c>
      <c r="C717" s="34">
        <v>13.95</v>
      </c>
      <c r="D717" s="34">
        <v>5.1499999999999997E-2</v>
      </c>
      <c r="E717" s="34">
        <v>514.81033100000002</v>
      </c>
      <c r="F717" s="34">
        <v>143</v>
      </c>
      <c r="G717" s="34">
        <v>2.2999999999999998</v>
      </c>
      <c r="H717" s="34">
        <v>68.099999999999994</v>
      </c>
      <c r="I717" s="34"/>
      <c r="J717" s="34">
        <v>0.79</v>
      </c>
      <c r="K717" s="34">
        <v>0.87680000000000002</v>
      </c>
      <c r="L717" s="34">
        <v>12.231299999999999</v>
      </c>
      <c r="M717" s="34">
        <v>4.5100000000000001E-2</v>
      </c>
      <c r="N717" s="34">
        <v>125.3858</v>
      </c>
      <c r="O717" s="34">
        <v>2.0167000000000002</v>
      </c>
      <c r="P717" s="34">
        <v>127.4</v>
      </c>
      <c r="Q717" s="34">
        <v>102.4923</v>
      </c>
      <c r="R717" s="34">
        <v>1.6485000000000001</v>
      </c>
      <c r="S717" s="34">
        <v>104.1</v>
      </c>
      <c r="T717" s="34">
        <v>68.089200000000005</v>
      </c>
      <c r="U717" s="34"/>
      <c r="V717" s="34"/>
      <c r="W717" s="34">
        <v>0</v>
      </c>
      <c r="X717" s="34">
        <v>0.69</v>
      </c>
      <c r="Y717" s="34">
        <v>11.9</v>
      </c>
      <c r="Z717" s="34">
        <v>851</v>
      </c>
      <c r="AA717" s="34">
        <v>851</v>
      </c>
      <c r="AB717" s="34">
        <v>869</v>
      </c>
      <c r="AC717" s="34">
        <v>87</v>
      </c>
      <c r="AD717" s="34">
        <v>27.47</v>
      </c>
      <c r="AE717" s="34">
        <v>0.63</v>
      </c>
      <c r="AF717" s="34">
        <v>978</v>
      </c>
      <c r="AG717" s="34">
        <v>2</v>
      </c>
      <c r="AH717" s="34">
        <v>43</v>
      </c>
      <c r="AI717" s="34">
        <v>41</v>
      </c>
      <c r="AJ717" s="34">
        <v>190</v>
      </c>
      <c r="AK717" s="34">
        <v>170</v>
      </c>
      <c r="AL717" s="34">
        <v>5.5</v>
      </c>
      <c r="AM717" s="34">
        <v>174.2</v>
      </c>
      <c r="AN717" s="34" t="s">
        <v>155</v>
      </c>
      <c r="AO717" s="34">
        <v>2</v>
      </c>
      <c r="AP717" s="37">
        <v>0.89651620370370377</v>
      </c>
      <c r="AQ717" s="34">
        <v>47.159568</v>
      </c>
      <c r="AR717" s="34">
        <v>-88.490176000000005</v>
      </c>
      <c r="AS717" s="34">
        <v>314.3</v>
      </c>
      <c r="AT717" s="34">
        <v>36.9</v>
      </c>
      <c r="AU717" s="34">
        <v>12</v>
      </c>
      <c r="AV717" s="34">
        <v>8</v>
      </c>
      <c r="AW717" s="34" t="s">
        <v>224</v>
      </c>
      <c r="AX717" s="34">
        <v>1.9</v>
      </c>
      <c r="AY717" s="34">
        <v>1</v>
      </c>
      <c r="AZ717" s="34">
        <v>2.8</v>
      </c>
      <c r="BA717" s="34">
        <v>13.404</v>
      </c>
      <c r="BB717" s="34">
        <v>14.51</v>
      </c>
      <c r="BC717" s="34">
        <v>1.08</v>
      </c>
      <c r="BD717" s="34">
        <v>14.05</v>
      </c>
      <c r="BE717" s="34">
        <v>2894.4560000000001</v>
      </c>
      <c r="BF717" s="34">
        <v>6.7990000000000004</v>
      </c>
      <c r="BG717" s="34">
        <v>3.1070000000000002</v>
      </c>
      <c r="BH717" s="34">
        <v>0.05</v>
      </c>
      <c r="BI717" s="34">
        <v>3.157</v>
      </c>
      <c r="BJ717" s="34">
        <v>2.54</v>
      </c>
      <c r="BK717" s="34">
        <v>4.1000000000000002E-2</v>
      </c>
      <c r="BL717" s="34">
        <v>2.581</v>
      </c>
      <c r="BM717" s="34">
        <v>0.55600000000000005</v>
      </c>
      <c r="BN717" s="34"/>
      <c r="BO717" s="34"/>
      <c r="BP717" s="34"/>
      <c r="BQ717" s="34">
        <v>118.724</v>
      </c>
      <c r="BR717" s="34">
        <v>0.252828</v>
      </c>
      <c r="BS717" s="34">
        <v>-5</v>
      </c>
      <c r="BT717" s="34">
        <v>8.0000000000000002E-3</v>
      </c>
      <c r="BU717" s="34">
        <v>6.1784840000000001</v>
      </c>
      <c r="BV717" s="34">
        <v>0</v>
      </c>
      <c r="BW717" s="34" t="s">
        <v>155</v>
      </c>
      <c r="BX717" s="34">
        <v>0.81699999999999995</v>
      </c>
    </row>
    <row r="718" spans="1:76" x14ac:dyDescent="0.25">
      <c r="A718" s="35">
        <v>43167</v>
      </c>
      <c r="B718" s="36">
        <v>2.0716435185185185E-2</v>
      </c>
      <c r="C718" s="34">
        <v>12.571</v>
      </c>
      <c r="D718" s="34">
        <v>1.17E-2</v>
      </c>
      <c r="E718" s="34">
        <v>117.07743499999999</v>
      </c>
      <c r="F718" s="34">
        <v>140.30000000000001</v>
      </c>
      <c r="G718" s="34">
        <v>2.2999999999999998</v>
      </c>
      <c r="H718" s="34">
        <v>62.2</v>
      </c>
      <c r="I718" s="34"/>
      <c r="J718" s="34">
        <v>0.64</v>
      </c>
      <c r="K718" s="34">
        <v>0.88819999999999999</v>
      </c>
      <c r="L718" s="34">
        <v>11.164999999999999</v>
      </c>
      <c r="M718" s="34">
        <v>1.04E-2</v>
      </c>
      <c r="N718" s="34">
        <v>124.57640000000001</v>
      </c>
      <c r="O718" s="34">
        <v>2.0428000000000002</v>
      </c>
      <c r="P718" s="34">
        <v>126.6</v>
      </c>
      <c r="Q718" s="34">
        <v>101.83069999999999</v>
      </c>
      <c r="R718" s="34">
        <v>1.6698</v>
      </c>
      <c r="S718" s="34">
        <v>103.5</v>
      </c>
      <c r="T718" s="34">
        <v>62.175600000000003</v>
      </c>
      <c r="U718" s="34"/>
      <c r="V718" s="34"/>
      <c r="W718" s="34">
        <v>0</v>
      </c>
      <c r="X718" s="34">
        <v>0.57040000000000002</v>
      </c>
      <c r="Y718" s="34">
        <v>11.9</v>
      </c>
      <c r="Z718" s="34">
        <v>851</v>
      </c>
      <c r="AA718" s="34">
        <v>852</v>
      </c>
      <c r="AB718" s="34">
        <v>869</v>
      </c>
      <c r="AC718" s="34">
        <v>87</v>
      </c>
      <c r="AD718" s="34">
        <v>27.47</v>
      </c>
      <c r="AE718" s="34">
        <v>0.63</v>
      </c>
      <c r="AF718" s="34">
        <v>978</v>
      </c>
      <c r="AG718" s="34">
        <v>2</v>
      </c>
      <c r="AH718" s="34">
        <v>43</v>
      </c>
      <c r="AI718" s="34">
        <v>41</v>
      </c>
      <c r="AJ718" s="34">
        <v>190</v>
      </c>
      <c r="AK718" s="34">
        <v>170</v>
      </c>
      <c r="AL718" s="34">
        <v>5.5</v>
      </c>
      <c r="AM718" s="34">
        <v>174.2</v>
      </c>
      <c r="AN718" s="34" t="s">
        <v>155</v>
      </c>
      <c r="AO718" s="34">
        <v>2</v>
      </c>
      <c r="AP718" s="37">
        <v>0.8965277777777777</v>
      </c>
      <c r="AQ718" s="34">
        <v>47.159469000000001</v>
      </c>
      <c r="AR718" s="34">
        <v>-88.490009999999998</v>
      </c>
      <c r="AS718" s="34">
        <v>314.39999999999998</v>
      </c>
      <c r="AT718" s="34">
        <v>37.200000000000003</v>
      </c>
      <c r="AU718" s="34">
        <v>12</v>
      </c>
      <c r="AV718" s="34">
        <v>8</v>
      </c>
      <c r="AW718" s="34" t="s">
        <v>224</v>
      </c>
      <c r="AX718" s="34">
        <v>1.2060999999999999</v>
      </c>
      <c r="AY718" s="34">
        <v>1</v>
      </c>
      <c r="AZ718" s="34">
        <v>1.8748</v>
      </c>
      <c r="BA718" s="34">
        <v>13.404</v>
      </c>
      <c r="BB718" s="34">
        <v>16.05</v>
      </c>
      <c r="BC718" s="34">
        <v>1.2</v>
      </c>
      <c r="BD718" s="34">
        <v>12.59</v>
      </c>
      <c r="BE718" s="34">
        <v>2903.36</v>
      </c>
      <c r="BF718" s="34">
        <v>1.7210000000000001</v>
      </c>
      <c r="BG718" s="34">
        <v>3.3919999999999999</v>
      </c>
      <c r="BH718" s="34">
        <v>5.6000000000000001E-2</v>
      </c>
      <c r="BI718" s="34">
        <v>3.448</v>
      </c>
      <c r="BJ718" s="34">
        <v>2.7730000000000001</v>
      </c>
      <c r="BK718" s="34">
        <v>4.4999999999999998E-2</v>
      </c>
      <c r="BL718" s="34">
        <v>2.819</v>
      </c>
      <c r="BM718" s="34">
        <v>0.55789999999999995</v>
      </c>
      <c r="BN718" s="34"/>
      <c r="BO718" s="34"/>
      <c r="BP718" s="34"/>
      <c r="BQ718" s="34">
        <v>107.84099999999999</v>
      </c>
      <c r="BR718" s="34">
        <v>0.25543199999999999</v>
      </c>
      <c r="BS718" s="34">
        <v>-5</v>
      </c>
      <c r="BT718" s="34">
        <v>8.0000000000000002E-3</v>
      </c>
      <c r="BU718" s="34">
        <v>6.2421199999999999</v>
      </c>
      <c r="BV718" s="34">
        <v>0</v>
      </c>
      <c r="BW718" s="34" t="s">
        <v>155</v>
      </c>
      <c r="BX718" s="34">
        <v>0.81699999999999995</v>
      </c>
    </row>
    <row r="719" spans="1:76" x14ac:dyDescent="0.25">
      <c r="A719" s="35">
        <v>43167</v>
      </c>
      <c r="B719" s="36">
        <v>2.0728009259259259E-2</v>
      </c>
      <c r="C719" s="34">
        <v>7.7649999999999997</v>
      </c>
      <c r="D719" s="34">
        <v>7.3000000000000001E-3</v>
      </c>
      <c r="E719" s="34">
        <v>72.531223999999995</v>
      </c>
      <c r="F719" s="34">
        <v>144.5</v>
      </c>
      <c r="G719" s="34">
        <v>2.2999999999999998</v>
      </c>
      <c r="H719" s="34">
        <v>68</v>
      </c>
      <c r="I719" s="34"/>
      <c r="J719" s="34">
        <v>0.59</v>
      </c>
      <c r="K719" s="34">
        <v>0.92879999999999996</v>
      </c>
      <c r="L719" s="34">
        <v>7.2115999999999998</v>
      </c>
      <c r="M719" s="34">
        <v>6.7000000000000002E-3</v>
      </c>
      <c r="N719" s="34">
        <v>134.1952</v>
      </c>
      <c r="O719" s="34">
        <v>2.1362000000000001</v>
      </c>
      <c r="P719" s="34">
        <v>136.30000000000001</v>
      </c>
      <c r="Q719" s="34">
        <v>109.6932</v>
      </c>
      <c r="R719" s="34">
        <v>1.7462</v>
      </c>
      <c r="S719" s="34">
        <v>111.4</v>
      </c>
      <c r="T719" s="34">
        <v>67.959900000000005</v>
      </c>
      <c r="U719" s="34"/>
      <c r="V719" s="34"/>
      <c r="W719" s="34">
        <v>0</v>
      </c>
      <c r="X719" s="34">
        <v>0.54500000000000004</v>
      </c>
      <c r="Y719" s="34">
        <v>11.9</v>
      </c>
      <c r="Z719" s="34">
        <v>851</v>
      </c>
      <c r="AA719" s="34">
        <v>852</v>
      </c>
      <c r="AB719" s="34">
        <v>869</v>
      </c>
      <c r="AC719" s="34">
        <v>87</v>
      </c>
      <c r="AD719" s="34">
        <v>27.47</v>
      </c>
      <c r="AE719" s="34">
        <v>0.63</v>
      </c>
      <c r="AF719" s="34">
        <v>978</v>
      </c>
      <c r="AG719" s="34">
        <v>2</v>
      </c>
      <c r="AH719" s="34">
        <v>43</v>
      </c>
      <c r="AI719" s="34">
        <v>41</v>
      </c>
      <c r="AJ719" s="34">
        <v>190</v>
      </c>
      <c r="AK719" s="34">
        <v>170</v>
      </c>
      <c r="AL719" s="34">
        <v>5.6</v>
      </c>
      <c r="AM719" s="34">
        <v>174.5</v>
      </c>
      <c r="AN719" s="34" t="s">
        <v>155</v>
      </c>
      <c r="AO719" s="34">
        <v>2</v>
      </c>
      <c r="AP719" s="37">
        <v>0.89653935185185185</v>
      </c>
      <c r="AQ719" s="34">
        <v>47.159297000000002</v>
      </c>
      <c r="AR719" s="34">
        <v>-88.489711999999997</v>
      </c>
      <c r="AS719" s="34">
        <v>314.39999999999998</v>
      </c>
      <c r="AT719" s="34">
        <v>36.4</v>
      </c>
      <c r="AU719" s="34">
        <v>12</v>
      </c>
      <c r="AV719" s="34">
        <v>9</v>
      </c>
      <c r="AW719" s="34" t="s">
        <v>211</v>
      </c>
      <c r="AX719" s="34">
        <v>1</v>
      </c>
      <c r="AY719" s="34">
        <v>1.0770999999999999</v>
      </c>
      <c r="AZ719" s="34">
        <v>1.6</v>
      </c>
      <c r="BA719" s="34">
        <v>13.404</v>
      </c>
      <c r="BB719" s="34">
        <v>25.42</v>
      </c>
      <c r="BC719" s="34">
        <v>1.9</v>
      </c>
      <c r="BD719" s="34">
        <v>7.6680000000000001</v>
      </c>
      <c r="BE719" s="34">
        <v>2907.915</v>
      </c>
      <c r="BF719" s="34">
        <v>1.7290000000000001</v>
      </c>
      <c r="BG719" s="34">
        <v>5.6669999999999998</v>
      </c>
      <c r="BH719" s="34">
        <v>0.09</v>
      </c>
      <c r="BI719" s="34">
        <v>5.7569999999999997</v>
      </c>
      <c r="BJ719" s="34">
        <v>4.6319999999999997</v>
      </c>
      <c r="BK719" s="34">
        <v>7.3999999999999996E-2</v>
      </c>
      <c r="BL719" s="34">
        <v>4.7060000000000004</v>
      </c>
      <c r="BM719" s="34">
        <v>0.9456</v>
      </c>
      <c r="BN719" s="34"/>
      <c r="BO719" s="34"/>
      <c r="BP719" s="34"/>
      <c r="BQ719" s="34">
        <v>159.77799999999999</v>
      </c>
      <c r="BR719" s="34">
        <v>0.16402900000000001</v>
      </c>
      <c r="BS719" s="34">
        <v>-5</v>
      </c>
      <c r="BT719" s="34">
        <v>7.071E-3</v>
      </c>
      <c r="BU719" s="34">
        <v>4.0084590000000002</v>
      </c>
      <c r="BV719" s="34">
        <v>0</v>
      </c>
      <c r="BW719" s="34" t="s">
        <v>155</v>
      </c>
      <c r="BX719" s="34">
        <v>0.81699999999999995</v>
      </c>
    </row>
    <row r="720" spans="1:76" x14ac:dyDescent="0.25">
      <c r="A720" s="35">
        <v>43167</v>
      </c>
      <c r="B720" s="36">
        <v>2.0739583333333332E-2</v>
      </c>
      <c r="C720" s="34">
        <v>6.81</v>
      </c>
      <c r="D720" s="34">
        <v>2.0400000000000001E-2</v>
      </c>
      <c r="E720" s="34">
        <v>204.28076300000001</v>
      </c>
      <c r="F720" s="34">
        <v>148.6</v>
      </c>
      <c r="G720" s="34">
        <v>2.2999999999999998</v>
      </c>
      <c r="H720" s="34">
        <v>83.3</v>
      </c>
      <c r="I720" s="34"/>
      <c r="J720" s="34">
        <v>0.5</v>
      </c>
      <c r="K720" s="34">
        <v>0.93710000000000004</v>
      </c>
      <c r="L720" s="34">
        <v>6.3818000000000001</v>
      </c>
      <c r="M720" s="34">
        <v>1.9099999999999999E-2</v>
      </c>
      <c r="N720" s="34">
        <v>139.28620000000001</v>
      </c>
      <c r="O720" s="34">
        <v>2.1553</v>
      </c>
      <c r="P720" s="34">
        <v>141.4</v>
      </c>
      <c r="Q720" s="34">
        <v>113.85469999999999</v>
      </c>
      <c r="R720" s="34">
        <v>1.7618</v>
      </c>
      <c r="S720" s="34">
        <v>115.6</v>
      </c>
      <c r="T720" s="34">
        <v>83.269000000000005</v>
      </c>
      <c r="U720" s="34"/>
      <c r="V720" s="34"/>
      <c r="W720" s="34">
        <v>0</v>
      </c>
      <c r="X720" s="34">
        <v>0.46850000000000003</v>
      </c>
      <c r="Y720" s="34">
        <v>11.9</v>
      </c>
      <c r="Z720" s="34">
        <v>851</v>
      </c>
      <c r="AA720" s="34">
        <v>853</v>
      </c>
      <c r="AB720" s="34">
        <v>869</v>
      </c>
      <c r="AC720" s="34">
        <v>87</v>
      </c>
      <c r="AD720" s="34">
        <v>27.47</v>
      </c>
      <c r="AE720" s="34">
        <v>0.63</v>
      </c>
      <c r="AF720" s="34">
        <v>978</v>
      </c>
      <c r="AG720" s="34">
        <v>2</v>
      </c>
      <c r="AH720" s="34">
        <v>43</v>
      </c>
      <c r="AI720" s="34">
        <v>41</v>
      </c>
      <c r="AJ720" s="34">
        <v>190</v>
      </c>
      <c r="AK720" s="34">
        <v>170</v>
      </c>
      <c r="AL720" s="34">
        <v>5.5</v>
      </c>
      <c r="AM720" s="34">
        <v>174.9</v>
      </c>
      <c r="AN720" s="34" t="s">
        <v>155</v>
      </c>
      <c r="AO720" s="34">
        <v>2</v>
      </c>
      <c r="AP720" s="37">
        <v>0.89656249999999993</v>
      </c>
      <c r="AQ720" s="34">
        <v>47.159253</v>
      </c>
      <c r="AR720" s="34">
        <v>-88.489635000000007</v>
      </c>
      <c r="AS720" s="34">
        <v>314.39999999999998</v>
      </c>
      <c r="AT720" s="34">
        <v>36.200000000000003</v>
      </c>
      <c r="AU720" s="34">
        <v>12</v>
      </c>
      <c r="AV720" s="34">
        <v>9</v>
      </c>
      <c r="AW720" s="34" t="s">
        <v>211</v>
      </c>
      <c r="AX720" s="34">
        <v>1.1541999999999999</v>
      </c>
      <c r="AY720" s="34">
        <v>1.0228999999999999</v>
      </c>
      <c r="AZ720" s="34">
        <v>1.6771</v>
      </c>
      <c r="BA720" s="34">
        <v>13.404</v>
      </c>
      <c r="BB720" s="34">
        <v>28.78</v>
      </c>
      <c r="BC720" s="34">
        <v>2.15</v>
      </c>
      <c r="BD720" s="34">
        <v>6.7149999999999999</v>
      </c>
      <c r="BE720" s="34">
        <v>2902.9290000000001</v>
      </c>
      <c r="BF720" s="34">
        <v>5.5419999999999998</v>
      </c>
      <c r="BG720" s="34">
        <v>6.6349999999999998</v>
      </c>
      <c r="BH720" s="34">
        <v>0.10299999999999999</v>
      </c>
      <c r="BI720" s="34">
        <v>6.7380000000000004</v>
      </c>
      <c r="BJ720" s="34">
        <v>5.4240000000000004</v>
      </c>
      <c r="BK720" s="34">
        <v>8.4000000000000005E-2</v>
      </c>
      <c r="BL720" s="34">
        <v>5.5069999999999997</v>
      </c>
      <c r="BM720" s="34">
        <v>1.3070999999999999</v>
      </c>
      <c r="BN720" s="34"/>
      <c r="BO720" s="34"/>
      <c r="BP720" s="34"/>
      <c r="BQ720" s="34">
        <v>154.96600000000001</v>
      </c>
      <c r="BR720" s="34">
        <v>0.104047</v>
      </c>
      <c r="BS720" s="34">
        <v>-5</v>
      </c>
      <c r="BT720" s="34">
        <v>6.071E-3</v>
      </c>
      <c r="BU720" s="34">
        <v>2.5426489999999999</v>
      </c>
      <c r="BV720" s="34">
        <v>0</v>
      </c>
      <c r="BW720" s="34" t="s">
        <v>155</v>
      </c>
      <c r="BX720" s="34">
        <v>0.81699999999999995</v>
      </c>
    </row>
    <row r="721" spans="1:76" x14ac:dyDescent="0.25">
      <c r="A721" s="35">
        <v>43167</v>
      </c>
      <c r="B721" s="36">
        <v>2.0751157407407409E-2</v>
      </c>
      <c r="C721" s="34">
        <v>4.8730000000000002</v>
      </c>
      <c r="D721" s="34">
        <v>9.1999999999999998E-3</v>
      </c>
      <c r="E721" s="34">
        <v>92.327448000000004</v>
      </c>
      <c r="F721" s="34">
        <v>148.80000000000001</v>
      </c>
      <c r="G721" s="34">
        <v>2.2999999999999998</v>
      </c>
      <c r="H721" s="34">
        <v>79.5</v>
      </c>
      <c r="I721" s="34"/>
      <c r="J721" s="34">
        <v>0.97</v>
      </c>
      <c r="K721" s="34">
        <v>0.95489999999999997</v>
      </c>
      <c r="L721" s="34">
        <v>4.6527000000000003</v>
      </c>
      <c r="M721" s="34">
        <v>8.8000000000000005E-3</v>
      </c>
      <c r="N721" s="34">
        <v>142.1054</v>
      </c>
      <c r="O721" s="34">
        <v>2.1962999999999999</v>
      </c>
      <c r="P721" s="34">
        <v>144.30000000000001</v>
      </c>
      <c r="Q721" s="34">
        <v>116.1592</v>
      </c>
      <c r="R721" s="34">
        <v>1.7952999999999999</v>
      </c>
      <c r="S721" s="34">
        <v>118</v>
      </c>
      <c r="T721" s="34">
        <v>79.5351</v>
      </c>
      <c r="U721" s="34"/>
      <c r="V721" s="34"/>
      <c r="W721" s="34">
        <v>0</v>
      </c>
      <c r="X721" s="34">
        <v>0.92190000000000005</v>
      </c>
      <c r="Y721" s="34">
        <v>11.9</v>
      </c>
      <c r="Z721" s="34">
        <v>851</v>
      </c>
      <c r="AA721" s="34">
        <v>853</v>
      </c>
      <c r="AB721" s="34">
        <v>869</v>
      </c>
      <c r="AC721" s="34">
        <v>87</v>
      </c>
      <c r="AD721" s="34">
        <v>27.47</v>
      </c>
      <c r="AE721" s="34">
        <v>0.63</v>
      </c>
      <c r="AF721" s="34">
        <v>978</v>
      </c>
      <c r="AG721" s="34">
        <v>2</v>
      </c>
      <c r="AH721" s="34">
        <v>43</v>
      </c>
      <c r="AI721" s="34">
        <v>41</v>
      </c>
      <c r="AJ721" s="34">
        <v>190</v>
      </c>
      <c r="AK721" s="34">
        <v>170</v>
      </c>
      <c r="AL721" s="34">
        <v>5.6</v>
      </c>
      <c r="AM721" s="34">
        <v>175</v>
      </c>
      <c r="AN721" s="34" t="s">
        <v>155</v>
      </c>
      <c r="AO721" s="34">
        <v>2</v>
      </c>
      <c r="AP721" s="37">
        <v>0.89656249999999993</v>
      </c>
      <c r="AQ721" s="34">
        <v>47.159184000000003</v>
      </c>
      <c r="AR721" s="34">
        <v>-88.489513000000002</v>
      </c>
      <c r="AS721" s="34">
        <v>314.60000000000002</v>
      </c>
      <c r="AT721" s="34">
        <v>33.5</v>
      </c>
      <c r="AU721" s="34">
        <v>12</v>
      </c>
      <c r="AV721" s="34">
        <v>9</v>
      </c>
      <c r="AW721" s="34" t="s">
        <v>211</v>
      </c>
      <c r="AX721" s="34">
        <v>1.2</v>
      </c>
      <c r="AY721" s="34">
        <v>1</v>
      </c>
      <c r="AZ721" s="34">
        <v>1.7</v>
      </c>
      <c r="BA721" s="34">
        <v>13.404</v>
      </c>
      <c r="BB721" s="34">
        <v>39.9</v>
      </c>
      <c r="BC721" s="34">
        <v>2.98</v>
      </c>
      <c r="BD721" s="34">
        <v>4.7229999999999999</v>
      </c>
      <c r="BE721" s="34">
        <v>2911.7240000000002</v>
      </c>
      <c r="BF721" s="34">
        <v>3.512</v>
      </c>
      <c r="BG721" s="34">
        <v>9.3130000000000006</v>
      </c>
      <c r="BH721" s="34">
        <v>0.14399999999999999</v>
      </c>
      <c r="BI721" s="34">
        <v>9.4570000000000007</v>
      </c>
      <c r="BJ721" s="34">
        <v>7.6130000000000004</v>
      </c>
      <c r="BK721" s="34">
        <v>0.11799999999999999</v>
      </c>
      <c r="BL721" s="34">
        <v>7.73</v>
      </c>
      <c r="BM721" s="34">
        <v>1.7176</v>
      </c>
      <c r="BN721" s="34"/>
      <c r="BO721" s="34"/>
      <c r="BP721" s="34"/>
      <c r="BQ721" s="34">
        <v>419.49900000000002</v>
      </c>
      <c r="BR721" s="34">
        <v>4.4260000000000001E-2</v>
      </c>
      <c r="BS721" s="34">
        <v>-5</v>
      </c>
      <c r="BT721" s="34">
        <v>6.9290000000000003E-3</v>
      </c>
      <c r="BU721" s="34">
        <v>1.081604</v>
      </c>
      <c r="BV721" s="34">
        <v>0</v>
      </c>
      <c r="BW721" s="34" t="s">
        <v>155</v>
      </c>
      <c r="BX721" s="34">
        <v>0.81699999999999995</v>
      </c>
    </row>
    <row r="722" spans="1:76" x14ac:dyDescent="0.25">
      <c r="A722" s="35">
        <v>43167</v>
      </c>
      <c r="B722" s="36">
        <v>2.0762731481481483E-2</v>
      </c>
      <c r="C722" s="34">
        <v>4.9820000000000002</v>
      </c>
      <c r="D722" s="34">
        <v>1.32E-2</v>
      </c>
      <c r="E722" s="34">
        <v>132.455859</v>
      </c>
      <c r="F722" s="34">
        <v>151.5</v>
      </c>
      <c r="G722" s="34">
        <v>2.2999999999999998</v>
      </c>
      <c r="H722" s="34">
        <v>51.8</v>
      </c>
      <c r="I722" s="34"/>
      <c r="J722" s="34">
        <v>2.09</v>
      </c>
      <c r="K722" s="34">
        <v>0.95389999999999997</v>
      </c>
      <c r="L722" s="34">
        <v>4.7522000000000002</v>
      </c>
      <c r="M722" s="34">
        <v>1.26E-2</v>
      </c>
      <c r="N722" s="34">
        <v>144.50909999999999</v>
      </c>
      <c r="O722" s="34">
        <v>2.1939000000000002</v>
      </c>
      <c r="P722" s="34">
        <v>146.69999999999999</v>
      </c>
      <c r="Q722" s="34">
        <v>118.124</v>
      </c>
      <c r="R722" s="34">
        <v>1.7932999999999999</v>
      </c>
      <c r="S722" s="34">
        <v>119.9</v>
      </c>
      <c r="T722" s="34">
        <v>51.796999999999997</v>
      </c>
      <c r="U722" s="34"/>
      <c r="V722" s="34"/>
      <c r="W722" s="34">
        <v>0</v>
      </c>
      <c r="X722" s="34">
        <v>1.9973000000000001</v>
      </c>
      <c r="Y722" s="34">
        <v>11.9</v>
      </c>
      <c r="Z722" s="34">
        <v>850</v>
      </c>
      <c r="AA722" s="34">
        <v>853</v>
      </c>
      <c r="AB722" s="34">
        <v>869</v>
      </c>
      <c r="AC722" s="34">
        <v>87</v>
      </c>
      <c r="AD722" s="34">
        <v>27.47</v>
      </c>
      <c r="AE722" s="34">
        <v>0.63</v>
      </c>
      <c r="AF722" s="34">
        <v>978</v>
      </c>
      <c r="AG722" s="34">
        <v>2</v>
      </c>
      <c r="AH722" s="34">
        <v>43</v>
      </c>
      <c r="AI722" s="34">
        <v>41</v>
      </c>
      <c r="AJ722" s="34">
        <v>190</v>
      </c>
      <c r="AK722" s="34">
        <v>169.1</v>
      </c>
      <c r="AL722" s="34">
        <v>5.6</v>
      </c>
      <c r="AM722" s="34">
        <v>175</v>
      </c>
      <c r="AN722" s="34" t="s">
        <v>155</v>
      </c>
      <c r="AO722" s="34">
        <v>2</v>
      </c>
      <c r="AP722" s="37">
        <v>0.89657407407407408</v>
      </c>
      <c r="AQ722" s="34">
        <v>47.159058999999999</v>
      </c>
      <c r="AR722" s="34">
        <v>-88.489272999999997</v>
      </c>
      <c r="AS722" s="34">
        <v>314.39999999999998</v>
      </c>
      <c r="AT722" s="34">
        <v>29.3</v>
      </c>
      <c r="AU722" s="34">
        <v>12</v>
      </c>
      <c r="AV722" s="34">
        <v>9</v>
      </c>
      <c r="AW722" s="34" t="s">
        <v>211</v>
      </c>
      <c r="AX722" s="34">
        <v>1.2</v>
      </c>
      <c r="AY722" s="34">
        <v>1.0770999999999999</v>
      </c>
      <c r="AZ722" s="34">
        <v>1.7770999999999999</v>
      </c>
      <c r="BA722" s="34">
        <v>13.404</v>
      </c>
      <c r="BB722" s="34">
        <v>39.04</v>
      </c>
      <c r="BC722" s="34">
        <v>2.91</v>
      </c>
      <c r="BD722" s="34">
        <v>4.8360000000000003</v>
      </c>
      <c r="BE722" s="34">
        <v>2910.7779999999998</v>
      </c>
      <c r="BF722" s="34">
        <v>4.9260000000000002</v>
      </c>
      <c r="BG722" s="34">
        <v>9.2690000000000001</v>
      </c>
      <c r="BH722" s="34">
        <v>0.14099999999999999</v>
      </c>
      <c r="BI722" s="34">
        <v>9.41</v>
      </c>
      <c r="BJ722" s="34">
        <v>7.577</v>
      </c>
      <c r="BK722" s="34">
        <v>0.115</v>
      </c>
      <c r="BL722" s="34">
        <v>7.6920000000000002</v>
      </c>
      <c r="BM722" s="34">
        <v>1.0948</v>
      </c>
      <c r="BN722" s="34"/>
      <c r="BO722" s="34"/>
      <c r="BP722" s="34"/>
      <c r="BQ722" s="34">
        <v>889.51599999999996</v>
      </c>
      <c r="BR722" s="34">
        <v>1.8633E-2</v>
      </c>
      <c r="BS722" s="34">
        <v>-5</v>
      </c>
      <c r="BT722" s="34">
        <v>6.071E-3</v>
      </c>
      <c r="BU722" s="34">
        <v>0.45534400000000003</v>
      </c>
      <c r="BV722" s="34">
        <v>0</v>
      </c>
      <c r="BW722" s="34" t="s">
        <v>155</v>
      </c>
      <c r="BX722" s="34">
        <v>0.81699999999999995</v>
      </c>
    </row>
    <row r="723" spans="1:76" x14ac:dyDescent="0.25">
      <c r="A723" s="35">
        <v>43167</v>
      </c>
      <c r="B723" s="36">
        <v>2.0774305555555556E-2</v>
      </c>
      <c r="C723" s="34">
        <v>7.1980000000000004</v>
      </c>
      <c r="D723" s="34">
        <v>2.0199999999999999E-2</v>
      </c>
      <c r="E723" s="34">
        <v>201.93220299999999</v>
      </c>
      <c r="F723" s="34">
        <v>145.80000000000001</v>
      </c>
      <c r="G723" s="34">
        <v>2.2999999999999998</v>
      </c>
      <c r="H723" s="34">
        <v>43.2</v>
      </c>
      <c r="I723" s="34"/>
      <c r="J723" s="34">
        <v>3.27</v>
      </c>
      <c r="K723" s="34">
        <v>0.93369999999999997</v>
      </c>
      <c r="L723" s="34">
        <v>6.7210999999999999</v>
      </c>
      <c r="M723" s="34">
        <v>1.89E-2</v>
      </c>
      <c r="N723" s="34">
        <v>136.15430000000001</v>
      </c>
      <c r="O723" s="34">
        <v>2.1475</v>
      </c>
      <c r="P723" s="34">
        <v>138.30000000000001</v>
      </c>
      <c r="Q723" s="34">
        <v>111.2946</v>
      </c>
      <c r="R723" s="34">
        <v>1.7554000000000001</v>
      </c>
      <c r="S723" s="34">
        <v>113</v>
      </c>
      <c r="T723" s="34">
        <v>43.211599999999997</v>
      </c>
      <c r="U723" s="34"/>
      <c r="V723" s="34"/>
      <c r="W723" s="34">
        <v>0</v>
      </c>
      <c r="X723" s="34">
        <v>3.0514000000000001</v>
      </c>
      <c r="Y723" s="34">
        <v>11.9</v>
      </c>
      <c r="Z723" s="34">
        <v>851</v>
      </c>
      <c r="AA723" s="34">
        <v>853</v>
      </c>
      <c r="AB723" s="34">
        <v>870</v>
      </c>
      <c r="AC723" s="34">
        <v>87</v>
      </c>
      <c r="AD723" s="34">
        <v>27.47</v>
      </c>
      <c r="AE723" s="34">
        <v>0.63</v>
      </c>
      <c r="AF723" s="34">
        <v>978</v>
      </c>
      <c r="AG723" s="34">
        <v>2</v>
      </c>
      <c r="AH723" s="34">
        <v>43</v>
      </c>
      <c r="AI723" s="34">
        <v>41</v>
      </c>
      <c r="AJ723" s="34">
        <v>190</v>
      </c>
      <c r="AK723" s="34">
        <v>169.9</v>
      </c>
      <c r="AL723" s="34">
        <v>5.6</v>
      </c>
      <c r="AM723" s="34">
        <v>175</v>
      </c>
      <c r="AN723" s="34" t="s">
        <v>155</v>
      </c>
      <c r="AO723" s="34">
        <v>2</v>
      </c>
      <c r="AP723" s="37">
        <v>0.89659722222222227</v>
      </c>
      <c r="AQ723" s="34">
        <v>47.159001000000004</v>
      </c>
      <c r="AR723" s="34">
        <v>-88.489143999999996</v>
      </c>
      <c r="AS723" s="34">
        <v>314.39999999999998</v>
      </c>
      <c r="AT723" s="34">
        <v>24</v>
      </c>
      <c r="AU723" s="34">
        <v>12</v>
      </c>
      <c r="AV723" s="34">
        <v>9</v>
      </c>
      <c r="AW723" s="34" t="s">
        <v>211</v>
      </c>
      <c r="AX723" s="34">
        <v>1.2770999999999999</v>
      </c>
      <c r="AY723" s="34">
        <v>1.1771</v>
      </c>
      <c r="AZ723" s="34">
        <v>1.8771</v>
      </c>
      <c r="BA723" s="34">
        <v>13.404</v>
      </c>
      <c r="BB723" s="34">
        <v>27.31</v>
      </c>
      <c r="BC723" s="34">
        <v>2.04</v>
      </c>
      <c r="BD723" s="34">
        <v>7.101</v>
      </c>
      <c r="BE723" s="34">
        <v>2904.5050000000001</v>
      </c>
      <c r="BF723" s="34">
        <v>5.1859999999999999</v>
      </c>
      <c r="BG723" s="34">
        <v>6.1619999999999999</v>
      </c>
      <c r="BH723" s="34">
        <v>9.7000000000000003E-2</v>
      </c>
      <c r="BI723" s="34">
        <v>6.2590000000000003</v>
      </c>
      <c r="BJ723" s="34">
        <v>5.0369999999999999</v>
      </c>
      <c r="BK723" s="34">
        <v>7.9000000000000001E-2</v>
      </c>
      <c r="BL723" s="34">
        <v>5.1159999999999997</v>
      </c>
      <c r="BM723" s="34">
        <v>0.64439999999999997</v>
      </c>
      <c r="BN723" s="34"/>
      <c r="BO723" s="34"/>
      <c r="BP723" s="34"/>
      <c r="BQ723" s="34">
        <v>958.8</v>
      </c>
      <c r="BR723" s="34">
        <v>6.7809999999999997E-3</v>
      </c>
      <c r="BS723" s="34">
        <v>-5</v>
      </c>
      <c r="BT723" s="34">
        <v>6.9290000000000003E-3</v>
      </c>
      <c r="BU723" s="34">
        <v>0.165711</v>
      </c>
      <c r="BV723" s="34">
        <v>0</v>
      </c>
      <c r="BW723" s="34" t="s">
        <v>155</v>
      </c>
      <c r="BX723" s="34">
        <v>0.81699999999999995</v>
      </c>
    </row>
    <row r="724" spans="1:76" x14ac:dyDescent="0.25">
      <c r="A724" s="35">
        <v>43167</v>
      </c>
      <c r="B724" s="36">
        <v>2.078587962962963E-2</v>
      </c>
      <c r="C724" s="34">
        <v>10.074999999999999</v>
      </c>
      <c r="D724" s="34">
        <v>1.7600000000000001E-2</v>
      </c>
      <c r="E724" s="34">
        <v>176.34974500000001</v>
      </c>
      <c r="F724" s="34">
        <v>122.3</v>
      </c>
      <c r="G724" s="34">
        <v>2.4</v>
      </c>
      <c r="H724" s="34">
        <v>41.1</v>
      </c>
      <c r="I724" s="34"/>
      <c r="J724" s="34">
        <v>4.5599999999999996</v>
      </c>
      <c r="K724" s="34">
        <v>0.90880000000000005</v>
      </c>
      <c r="L724" s="34">
        <v>9.1567000000000007</v>
      </c>
      <c r="M724" s="34">
        <v>1.6E-2</v>
      </c>
      <c r="N724" s="34">
        <v>111.1835</v>
      </c>
      <c r="O724" s="34">
        <v>2.1812</v>
      </c>
      <c r="P724" s="34">
        <v>113.4</v>
      </c>
      <c r="Q724" s="34">
        <v>90.883099999999999</v>
      </c>
      <c r="R724" s="34">
        <v>1.7828999999999999</v>
      </c>
      <c r="S724" s="34">
        <v>92.7</v>
      </c>
      <c r="T724" s="34">
        <v>41.1</v>
      </c>
      <c r="U724" s="34"/>
      <c r="V724" s="34"/>
      <c r="W724" s="34">
        <v>0</v>
      </c>
      <c r="X724" s="34">
        <v>4.1421000000000001</v>
      </c>
      <c r="Y724" s="34">
        <v>12</v>
      </c>
      <c r="Z724" s="34">
        <v>851</v>
      </c>
      <c r="AA724" s="34">
        <v>853</v>
      </c>
      <c r="AB724" s="34">
        <v>870</v>
      </c>
      <c r="AC724" s="34">
        <v>87</v>
      </c>
      <c r="AD724" s="34">
        <v>27.47</v>
      </c>
      <c r="AE724" s="34">
        <v>0.63</v>
      </c>
      <c r="AF724" s="34">
        <v>978</v>
      </c>
      <c r="AG724" s="34">
        <v>2</v>
      </c>
      <c r="AH724" s="34">
        <v>43</v>
      </c>
      <c r="AI724" s="34">
        <v>41</v>
      </c>
      <c r="AJ724" s="34">
        <v>190</v>
      </c>
      <c r="AK724" s="34">
        <v>170</v>
      </c>
      <c r="AL724" s="34">
        <v>5.7</v>
      </c>
      <c r="AM724" s="34">
        <v>175</v>
      </c>
      <c r="AN724" s="34" t="s">
        <v>155</v>
      </c>
      <c r="AO724" s="34">
        <v>1</v>
      </c>
      <c r="AP724" s="37">
        <v>0.8966087962962962</v>
      </c>
      <c r="AQ724" s="34">
        <v>47.158993000000002</v>
      </c>
      <c r="AR724" s="34">
        <v>-88.489123000000006</v>
      </c>
      <c r="AS724" s="34">
        <v>314.39999999999998</v>
      </c>
      <c r="AT724" s="34">
        <v>18.3</v>
      </c>
      <c r="AU724" s="34">
        <v>12</v>
      </c>
      <c r="AV724" s="34">
        <v>9</v>
      </c>
      <c r="AW724" s="34" t="s">
        <v>211</v>
      </c>
      <c r="AX724" s="34">
        <v>1.4541999999999999</v>
      </c>
      <c r="AY724" s="34">
        <v>1.3542000000000001</v>
      </c>
      <c r="AZ724" s="34">
        <v>2.1313</v>
      </c>
      <c r="BA724" s="34">
        <v>13.404</v>
      </c>
      <c r="BB724" s="34">
        <v>19.79</v>
      </c>
      <c r="BC724" s="34">
        <v>1.48</v>
      </c>
      <c r="BD724" s="34">
        <v>10.031000000000001</v>
      </c>
      <c r="BE724" s="34">
        <v>2903.5619999999999</v>
      </c>
      <c r="BF724" s="34">
        <v>3.2349999999999999</v>
      </c>
      <c r="BG724" s="34">
        <v>3.6920000000000002</v>
      </c>
      <c r="BH724" s="34">
        <v>7.1999999999999995E-2</v>
      </c>
      <c r="BI724" s="34">
        <v>3.7650000000000001</v>
      </c>
      <c r="BJ724" s="34">
        <v>3.0179999999999998</v>
      </c>
      <c r="BK724" s="34">
        <v>5.8999999999999997E-2</v>
      </c>
      <c r="BL724" s="34">
        <v>3.077</v>
      </c>
      <c r="BM724" s="34">
        <v>0.44969999999999999</v>
      </c>
      <c r="BN724" s="34"/>
      <c r="BO724" s="34"/>
      <c r="BP724" s="34"/>
      <c r="BQ724" s="34">
        <v>955.02499999999998</v>
      </c>
      <c r="BR724" s="34">
        <v>4.0372999999999999E-2</v>
      </c>
      <c r="BS724" s="34">
        <v>-5</v>
      </c>
      <c r="BT724" s="34">
        <v>6.071E-3</v>
      </c>
      <c r="BU724" s="34">
        <v>0.98661500000000002</v>
      </c>
      <c r="BV724" s="34">
        <v>0</v>
      </c>
      <c r="BW724" s="34" t="s">
        <v>155</v>
      </c>
      <c r="BX724" s="34">
        <v>0.81699999999999995</v>
      </c>
    </row>
    <row r="725" spans="1:76" x14ac:dyDescent="0.25">
      <c r="A725" s="35">
        <v>43167</v>
      </c>
      <c r="B725" s="36">
        <v>2.0797453703703703E-2</v>
      </c>
      <c r="C725" s="34">
        <v>11.704000000000001</v>
      </c>
      <c r="D725" s="34">
        <v>1.0800000000000001E-2</v>
      </c>
      <c r="E725" s="34">
        <v>108.067633</v>
      </c>
      <c r="F725" s="34">
        <v>103.1</v>
      </c>
      <c r="G725" s="34">
        <v>2.5</v>
      </c>
      <c r="H725" s="34">
        <v>44.1</v>
      </c>
      <c r="I725" s="34"/>
      <c r="J725" s="34">
        <v>5.71</v>
      </c>
      <c r="K725" s="34">
        <v>0.89529999999999998</v>
      </c>
      <c r="L725" s="34">
        <v>10.478899999999999</v>
      </c>
      <c r="M725" s="34">
        <v>9.7000000000000003E-3</v>
      </c>
      <c r="N725" s="34">
        <v>92.296899999999994</v>
      </c>
      <c r="O725" s="34">
        <v>2.2383999999999999</v>
      </c>
      <c r="P725" s="34">
        <v>94.5</v>
      </c>
      <c r="Q725" s="34">
        <v>75.444900000000004</v>
      </c>
      <c r="R725" s="34">
        <v>1.8297000000000001</v>
      </c>
      <c r="S725" s="34">
        <v>77.3</v>
      </c>
      <c r="T725" s="34">
        <v>44.055999999999997</v>
      </c>
      <c r="U725" s="34"/>
      <c r="V725" s="34"/>
      <c r="W725" s="34">
        <v>0</v>
      </c>
      <c r="X725" s="34">
        <v>5.1163999999999996</v>
      </c>
      <c r="Y725" s="34">
        <v>11.9</v>
      </c>
      <c r="Z725" s="34">
        <v>852</v>
      </c>
      <c r="AA725" s="34">
        <v>853</v>
      </c>
      <c r="AB725" s="34">
        <v>871</v>
      </c>
      <c r="AC725" s="34">
        <v>87</v>
      </c>
      <c r="AD725" s="34">
        <v>27.47</v>
      </c>
      <c r="AE725" s="34">
        <v>0.63</v>
      </c>
      <c r="AF725" s="34">
        <v>978</v>
      </c>
      <c r="AG725" s="34">
        <v>2</v>
      </c>
      <c r="AH725" s="34">
        <v>43</v>
      </c>
      <c r="AI725" s="34">
        <v>41</v>
      </c>
      <c r="AJ725" s="34">
        <v>190</v>
      </c>
      <c r="AK725" s="34">
        <v>170</v>
      </c>
      <c r="AL725" s="34">
        <v>5.7</v>
      </c>
      <c r="AM725" s="34">
        <v>175</v>
      </c>
      <c r="AN725" s="34" t="s">
        <v>155</v>
      </c>
      <c r="AO725" s="34">
        <v>1</v>
      </c>
      <c r="AP725" s="37">
        <v>0.8966087962962962</v>
      </c>
      <c r="AQ725" s="34">
        <v>47.158937999999999</v>
      </c>
      <c r="AR725" s="34">
        <v>-88.489003999999994</v>
      </c>
      <c r="AS725" s="34">
        <v>314.10000000000002</v>
      </c>
      <c r="AT725" s="34">
        <v>14.2</v>
      </c>
      <c r="AU725" s="34">
        <v>12</v>
      </c>
      <c r="AV725" s="34">
        <v>9</v>
      </c>
      <c r="AW725" s="34" t="s">
        <v>211</v>
      </c>
      <c r="AX725" s="34">
        <v>1.268931</v>
      </c>
      <c r="AY725" s="34">
        <v>1.4</v>
      </c>
      <c r="AZ725" s="34">
        <v>1.968931</v>
      </c>
      <c r="BA725" s="34">
        <v>13.404</v>
      </c>
      <c r="BB725" s="34">
        <v>17.18</v>
      </c>
      <c r="BC725" s="34">
        <v>1.28</v>
      </c>
      <c r="BD725" s="34">
        <v>11.689</v>
      </c>
      <c r="BE725" s="34">
        <v>2904.4580000000001</v>
      </c>
      <c r="BF725" s="34">
        <v>1.7070000000000001</v>
      </c>
      <c r="BG725" s="34">
        <v>2.6789999999999998</v>
      </c>
      <c r="BH725" s="34">
        <v>6.5000000000000002E-2</v>
      </c>
      <c r="BI725" s="34">
        <v>2.7440000000000002</v>
      </c>
      <c r="BJ725" s="34">
        <v>2.19</v>
      </c>
      <c r="BK725" s="34">
        <v>5.2999999999999999E-2</v>
      </c>
      <c r="BL725" s="34">
        <v>2.2429999999999999</v>
      </c>
      <c r="BM725" s="34">
        <v>0.4214</v>
      </c>
      <c r="BN725" s="34"/>
      <c r="BO725" s="34"/>
      <c r="BP725" s="34"/>
      <c r="BQ725" s="34">
        <v>1031.1279999999999</v>
      </c>
      <c r="BR725" s="34">
        <v>2.5349E-2</v>
      </c>
      <c r="BS725" s="34">
        <v>-5</v>
      </c>
      <c r="BT725" s="34">
        <v>6.0000000000000001E-3</v>
      </c>
      <c r="BU725" s="34">
        <v>0.61946599999999996</v>
      </c>
      <c r="BV725" s="34">
        <v>0</v>
      </c>
      <c r="BW725" s="34" t="s">
        <v>155</v>
      </c>
      <c r="BX725" s="34">
        <v>0.81699999999999995</v>
      </c>
    </row>
    <row r="726" spans="1:76" x14ac:dyDescent="0.25">
      <c r="A726" s="35">
        <v>43167</v>
      </c>
      <c r="B726" s="36">
        <v>2.0809027777777777E-2</v>
      </c>
      <c r="C726" s="34">
        <v>12.768000000000001</v>
      </c>
      <c r="D726" s="34">
        <v>7.0000000000000001E-3</v>
      </c>
      <c r="E726" s="34">
        <v>70</v>
      </c>
      <c r="F726" s="34">
        <v>85.6</v>
      </c>
      <c r="G726" s="34">
        <v>2.5</v>
      </c>
      <c r="H726" s="34">
        <v>52.3</v>
      </c>
      <c r="I726" s="34"/>
      <c r="J726" s="34">
        <v>6.42</v>
      </c>
      <c r="K726" s="34">
        <v>0.88670000000000004</v>
      </c>
      <c r="L726" s="34">
        <v>11.3215</v>
      </c>
      <c r="M726" s="34">
        <v>6.1999999999999998E-3</v>
      </c>
      <c r="N726" s="34">
        <v>75.930400000000006</v>
      </c>
      <c r="O726" s="34">
        <v>2.2168000000000001</v>
      </c>
      <c r="P726" s="34">
        <v>78.099999999999994</v>
      </c>
      <c r="Q726" s="34">
        <v>62.066699999999997</v>
      </c>
      <c r="R726" s="34">
        <v>1.8120000000000001</v>
      </c>
      <c r="S726" s="34">
        <v>63.9</v>
      </c>
      <c r="T726" s="34">
        <v>52.273699999999998</v>
      </c>
      <c r="U726" s="34"/>
      <c r="V726" s="34"/>
      <c r="W726" s="34">
        <v>0</v>
      </c>
      <c r="X726" s="34">
        <v>5.6923000000000004</v>
      </c>
      <c r="Y726" s="34">
        <v>11.9</v>
      </c>
      <c r="Z726" s="34">
        <v>853</v>
      </c>
      <c r="AA726" s="34">
        <v>854</v>
      </c>
      <c r="AB726" s="34">
        <v>871</v>
      </c>
      <c r="AC726" s="34">
        <v>87</v>
      </c>
      <c r="AD726" s="34">
        <v>27.47</v>
      </c>
      <c r="AE726" s="34">
        <v>0.63</v>
      </c>
      <c r="AF726" s="34">
        <v>978</v>
      </c>
      <c r="AG726" s="34">
        <v>2</v>
      </c>
      <c r="AH726" s="34">
        <v>43</v>
      </c>
      <c r="AI726" s="34">
        <v>41</v>
      </c>
      <c r="AJ726" s="34">
        <v>190</v>
      </c>
      <c r="AK726" s="34">
        <v>170</v>
      </c>
      <c r="AL726" s="34">
        <v>5.7</v>
      </c>
      <c r="AM726" s="34">
        <v>175</v>
      </c>
      <c r="AN726" s="34" t="s">
        <v>155</v>
      </c>
      <c r="AO726" s="34">
        <v>1</v>
      </c>
      <c r="AP726" s="37">
        <v>0.8966319444444445</v>
      </c>
      <c r="AQ726" s="34">
        <v>47.158921999999997</v>
      </c>
      <c r="AR726" s="34">
        <v>-88.488968</v>
      </c>
      <c r="AS726" s="34">
        <v>314</v>
      </c>
      <c r="AT726" s="34">
        <v>13.3</v>
      </c>
      <c r="AU726" s="34">
        <v>12</v>
      </c>
      <c r="AV726" s="34">
        <v>9</v>
      </c>
      <c r="AW726" s="34" t="s">
        <v>211</v>
      </c>
      <c r="AX726" s="34">
        <v>1.277077</v>
      </c>
      <c r="AY726" s="34">
        <v>1.477077</v>
      </c>
      <c r="AZ726" s="34">
        <v>1.977077</v>
      </c>
      <c r="BA726" s="34">
        <v>13.404</v>
      </c>
      <c r="BB726" s="34">
        <v>15.83</v>
      </c>
      <c r="BC726" s="34">
        <v>1.18</v>
      </c>
      <c r="BD726" s="34">
        <v>12.775</v>
      </c>
      <c r="BE726" s="34">
        <v>2904.6089999999999</v>
      </c>
      <c r="BF726" s="34">
        <v>1.014</v>
      </c>
      <c r="BG726" s="34">
        <v>2.04</v>
      </c>
      <c r="BH726" s="34">
        <v>0.06</v>
      </c>
      <c r="BI726" s="34">
        <v>2.1</v>
      </c>
      <c r="BJ726" s="34">
        <v>1.6679999999999999</v>
      </c>
      <c r="BK726" s="34">
        <v>4.9000000000000002E-2</v>
      </c>
      <c r="BL726" s="34">
        <v>1.716</v>
      </c>
      <c r="BM726" s="34">
        <v>0.46279999999999999</v>
      </c>
      <c r="BN726" s="34"/>
      <c r="BO726" s="34"/>
      <c r="BP726" s="34"/>
      <c r="BQ726" s="34">
        <v>1061.856</v>
      </c>
      <c r="BR726" s="34">
        <v>9.136E-3</v>
      </c>
      <c r="BS726" s="34">
        <v>-5</v>
      </c>
      <c r="BT726" s="34">
        <v>6.9290000000000003E-3</v>
      </c>
      <c r="BU726" s="34">
        <v>0.22326099999999999</v>
      </c>
      <c r="BV726" s="34">
        <v>0</v>
      </c>
      <c r="BW726" s="34" t="s">
        <v>155</v>
      </c>
      <c r="BX726" s="34">
        <v>0.81699999999999995</v>
      </c>
    </row>
    <row r="727" spans="1:76" x14ac:dyDescent="0.25">
      <c r="A727" s="35">
        <v>43167</v>
      </c>
      <c r="B727" s="36">
        <v>2.0820601851851851E-2</v>
      </c>
      <c r="C727" s="34">
        <v>13.63</v>
      </c>
      <c r="D727" s="34">
        <v>6.8999999999999999E-3</v>
      </c>
      <c r="E727" s="34">
        <v>69.052288000000004</v>
      </c>
      <c r="F727" s="34">
        <v>73.599999999999994</v>
      </c>
      <c r="G727" s="34">
        <v>2.5</v>
      </c>
      <c r="H727" s="34">
        <v>60.1</v>
      </c>
      <c r="I727" s="34"/>
      <c r="J727" s="34">
        <v>6.61</v>
      </c>
      <c r="K727" s="34">
        <v>0.87980000000000003</v>
      </c>
      <c r="L727" s="34">
        <v>11.992100000000001</v>
      </c>
      <c r="M727" s="34">
        <v>6.1000000000000004E-3</v>
      </c>
      <c r="N727" s="34">
        <v>64.773099999999999</v>
      </c>
      <c r="O727" s="34">
        <v>2.1996000000000002</v>
      </c>
      <c r="P727" s="34">
        <v>67</v>
      </c>
      <c r="Q727" s="34">
        <v>52.9465</v>
      </c>
      <c r="R727" s="34">
        <v>1.798</v>
      </c>
      <c r="S727" s="34">
        <v>54.7</v>
      </c>
      <c r="T727" s="34">
        <v>60.054499999999997</v>
      </c>
      <c r="U727" s="34"/>
      <c r="V727" s="34"/>
      <c r="W727" s="34">
        <v>0</v>
      </c>
      <c r="X727" s="34">
        <v>5.8186999999999998</v>
      </c>
      <c r="Y727" s="34">
        <v>12</v>
      </c>
      <c r="Z727" s="34">
        <v>852</v>
      </c>
      <c r="AA727" s="34">
        <v>854</v>
      </c>
      <c r="AB727" s="34">
        <v>872</v>
      </c>
      <c r="AC727" s="34">
        <v>87</v>
      </c>
      <c r="AD727" s="34">
        <v>27.47</v>
      </c>
      <c r="AE727" s="34">
        <v>0.63</v>
      </c>
      <c r="AF727" s="34">
        <v>978</v>
      </c>
      <c r="AG727" s="34">
        <v>2</v>
      </c>
      <c r="AH727" s="34">
        <v>43</v>
      </c>
      <c r="AI727" s="34">
        <v>41</v>
      </c>
      <c r="AJ727" s="34">
        <v>190</v>
      </c>
      <c r="AK727" s="34">
        <v>170</v>
      </c>
      <c r="AL727" s="34">
        <v>5.7</v>
      </c>
      <c r="AM727" s="34">
        <v>175</v>
      </c>
      <c r="AN727" s="34" t="s">
        <v>155</v>
      </c>
      <c r="AO727" s="34">
        <v>1</v>
      </c>
      <c r="AP727" s="37">
        <v>0.8966319444444445</v>
      </c>
      <c r="AQ727" s="34">
        <v>47.158914000000003</v>
      </c>
      <c r="AR727" s="34">
        <v>-88.488916000000003</v>
      </c>
      <c r="AS727" s="34">
        <v>314.60000000000002</v>
      </c>
      <c r="AT727" s="34">
        <v>7.5</v>
      </c>
      <c r="AU727" s="34">
        <v>12</v>
      </c>
      <c r="AV727" s="34">
        <v>9</v>
      </c>
      <c r="AW727" s="34" t="s">
        <v>211</v>
      </c>
      <c r="AX727" s="34">
        <v>1.3771</v>
      </c>
      <c r="AY727" s="34">
        <v>1.1145</v>
      </c>
      <c r="AZ727" s="34">
        <v>2</v>
      </c>
      <c r="BA727" s="34">
        <v>13.404</v>
      </c>
      <c r="BB727" s="34">
        <v>14.88</v>
      </c>
      <c r="BC727" s="34">
        <v>1.1100000000000001</v>
      </c>
      <c r="BD727" s="34">
        <v>13.659000000000001</v>
      </c>
      <c r="BE727" s="34">
        <v>2904.0450000000001</v>
      </c>
      <c r="BF727" s="34">
        <v>0.93600000000000005</v>
      </c>
      <c r="BG727" s="34">
        <v>1.643</v>
      </c>
      <c r="BH727" s="34">
        <v>5.6000000000000001E-2</v>
      </c>
      <c r="BI727" s="34">
        <v>1.698</v>
      </c>
      <c r="BJ727" s="34">
        <v>1.343</v>
      </c>
      <c r="BK727" s="34">
        <v>4.5999999999999999E-2</v>
      </c>
      <c r="BL727" s="34">
        <v>1.3879999999999999</v>
      </c>
      <c r="BM727" s="34">
        <v>0.50190000000000001</v>
      </c>
      <c r="BN727" s="34"/>
      <c r="BO727" s="34"/>
      <c r="BP727" s="34"/>
      <c r="BQ727" s="34">
        <v>1024.5409999999999</v>
      </c>
      <c r="BR727" s="34">
        <v>1.2645E-2</v>
      </c>
      <c r="BS727" s="34">
        <v>-5</v>
      </c>
      <c r="BT727" s="34">
        <v>6.071E-3</v>
      </c>
      <c r="BU727" s="34">
        <v>0.30901299999999998</v>
      </c>
      <c r="BV727" s="34">
        <v>0</v>
      </c>
      <c r="BW727" s="34" t="s">
        <v>155</v>
      </c>
      <c r="BX727" s="34">
        <v>0.81699999999999995</v>
      </c>
    </row>
    <row r="728" spans="1:76" x14ac:dyDescent="0.25">
      <c r="A728" s="35">
        <v>43167</v>
      </c>
      <c r="B728" s="36">
        <v>2.0832175925925928E-2</v>
      </c>
      <c r="C728" s="34">
        <v>13.945</v>
      </c>
      <c r="D728" s="34">
        <v>5.3E-3</v>
      </c>
      <c r="E728" s="34">
        <v>52.712418</v>
      </c>
      <c r="F728" s="34">
        <v>63.8</v>
      </c>
      <c r="G728" s="34">
        <v>2.5</v>
      </c>
      <c r="H728" s="34">
        <v>43.9</v>
      </c>
      <c r="I728" s="34"/>
      <c r="J728" s="34">
        <v>6.7</v>
      </c>
      <c r="K728" s="34">
        <v>0.87739999999999996</v>
      </c>
      <c r="L728" s="34">
        <v>12.234999999999999</v>
      </c>
      <c r="M728" s="34">
        <v>4.5999999999999999E-3</v>
      </c>
      <c r="N728" s="34">
        <v>55.976399999999998</v>
      </c>
      <c r="O728" s="34">
        <v>2.1934</v>
      </c>
      <c r="P728" s="34">
        <v>58.2</v>
      </c>
      <c r="Q728" s="34">
        <v>45.756</v>
      </c>
      <c r="R728" s="34">
        <v>1.7928999999999999</v>
      </c>
      <c r="S728" s="34">
        <v>47.5</v>
      </c>
      <c r="T728" s="34">
        <v>43.896799999999999</v>
      </c>
      <c r="U728" s="34"/>
      <c r="V728" s="34"/>
      <c r="W728" s="34">
        <v>0</v>
      </c>
      <c r="X728" s="34">
        <v>5.8783000000000003</v>
      </c>
      <c r="Y728" s="34">
        <v>11.9</v>
      </c>
      <c r="Z728" s="34">
        <v>852</v>
      </c>
      <c r="AA728" s="34">
        <v>853</v>
      </c>
      <c r="AB728" s="34">
        <v>871</v>
      </c>
      <c r="AC728" s="34">
        <v>87</v>
      </c>
      <c r="AD728" s="34">
        <v>27.47</v>
      </c>
      <c r="AE728" s="34">
        <v>0.63</v>
      </c>
      <c r="AF728" s="34">
        <v>978</v>
      </c>
      <c r="AG728" s="34">
        <v>2</v>
      </c>
      <c r="AH728" s="34">
        <v>43</v>
      </c>
      <c r="AI728" s="34">
        <v>41</v>
      </c>
      <c r="AJ728" s="34">
        <v>190</v>
      </c>
      <c r="AK728" s="34">
        <v>170</v>
      </c>
      <c r="AL728" s="34">
        <v>5.7</v>
      </c>
      <c r="AM728" s="34">
        <v>175</v>
      </c>
      <c r="AN728" s="34" t="s">
        <v>155</v>
      </c>
      <c r="AO728" s="34">
        <v>1</v>
      </c>
      <c r="AP728" s="37">
        <v>0.89665509259259257</v>
      </c>
      <c r="AQ728" s="34">
        <v>47.158909000000001</v>
      </c>
      <c r="AR728" s="34">
        <v>-88.488883000000001</v>
      </c>
      <c r="AS728" s="34">
        <v>314.7</v>
      </c>
      <c r="AT728" s="34">
        <v>3.9</v>
      </c>
      <c r="AU728" s="34">
        <v>12</v>
      </c>
      <c r="AV728" s="34">
        <v>9</v>
      </c>
      <c r="AW728" s="34" t="s">
        <v>211</v>
      </c>
      <c r="AX728" s="34">
        <v>1.4</v>
      </c>
      <c r="AY728" s="34">
        <v>1.0770999999999999</v>
      </c>
      <c r="AZ728" s="34">
        <v>2.0771000000000002</v>
      </c>
      <c r="BA728" s="34">
        <v>13.404</v>
      </c>
      <c r="BB728" s="34">
        <v>14.57</v>
      </c>
      <c r="BC728" s="34">
        <v>1.0900000000000001</v>
      </c>
      <c r="BD728" s="34">
        <v>13.978</v>
      </c>
      <c r="BE728" s="34">
        <v>2904.6410000000001</v>
      </c>
      <c r="BF728" s="34">
        <v>0.69899999999999995</v>
      </c>
      <c r="BG728" s="34">
        <v>1.3919999999999999</v>
      </c>
      <c r="BH728" s="34">
        <v>5.5E-2</v>
      </c>
      <c r="BI728" s="34">
        <v>1.446</v>
      </c>
      <c r="BJ728" s="34">
        <v>1.1379999999999999</v>
      </c>
      <c r="BK728" s="34">
        <v>4.4999999999999998E-2</v>
      </c>
      <c r="BL728" s="34">
        <v>1.1819999999999999</v>
      </c>
      <c r="BM728" s="34">
        <v>0.35959999999999998</v>
      </c>
      <c r="BN728" s="34"/>
      <c r="BO728" s="34"/>
      <c r="BP728" s="34"/>
      <c r="BQ728" s="34">
        <v>1014.712</v>
      </c>
      <c r="BR728" s="34">
        <v>8.2674999999999998E-2</v>
      </c>
      <c r="BS728" s="34">
        <v>-5</v>
      </c>
      <c r="BT728" s="34">
        <v>6.9290000000000003E-3</v>
      </c>
      <c r="BU728" s="34">
        <v>2.0203700000000002</v>
      </c>
      <c r="BV728" s="34">
        <v>0</v>
      </c>
      <c r="BW728" s="34" t="s">
        <v>155</v>
      </c>
      <c r="BX728" s="34">
        <v>0.81699999999999995</v>
      </c>
    </row>
    <row r="729" spans="1:76" x14ac:dyDescent="0.25">
      <c r="A729" s="35">
        <v>43167</v>
      </c>
      <c r="B729" s="36">
        <v>2.0843749999999998E-2</v>
      </c>
      <c r="C729" s="34">
        <v>14.074</v>
      </c>
      <c r="D729" s="34">
        <v>1.11E-2</v>
      </c>
      <c r="E729" s="34">
        <v>111.423895</v>
      </c>
      <c r="F729" s="34">
        <v>54.6</v>
      </c>
      <c r="G729" s="34">
        <v>2.5</v>
      </c>
      <c r="H729" s="34">
        <v>42.6</v>
      </c>
      <c r="I729" s="34"/>
      <c r="J729" s="34">
        <v>6.47</v>
      </c>
      <c r="K729" s="34">
        <v>0.87629999999999997</v>
      </c>
      <c r="L729" s="34">
        <v>12.3332</v>
      </c>
      <c r="M729" s="34">
        <v>9.7999999999999997E-3</v>
      </c>
      <c r="N729" s="34">
        <v>47.8688</v>
      </c>
      <c r="O729" s="34">
        <v>2.1907999999999999</v>
      </c>
      <c r="P729" s="34">
        <v>50.1</v>
      </c>
      <c r="Q729" s="34">
        <v>39.128700000000002</v>
      </c>
      <c r="R729" s="34">
        <v>1.7907999999999999</v>
      </c>
      <c r="S729" s="34">
        <v>40.9</v>
      </c>
      <c r="T729" s="34">
        <v>42.594099999999997</v>
      </c>
      <c r="U729" s="34"/>
      <c r="V729" s="34"/>
      <c r="W729" s="34">
        <v>0</v>
      </c>
      <c r="X729" s="34">
        <v>5.6734</v>
      </c>
      <c r="Y729" s="34">
        <v>12</v>
      </c>
      <c r="Z729" s="34">
        <v>851</v>
      </c>
      <c r="AA729" s="34">
        <v>852</v>
      </c>
      <c r="AB729" s="34">
        <v>870</v>
      </c>
      <c r="AC729" s="34">
        <v>87</v>
      </c>
      <c r="AD729" s="34">
        <v>27.47</v>
      </c>
      <c r="AE729" s="34">
        <v>0.63</v>
      </c>
      <c r="AF729" s="34">
        <v>978</v>
      </c>
      <c r="AG729" s="34">
        <v>2</v>
      </c>
      <c r="AH729" s="34">
        <v>43</v>
      </c>
      <c r="AI729" s="34">
        <v>41</v>
      </c>
      <c r="AJ729" s="34">
        <v>190</v>
      </c>
      <c r="AK729" s="34">
        <v>170</v>
      </c>
      <c r="AL729" s="34">
        <v>5.8</v>
      </c>
      <c r="AM729" s="34">
        <v>175</v>
      </c>
      <c r="AN729" s="34" t="s">
        <v>155</v>
      </c>
      <c r="AO729" s="34">
        <v>1</v>
      </c>
      <c r="AP729" s="37">
        <v>0.89666666666666661</v>
      </c>
      <c r="AQ729" s="34">
        <v>47.158907999999997</v>
      </c>
      <c r="AR729" s="34">
        <v>-88.488878</v>
      </c>
      <c r="AS729" s="34">
        <v>314.7</v>
      </c>
      <c r="AT729" s="34">
        <v>1.7</v>
      </c>
      <c r="AU729" s="34">
        <v>12</v>
      </c>
      <c r="AV729" s="34">
        <v>9</v>
      </c>
      <c r="AW729" s="34" t="s">
        <v>211</v>
      </c>
      <c r="AX729" s="34">
        <v>1.1687000000000001</v>
      </c>
      <c r="AY729" s="34">
        <v>1.1000000000000001</v>
      </c>
      <c r="AZ729" s="34">
        <v>1.8687</v>
      </c>
      <c r="BA729" s="34">
        <v>13.404</v>
      </c>
      <c r="BB729" s="34">
        <v>14.44</v>
      </c>
      <c r="BC729" s="34">
        <v>1.08</v>
      </c>
      <c r="BD729" s="34">
        <v>14.111000000000001</v>
      </c>
      <c r="BE729" s="34">
        <v>2903.4</v>
      </c>
      <c r="BF729" s="34">
        <v>1.4630000000000001</v>
      </c>
      <c r="BG729" s="34">
        <v>1.18</v>
      </c>
      <c r="BH729" s="34">
        <v>5.3999999999999999E-2</v>
      </c>
      <c r="BI729" s="34">
        <v>1.234</v>
      </c>
      <c r="BJ729" s="34">
        <v>0.96499999999999997</v>
      </c>
      <c r="BK729" s="34">
        <v>4.3999999999999997E-2</v>
      </c>
      <c r="BL729" s="34">
        <v>1.0089999999999999</v>
      </c>
      <c r="BM729" s="34">
        <v>0.34599999999999997</v>
      </c>
      <c r="BN729" s="34"/>
      <c r="BO729" s="34"/>
      <c r="BP729" s="34"/>
      <c r="BQ729" s="34">
        <v>971.11800000000005</v>
      </c>
      <c r="BR729" s="34">
        <v>0.13259199999999999</v>
      </c>
      <c r="BS729" s="34">
        <v>-5</v>
      </c>
      <c r="BT729" s="34">
        <v>5.1419999999999999E-3</v>
      </c>
      <c r="BU729" s="34">
        <v>3.2402169999999999</v>
      </c>
      <c r="BV729" s="34">
        <v>0</v>
      </c>
      <c r="BW729" s="34" t="s">
        <v>155</v>
      </c>
      <c r="BX729" s="34">
        <v>0.81699999999999995</v>
      </c>
    </row>
    <row r="730" spans="1:76" x14ac:dyDescent="0.25">
      <c r="A730" s="35">
        <v>43167</v>
      </c>
      <c r="B730" s="36">
        <v>2.0855324074074075E-2</v>
      </c>
      <c r="C730" s="34">
        <v>14.254</v>
      </c>
      <c r="D730" s="34">
        <v>1.6E-2</v>
      </c>
      <c r="E730" s="34">
        <v>160.4</v>
      </c>
      <c r="F730" s="34">
        <v>46</v>
      </c>
      <c r="G730" s="34">
        <v>2.5</v>
      </c>
      <c r="H730" s="34">
        <v>70.3</v>
      </c>
      <c r="I730" s="34"/>
      <c r="J730" s="34">
        <v>5.88</v>
      </c>
      <c r="K730" s="34">
        <v>0.87480000000000002</v>
      </c>
      <c r="L730" s="34">
        <v>12.470499999999999</v>
      </c>
      <c r="M730" s="34">
        <v>1.4E-2</v>
      </c>
      <c r="N730" s="34">
        <v>40.252699999999997</v>
      </c>
      <c r="O730" s="34">
        <v>2.1871</v>
      </c>
      <c r="P730" s="34">
        <v>42.4</v>
      </c>
      <c r="Q730" s="34">
        <v>32.903199999999998</v>
      </c>
      <c r="R730" s="34">
        <v>1.7878000000000001</v>
      </c>
      <c r="S730" s="34">
        <v>34.700000000000003</v>
      </c>
      <c r="T730" s="34">
        <v>70.325000000000003</v>
      </c>
      <c r="U730" s="34"/>
      <c r="V730" s="34"/>
      <c r="W730" s="34">
        <v>0</v>
      </c>
      <c r="X730" s="34">
        <v>5.1417999999999999</v>
      </c>
      <c r="Y730" s="34">
        <v>11.9</v>
      </c>
      <c r="Z730" s="34">
        <v>851</v>
      </c>
      <c r="AA730" s="34">
        <v>852</v>
      </c>
      <c r="AB730" s="34">
        <v>870</v>
      </c>
      <c r="AC730" s="34">
        <v>87</v>
      </c>
      <c r="AD730" s="34">
        <v>27.47</v>
      </c>
      <c r="AE730" s="34">
        <v>0.63</v>
      </c>
      <c r="AF730" s="34">
        <v>978</v>
      </c>
      <c r="AG730" s="34">
        <v>2</v>
      </c>
      <c r="AH730" s="34">
        <v>43</v>
      </c>
      <c r="AI730" s="34">
        <v>41</v>
      </c>
      <c r="AJ730" s="34">
        <v>190</v>
      </c>
      <c r="AK730" s="34">
        <v>170</v>
      </c>
      <c r="AL730" s="34">
        <v>5.8</v>
      </c>
      <c r="AM730" s="34">
        <v>175</v>
      </c>
      <c r="AN730" s="34" t="s">
        <v>155</v>
      </c>
      <c r="AO730" s="34">
        <v>1</v>
      </c>
      <c r="AP730" s="37">
        <v>0.89666666666666661</v>
      </c>
      <c r="AQ730" s="34">
        <v>47.158920999999999</v>
      </c>
      <c r="AR730" s="34">
        <v>-88.488853000000006</v>
      </c>
      <c r="AS730" s="34">
        <v>314.3</v>
      </c>
      <c r="AT730" s="34">
        <v>3.2</v>
      </c>
      <c r="AU730" s="34">
        <v>12</v>
      </c>
      <c r="AV730" s="34">
        <v>9</v>
      </c>
      <c r="AW730" s="34" t="s">
        <v>211</v>
      </c>
      <c r="AX730" s="34">
        <v>1.2542</v>
      </c>
      <c r="AY730" s="34">
        <v>1.2542</v>
      </c>
      <c r="AZ730" s="34">
        <v>2.0312999999999999</v>
      </c>
      <c r="BA730" s="34">
        <v>13.404</v>
      </c>
      <c r="BB730" s="34">
        <v>14.26</v>
      </c>
      <c r="BC730" s="34">
        <v>1.06</v>
      </c>
      <c r="BD730" s="34">
        <v>14.305</v>
      </c>
      <c r="BE730" s="34">
        <v>2901.6909999999998</v>
      </c>
      <c r="BF730" s="34">
        <v>2.0779999999999998</v>
      </c>
      <c r="BG730" s="34">
        <v>0.98099999999999998</v>
      </c>
      <c r="BH730" s="34">
        <v>5.2999999999999999E-2</v>
      </c>
      <c r="BI730" s="34">
        <v>1.034</v>
      </c>
      <c r="BJ730" s="34">
        <v>0.80200000000000005</v>
      </c>
      <c r="BK730" s="34">
        <v>4.3999999999999997E-2</v>
      </c>
      <c r="BL730" s="34">
        <v>0.84499999999999997</v>
      </c>
      <c r="BM730" s="34">
        <v>0.56469999999999998</v>
      </c>
      <c r="BN730" s="34"/>
      <c r="BO730" s="34"/>
      <c r="BP730" s="34"/>
      <c r="BQ730" s="34">
        <v>869.92399999999998</v>
      </c>
      <c r="BR730" s="34">
        <v>8.5833999999999994E-2</v>
      </c>
      <c r="BS730" s="34">
        <v>-5</v>
      </c>
      <c r="BT730" s="34">
        <v>5.0000000000000001E-3</v>
      </c>
      <c r="BU730" s="34">
        <v>2.0975679999999999</v>
      </c>
      <c r="BV730" s="34">
        <v>0</v>
      </c>
      <c r="BW730" s="34" t="s">
        <v>155</v>
      </c>
      <c r="BX730" s="34">
        <v>0.81699999999999995</v>
      </c>
    </row>
    <row r="731" spans="1:76" x14ac:dyDescent="0.25">
      <c r="A731" s="35">
        <v>43167</v>
      </c>
      <c r="B731" s="36">
        <v>2.0866898148148145E-2</v>
      </c>
      <c r="C731" s="34">
        <v>13.994999999999999</v>
      </c>
      <c r="D731" s="34">
        <v>1.3899999999999999E-2</v>
      </c>
      <c r="E731" s="34">
        <v>138.80000000000001</v>
      </c>
      <c r="F731" s="34">
        <v>40.200000000000003</v>
      </c>
      <c r="G731" s="34">
        <v>2.5</v>
      </c>
      <c r="H731" s="34">
        <v>58.1</v>
      </c>
      <c r="I731" s="34"/>
      <c r="J731" s="34">
        <v>5.16</v>
      </c>
      <c r="K731" s="34">
        <v>0.87690000000000001</v>
      </c>
      <c r="L731" s="34">
        <v>12.271699999999999</v>
      </c>
      <c r="M731" s="34">
        <v>1.2200000000000001E-2</v>
      </c>
      <c r="N731" s="34">
        <v>35.249400000000001</v>
      </c>
      <c r="O731" s="34">
        <v>2.1922000000000001</v>
      </c>
      <c r="P731" s="34">
        <v>37.4</v>
      </c>
      <c r="Q731" s="34">
        <v>28.813400000000001</v>
      </c>
      <c r="R731" s="34">
        <v>1.7919</v>
      </c>
      <c r="S731" s="34">
        <v>30.6</v>
      </c>
      <c r="T731" s="34">
        <v>58.087000000000003</v>
      </c>
      <c r="U731" s="34"/>
      <c r="V731" s="34"/>
      <c r="W731" s="34">
        <v>0</v>
      </c>
      <c r="X731" s="34">
        <v>4.5246000000000004</v>
      </c>
      <c r="Y731" s="34">
        <v>11.9</v>
      </c>
      <c r="Z731" s="34">
        <v>851</v>
      </c>
      <c r="AA731" s="34">
        <v>851</v>
      </c>
      <c r="AB731" s="34">
        <v>868</v>
      </c>
      <c r="AC731" s="34">
        <v>87</v>
      </c>
      <c r="AD731" s="34">
        <v>27.47</v>
      </c>
      <c r="AE731" s="34">
        <v>0.63</v>
      </c>
      <c r="AF731" s="34">
        <v>978</v>
      </c>
      <c r="AG731" s="34">
        <v>2</v>
      </c>
      <c r="AH731" s="34">
        <v>43</v>
      </c>
      <c r="AI731" s="34">
        <v>41</v>
      </c>
      <c r="AJ731" s="34">
        <v>190</v>
      </c>
      <c r="AK731" s="34">
        <v>170</v>
      </c>
      <c r="AL731" s="34">
        <v>5.7</v>
      </c>
      <c r="AM731" s="34">
        <v>175</v>
      </c>
      <c r="AN731" s="34" t="s">
        <v>155</v>
      </c>
      <c r="AO731" s="34">
        <v>1</v>
      </c>
      <c r="AP731" s="37">
        <v>0.89668981481481491</v>
      </c>
      <c r="AQ731" s="34">
        <v>47.158925000000004</v>
      </c>
      <c r="AR731" s="34">
        <v>-88.488844999999998</v>
      </c>
      <c r="AS731" s="34">
        <v>314.2</v>
      </c>
      <c r="AT731" s="34">
        <v>3.8</v>
      </c>
      <c r="AU731" s="34">
        <v>12</v>
      </c>
      <c r="AV731" s="34">
        <v>10</v>
      </c>
      <c r="AW731" s="34" t="s">
        <v>201</v>
      </c>
      <c r="AX731" s="34">
        <v>1.3771</v>
      </c>
      <c r="AY731" s="34">
        <v>1.4541999999999999</v>
      </c>
      <c r="AZ731" s="34">
        <v>2.1770999999999998</v>
      </c>
      <c r="BA731" s="34">
        <v>13.404</v>
      </c>
      <c r="BB731" s="34">
        <v>14.51</v>
      </c>
      <c r="BC731" s="34">
        <v>1.08</v>
      </c>
      <c r="BD731" s="34">
        <v>14.04</v>
      </c>
      <c r="BE731" s="34">
        <v>2902.4929999999999</v>
      </c>
      <c r="BF731" s="34">
        <v>1.8320000000000001</v>
      </c>
      <c r="BG731" s="34">
        <v>0.873</v>
      </c>
      <c r="BH731" s="34">
        <v>5.3999999999999999E-2</v>
      </c>
      <c r="BI731" s="34">
        <v>0.92700000000000005</v>
      </c>
      <c r="BJ731" s="34">
        <v>0.71399999999999997</v>
      </c>
      <c r="BK731" s="34">
        <v>4.3999999999999997E-2</v>
      </c>
      <c r="BL731" s="34">
        <v>0.75800000000000001</v>
      </c>
      <c r="BM731" s="34">
        <v>0.47410000000000002</v>
      </c>
      <c r="BN731" s="34"/>
      <c r="BO731" s="34"/>
      <c r="BP731" s="34"/>
      <c r="BQ731" s="34">
        <v>778.125</v>
      </c>
      <c r="BR731" s="34">
        <v>0.16367000000000001</v>
      </c>
      <c r="BS731" s="34">
        <v>-5</v>
      </c>
      <c r="BT731" s="34">
        <v>5.9280000000000001E-3</v>
      </c>
      <c r="BU731" s="34">
        <v>3.9996939999999999</v>
      </c>
      <c r="BV731" s="34">
        <v>0</v>
      </c>
      <c r="BW731" s="34" t="s">
        <v>155</v>
      </c>
      <c r="BX731" s="34">
        <v>0.81699999999999995</v>
      </c>
    </row>
    <row r="732" spans="1:76" x14ac:dyDescent="0.25">
      <c r="A732" s="35">
        <v>43167</v>
      </c>
      <c r="B732" s="36">
        <v>2.0878472222222222E-2</v>
      </c>
      <c r="C732" s="34">
        <v>13.73</v>
      </c>
      <c r="D732" s="34">
        <v>6.0000000000000001E-3</v>
      </c>
      <c r="E732" s="34">
        <v>60</v>
      </c>
      <c r="F732" s="34">
        <v>36.5</v>
      </c>
      <c r="G732" s="34">
        <v>2.5</v>
      </c>
      <c r="H732" s="34">
        <v>49.4</v>
      </c>
      <c r="I732" s="34"/>
      <c r="J732" s="34">
        <v>4.4400000000000004</v>
      </c>
      <c r="K732" s="34">
        <v>0.87909999999999999</v>
      </c>
      <c r="L732" s="34">
        <v>12.069900000000001</v>
      </c>
      <c r="M732" s="34">
        <v>5.3E-3</v>
      </c>
      <c r="N732" s="34">
        <v>32.076900000000002</v>
      </c>
      <c r="O732" s="34">
        <v>2.1977000000000002</v>
      </c>
      <c r="P732" s="34">
        <v>34.299999999999997</v>
      </c>
      <c r="Q732" s="34">
        <v>26.220199999999998</v>
      </c>
      <c r="R732" s="34">
        <v>1.7965</v>
      </c>
      <c r="S732" s="34">
        <v>28</v>
      </c>
      <c r="T732" s="34">
        <v>49.374000000000002</v>
      </c>
      <c r="U732" s="34"/>
      <c r="V732" s="34"/>
      <c r="W732" s="34">
        <v>0</v>
      </c>
      <c r="X732" s="34">
        <v>3.9043999999999999</v>
      </c>
      <c r="Y732" s="34">
        <v>12</v>
      </c>
      <c r="Z732" s="34">
        <v>852</v>
      </c>
      <c r="AA732" s="34">
        <v>851</v>
      </c>
      <c r="AB732" s="34">
        <v>867</v>
      </c>
      <c r="AC732" s="34">
        <v>87</v>
      </c>
      <c r="AD732" s="34">
        <v>27.47</v>
      </c>
      <c r="AE732" s="34">
        <v>0.63</v>
      </c>
      <c r="AF732" s="34">
        <v>978</v>
      </c>
      <c r="AG732" s="34">
        <v>2</v>
      </c>
      <c r="AH732" s="34">
        <v>43</v>
      </c>
      <c r="AI732" s="34">
        <v>41</v>
      </c>
      <c r="AJ732" s="34">
        <v>190</v>
      </c>
      <c r="AK732" s="34">
        <v>170</v>
      </c>
      <c r="AL732" s="34">
        <v>5.8</v>
      </c>
      <c r="AM732" s="34">
        <v>175</v>
      </c>
      <c r="AN732" s="34" t="s">
        <v>155</v>
      </c>
      <c r="AO732" s="34">
        <v>1</v>
      </c>
      <c r="AP732" s="37">
        <v>0.89668981481481491</v>
      </c>
      <c r="AQ732" s="34">
        <v>47.158940000000001</v>
      </c>
      <c r="AR732" s="34">
        <v>-88.488839999999996</v>
      </c>
      <c r="AS732" s="34">
        <v>314</v>
      </c>
      <c r="AT732" s="34">
        <v>4</v>
      </c>
      <c r="AU732" s="34">
        <v>12</v>
      </c>
      <c r="AV732" s="34">
        <v>10</v>
      </c>
      <c r="AW732" s="34" t="s">
        <v>201</v>
      </c>
      <c r="AX732" s="34">
        <v>1.4771000000000001</v>
      </c>
      <c r="AY732" s="34">
        <v>1.5</v>
      </c>
      <c r="AZ732" s="34">
        <v>2.2770999999999999</v>
      </c>
      <c r="BA732" s="34">
        <v>13.404</v>
      </c>
      <c r="BB732" s="34">
        <v>14.78</v>
      </c>
      <c r="BC732" s="34">
        <v>1.1000000000000001</v>
      </c>
      <c r="BD732" s="34">
        <v>13.754</v>
      </c>
      <c r="BE732" s="34">
        <v>2904.4520000000002</v>
      </c>
      <c r="BF732" s="34">
        <v>0.80800000000000005</v>
      </c>
      <c r="BG732" s="34">
        <v>0.80800000000000005</v>
      </c>
      <c r="BH732" s="34">
        <v>5.5E-2</v>
      </c>
      <c r="BI732" s="34">
        <v>0.86399999999999999</v>
      </c>
      <c r="BJ732" s="34">
        <v>0.66100000000000003</v>
      </c>
      <c r="BK732" s="34">
        <v>4.4999999999999998E-2</v>
      </c>
      <c r="BL732" s="34">
        <v>0.70599999999999996</v>
      </c>
      <c r="BM732" s="34">
        <v>0.41</v>
      </c>
      <c r="BN732" s="34"/>
      <c r="BO732" s="34"/>
      <c r="BP732" s="34"/>
      <c r="BQ732" s="34">
        <v>683.14300000000003</v>
      </c>
      <c r="BR732" s="34">
        <v>0.16628399999999999</v>
      </c>
      <c r="BS732" s="34">
        <v>-5</v>
      </c>
      <c r="BT732" s="34">
        <v>6.0000000000000001E-3</v>
      </c>
      <c r="BU732" s="34">
        <v>4.0635719999999997</v>
      </c>
      <c r="BV732" s="34">
        <v>0</v>
      </c>
      <c r="BW732" s="34" t="s">
        <v>155</v>
      </c>
      <c r="BX732" s="34">
        <v>0.81699999999999995</v>
      </c>
    </row>
    <row r="733" spans="1:76" x14ac:dyDescent="0.25">
      <c r="A733" s="35">
        <v>43167</v>
      </c>
      <c r="B733" s="36">
        <v>2.0890046296296299E-2</v>
      </c>
      <c r="C733" s="34">
        <v>13.646000000000001</v>
      </c>
      <c r="D733" s="34">
        <v>6.0000000000000001E-3</v>
      </c>
      <c r="E733" s="34">
        <v>60</v>
      </c>
      <c r="F733" s="34">
        <v>34</v>
      </c>
      <c r="G733" s="34">
        <v>2.5</v>
      </c>
      <c r="H733" s="34">
        <v>55.9</v>
      </c>
      <c r="I733" s="34"/>
      <c r="J733" s="34">
        <v>3.77</v>
      </c>
      <c r="K733" s="34">
        <v>0.87970000000000004</v>
      </c>
      <c r="L733" s="34">
        <v>12.0047</v>
      </c>
      <c r="M733" s="34">
        <v>5.3E-3</v>
      </c>
      <c r="N733" s="34">
        <v>29.8977</v>
      </c>
      <c r="O733" s="34">
        <v>2.1993</v>
      </c>
      <c r="P733" s="34">
        <v>32.1</v>
      </c>
      <c r="Q733" s="34">
        <v>24.438800000000001</v>
      </c>
      <c r="R733" s="34">
        <v>1.7977000000000001</v>
      </c>
      <c r="S733" s="34">
        <v>26.2</v>
      </c>
      <c r="T733" s="34">
        <v>55.916800000000002</v>
      </c>
      <c r="U733" s="34"/>
      <c r="V733" s="34"/>
      <c r="W733" s="34">
        <v>0</v>
      </c>
      <c r="X733" s="34">
        <v>3.32</v>
      </c>
      <c r="Y733" s="34">
        <v>11.9</v>
      </c>
      <c r="Z733" s="34">
        <v>851</v>
      </c>
      <c r="AA733" s="34">
        <v>852</v>
      </c>
      <c r="AB733" s="34">
        <v>868</v>
      </c>
      <c r="AC733" s="34">
        <v>87</v>
      </c>
      <c r="AD733" s="34">
        <v>27.47</v>
      </c>
      <c r="AE733" s="34">
        <v>0.63</v>
      </c>
      <c r="AF733" s="34">
        <v>978</v>
      </c>
      <c r="AG733" s="34">
        <v>2</v>
      </c>
      <c r="AH733" s="34">
        <v>42.070999999999998</v>
      </c>
      <c r="AI733" s="34">
        <v>41</v>
      </c>
      <c r="AJ733" s="34">
        <v>190</v>
      </c>
      <c r="AK733" s="34">
        <v>170</v>
      </c>
      <c r="AL733" s="34">
        <v>5.7</v>
      </c>
      <c r="AM733" s="34">
        <v>175</v>
      </c>
      <c r="AN733" s="34" t="s">
        <v>155</v>
      </c>
      <c r="AO733" s="34">
        <v>1</v>
      </c>
      <c r="AP733" s="37">
        <v>0.89670138888888884</v>
      </c>
      <c r="AQ733" s="34">
        <v>47.158957000000001</v>
      </c>
      <c r="AR733" s="34">
        <v>-88.488829999999993</v>
      </c>
      <c r="AS733" s="34">
        <v>313.8</v>
      </c>
      <c r="AT733" s="34">
        <v>3.2</v>
      </c>
      <c r="AU733" s="34">
        <v>12</v>
      </c>
      <c r="AV733" s="34">
        <v>10</v>
      </c>
      <c r="AW733" s="34" t="s">
        <v>201</v>
      </c>
      <c r="AX733" s="34">
        <v>1.5</v>
      </c>
      <c r="AY733" s="34">
        <v>1.5</v>
      </c>
      <c r="AZ733" s="34">
        <v>2.2999999999999998</v>
      </c>
      <c r="BA733" s="34">
        <v>13.404</v>
      </c>
      <c r="BB733" s="34">
        <v>14.87</v>
      </c>
      <c r="BC733" s="34">
        <v>1.1100000000000001</v>
      </c>
      <c r="BD733" s="34">
        <v>13.673999999999999</v>
      </c>
      <c r="BE733" s="34">
        <v>2904.3310000000001</v>
      </c>
      <c r="BF733" s="34">
        <v>0.81299999999999994</v>
      </c>
      <c r="BG733" s="34">
        <v>0.75700000000000001</v>
      </c>
      <c r="BH733" s="34">
        <v>5.6000000000000001E-2</v>
      </c>
      <c r="BI733" s="34">
        <v>0.81299999999999994</v>
      </c>
      <c r="BJ733" s="34">
        <v>0.61899999999999999</v>
      </c>
      <c r="BK733" s="34">
        <v>4.5999999999999999E-2</v>
      </c>
      <c r="BL733" s="34">
        <v>0.66500000000000004</v>
      </c>
      <c r="BM733" s="34">
        <v>0.46679999999999999</v>
      </c>
      <c r="BN733" s="34"/>
      <c r="BO733" s="34"/>
      <c r="BP733" s="34"/>
      <c r="BQ733" s="34">
        <v>584.02099999999996</v>
      </c>
      <c r="BR733" s="34">
        <v>0.129769</v>
      </c>
      <c r="BS733" s="34">
        <v>-5</v>
      </c>
      <c r="BT733" s="34">
        <v>6.0000000000000001E-3</v>
      </c>
      <c r="BU733" s="34">
        <v>3.17123</v>
      </c>
      <c r="BV733" s="34">
        <v>0</v>
      </c>
      <c r="BW733" s="34" t="s">
        <v>155</v>
      </c>
      <c r="BX733" s="34">
        <v>0.81699999999999995</v>
      </c>
    </row>
    <row r="734" spans="1:76" x14ac:dyDescent="0.25">
      <c r="A734" s="35">
        <v>43167</v>
      </c>
      <c r="B734" s="36">
        <v>2.0901620370370369E-2</v>
      </c>
      <c r="C734" s="34">
        <v>13.805</v>
      </c>
      <c r="D734" s="34">
        <v>6.0000000000000001E-3</v>
      </c>
      <c r="E734" s="34">
        <v>60</v>
      </c>
      <c r="F734" s="34">
        <v>35.799999999999997</v>
      </c>
      <c r="G734" s="34">
        <v>2.5</v>
      </c>
      <c r="H734" s="34">
        <v>69.8</v>
      </c>
      <c r="I734" s="34"/>
      <c r="J734" s="34">
        <v>3.12</v>
      </c>
      <c r="K734" s="34">
        <v>0.87839999999999996</v>
      </c>
      <c r="L734" s="34">
        <v>12.1266</v>
      </c>
      <c r="M734" s="34">
        <v>5.3E-3</v>
      </c>
      <c r="N734" s="34">
        <v>31.4404</v>
      </c>
      <c r="O734" s="34">
        <v>2.1960999999999999</v>
      </c>
      <c r="P734" s="34">
        <v>33.6</v>
      </c>
      <c r="Q734" s="34">
        <v>25.6999</v>
      </c>
      <c r="R734" s="34">
        <v>1.7950999999999999</v>
      </c>
      <c r="S734" s="34">
        <v>27.5</v>
      </c>
      <c r="T734" s="34">
        <v>69.768600000000006</v>
      </c>
      <c r="U734" s="34"/>
      <c r="V734" s="34"/>
      <c r="W734" s="34">
        <v>0</v>
      </c>
      <c r="X734" s="34">
        <v>2.7418999999999998</v>
      </c>
      <c r="Y734" s="34">
        <v>11.9</v>
      </c>
      <c r="Z734" s="34">
        <v>851</v>
      </c>
      <c r="AA734" s="34">
        <v>852</v>
      </c>
      <c r="AB734" s="34">
        <v>869</v>
      </c>
      <c r="AC734" s="34">
        <v>87</v>
      </c>
      <c r="AD734" s="34">
        <v>27.47</v>
      </c>
      <c r="AE734" s="34">
        <v>0.63</v>
      </c>
      <c r="AF734" s="34">
        <v>978</v>
      </c>
      <c r="AG734" s="34">
        <v>2</v>
      </c>
      <c r="AH734" s="34">
        <v>42</v>
      </c>
      <c r="AI734" s="34">
        <v>41</v>
      </c>
      <c r="AJ734" s="34">
        <v>190</v>
      </c>
      <c r="AK734" s="34">
        <v>170</v>
      </c>
      <c r="AL734" s="34">
        <v>5.7</v>
      </c>
      <c r="AM734" s="34">
        <v>175</v>
      </c>
      <c r="AN734" s="34" t="s">
        <v>155</v>
      </c>
      <c r="AO734" s="34">
        <v>1</v>
      </c>
      <c r="AP734" s="37">
        <v>0.89671296296296299</v>
      </c>
      <c r="AQ734" s="34">
        <v>47.158965000000002</v>
      </c>
      <c r="AR734" s="34">
        <v>-88.488838999999999</v>
      </c>
      <c r="AS734" s="34">
        <v>313.7</v>
      </c>
      <c r="AT734" s="34">
        <v>2.9</v>
      </c>
      <c r="AU734" s="34">
        <v>12</v>
      </c>
      <c r="AV734" s="34">
        <v>10</v>
      </c>
      <c r="AW734" s="34" t="s">
        <v>201</v>
      </c>
      <c r="AX734" s="34">
        <v>1.5770770000000001</v>
      </c>
      <c r="AY734" s="34">
        <v>1.5770770000000001</v>
      </c>
      <c r="AZ734" s="34">
        <v>2.3770769999999999</v>
      </c>
      <c r="BA734" s="34">
        <v>13.404</v>
      </c>
      <c r="BB734" s="34">
        <v>14.71</v>
      </c>
      <c r="BC734" s="34">
        <v>1.1000000000000001</v>
      </c>
      <c r="BD734" s="34">
        <v>13.837999999999999</v>
      </c>
      <c r="BE734" s="34">
        <v>2903.93</v>
      </c>
      <c r="BF734" s="34">
        <v>0.80300000000000005</v>
      </c>
      <c r="BG734" s="34">
        <v>0.78800000000000003</v>
      </c>
      <c r="BH734" s="34">
        <v>5.5E-2</v>
      </c>
      <c r="BI734" s="34">
        <v>0.84399999999999997</v>
      </c>
      <c r="BJ734" s="34">
        <v>0.64400000000000002</v>
      </c>
      <c r="BK734" s="34">
        <v>4.4999999999999998E-2</v>
      </c>
      <c r="BL734" s="34">
        <v>0.69</v>
      </c>
      <c r="BM734" s="34">
        <v>0.57650000000000001</v>
      </c>
      <c r="BN734" s="34"/>
      <c r="BO734" s="34"/>
      <c r="BP734" s="34"/>
      <c r="BQ734" s="34">
        <v>477.416</v>
      </c>
      <c r="BR734" s="34">
        <v>0.14000599999999999</v>
      </c>
      <c r="BS734" s="34">
        <v>-5</v>
      </c>
      <c r="BT734" s="34">
        <v>6.0000000000000001E-3</v>
      </c>
      <c r="BU734" s="34">
        <v>3.4213960000000001</v>
      </c>
      <c r="BV734" s="34">
        <v>0</v>
      </c>
      <c r="BW734" s="34" t="s">
        <v>155</v>
      </c>
      <c r="BX734" s="34">
        <v>0.81699999999999995</v>
      </c>
    </row>
    <row r="735" spans="1:76" x14ac:dyDescent="0.25">
      <c r="A735" s="35">
        <v>43167</v>
      </c>
      <c r="B735" s="36">
        <v>2.0913194444444446E-2</v>
      </c>
      <c r="C735" s="34">
        <v>13.96</v>
      </c>
      <c r="D735" s="34">
        <v>5.3E-3</v>
      </c>
      <c r="E735" s="34">
        <v>53.129525000000001</v>
      </c>
      <c r="F735" s="34">
        <v>56</v>
      </c>
      <c r="G735" s="34">
        <v>2.5</v>
      </c>
      <c r="H735" s="34">
        <v>77</v>
      </c>
      <c r="I735" s="34"/>
      <c r="J735" s="34">
        <v>2.59</v>
      </c>
      <c r="K735" s="34">
        <v>0.87729999999999997</v>
      </c>
      <c r="L735" s="34">
        <v>12.2464</v>
      </c>
      <c r="M735" s="34">
        <v>4.7000000000000002E-3</v>
      </c>
      <c r="N735" s="34">
        <v>49.164099999999998</v>
      </c>
      <c r="O735" s="34">
        <v>2.1930999999999998</v>
      </c>
      <c r="P735" s="34">
        <v>51.4</v>
      </c>
      <c r="Q735" s="34">
        <v>40.1875</v>
      </c>
      <c r="R735" s="34">
        <v>1.7927</v>
      </c>
      <c r="S735" s="34">
        <v>42</v>
      </c>
      <c r="T735" s="34">
        <v>77.037300000000002</v>
      </c>
      <c r="U735" s="34"/>
      <c r="V735" s="34"/>
      <c r="W735" s="34">
        <v>0</v>
      </c>
      <c r="X735" s="34">
        <v>2.2694999999999999</v>
      </c>
      <c r="Y735" s="34">
        <v>12</v>
      </c>
      <c r="Z735" s="34">
        <v>852</v>
      </c>
      <c r="AA735" s="34">
        <v>853</v>
      </c>
      <c r="AB735" s="34">
        <v>869</v>
      </c>
      <c r="AC735" s="34">
        <v>87</v>
      </c>
      <c r="AD735" s="34">
        <v>27.47</v>
      </c>
      <c r="AE735" s="34">
        <v>0.63</v>
      </c>
      <c r="AF735" s="34">
        <v>978</v>
      </c>
      <c r="AG735" s="34">
        <v>2</v>
      </c>
      <c r="AH735" s="34">
        <v>42</v>
      </c>
      <c r="AI735" s="34">
        <v>41</v>
      </c>
      <c r="AJ735" s="34">
        <v>190</v>
      </c>
      <c r="AK735" s="34">
        <v>170</v>
      </c>
      <c r="AL735" s="34">
        <v>5.8</v>
      </c>
      <c r="AM735" s="34">
        <v>175.4</v>
      </c>
      <c r="AN735" s="34" t="s">
        <v>155</v>
      </c>
      <c r="AO735" s="34">
        <v>1</v>
      </c>
      <c r="AP735" s="37">
        <v>0.89672453703703703</v>
      </c>
      <c r="AQ735" s="34">
        <v>47.158985000000001</v>
      </c>
      <c r="AR735" s="34">
        <v>-88.488939000000002</v>
      </c>
      <c r="AS735" s="34">
        <v>313.5</v>
      </c>
      <c r="AT735" s="34">
        <v>6.8</v>
      </c>
      <c r="AU735" s="34">
        <v>12</v>
      </c>
      <c r="AV735" s="34">
        <v>10</v>
      </c>
      <c r="AW735" s="34" t="s">
        <v>201</v>
      </c>
      <c r="AX735" s="34">
        <v>1.7542</v>
      </c>
      <c r="AY735" s="34">
        <v>1.1374</v>
      </c>
      <c r="AZ735" s="34">
        <v>2.5541999999999998</v>
      </c>
      <c r="BA735" s="34">
        <v>13.404</v>
      </c>
      <c r="BB735" s="34">
        <v>14.55</v>
      </c>
      <c r="BC735" s="34">
        <v>1.0900000000000001</v>
      </c>
      <c r="BD735" s="34">
        <v>13.992000000000001</v>
      </c>
      <c r="BE735" s="34">
        <v>2903.8380000000002</v>
      </c>
      <c r="BF735" s="34">
        <v>0.70299999999999996</v>
      </c>
      <c r="BG735" s="34">
        <v>1.2210000000000001</v>
      </c>
      <c r="BH735" s="34">
        <v>5.3999999999999999E-2</v>
      </c>
      <c r="BI735" s="34">
        <v>1.2749999999999999</v>
      </c>
      <c r="BJ735" s="34">
        <v>0.998</v>
      </c>
      <c r="BK735" s="34">
        <v>4.4999999999999998E-2</v>
      </c>
      <c r="BL735" s="34">
        <v>1.042</v>
      </c>
      <c r="BM735" s="34">
        <v>0.63039999999999996</v>
      </c>
      <c r="BN735" s="34"/>
      <c r="BO735" s="34"/>
      <c r="BP735" s="34"/>
      <c r="BQ735" s="34">
        <v>391.279</v>
      </c>
      <c r="BR735" s="34">
        <v>0.17258599999999999</v>
      </c>
      <c r="BS735" s="34">
        <v>-5</v>
      </c>
      <c r="BT735" s="34">
        <v>6.0000000000000001E-3</v>
      </c>
      <c r="BU735" s="34">
        <v>4.2175700000000003</v>
      </c>
      <c r="BV735" s="34">
        <v>0</v>
      </c>
      <c r="BW735" s="34" t="s">
        <v>155</v>
      </c>
      <c r="BX735" s="34">
        <v>0.81699999999999995</v>
      </c>
    </row>
    <row r="736" spans="1:76" x14ac:dyDescent="0.25">
      <c r="A736" s="35">
        <v>43167</v>
      </c>
      <c r="B736" s="36">
        <v>2.092476851851852E-2</v>
      </c>
      <c r="C736" s="34">
        <v>13.954000000000001</v>
      </c>
      <c r="D736" s="34">
        <v>4.4999999999999997E-3</v>
      </c>
      <c r="E736" s="34">
        <v>44.723661</v>
      </c>
      <c r="F736" s="34">
        <v>83.8</v>
      </c>
      <c r="G736" s="34">
        <v>2.5</v>
      </c>
      <c r="H736" s="34">
        <v>89.3</v>
      </c>
      <c r="I736" s="34"/>
      <c r="J736" s="34">
        <v>2.29</v>
      </c>
      <c r="K736" s="34">
        <v>0.87719999999999998</v>
      </c>
      <c r="L736" s="34">
        <v>12.240399999999999</v>
      </c>
      <c r="M736" s="34">
        <v>3.8999999999999998E-3</v>
      </c>
      <c r="N736" s="34">
        <v>73.552999999999997</v>
      </c>
      <c r="O736" s="34">
        <v>2.1585000000000001</v>
      </c>
      <c r="P736" s="34">
        <v>75.7</v>
      </c>
      <c r="Q736" s="34">
        <v>60.191600000000001</v>
      </c>
      <c r="R736" s="34">
        <v>1.7664</v>
      </c>
      <c r="S736" s="34">
        <v>62</v>
      </c>
      <c r="T736" s="34">
        <v>89.306399999999996</v>
      </c>
      <c r="U736" s="34"/>
      <c r="V736" s="34"/>
      <c r="W736" s="34">
        <v>0</v>
      </c>
      <c r="X736" s="34">
        <v>2.0057</v>
      </c>
      <c r="Y736" s="34">
        <v>11.9</v>
      </c>
      <c r="Z736" s="34">
        <v>852</v>
      </c>
      <c r="AA736" s="34">
        <v>854</v>
      </c>
      <c r="AB736" s="34">
        <v>869</v>
      </c>
      <c r="AC736" s="34">
        <v>87.9</v>
      </c>
      <c r="AD736" s="34">
        <v>27.77</v>
      </c>
      <c r="AE736" s="34">
        <v>0.64</v>
      </c>
      <c r="AF736" s="34">
        <v>978</v>
      </c>
      <c r="AG736" s="34">
        <v>2</v>
      </c>
      <c r="AH736" s="34">
        <v>42</v>
      </c>
      <c r="AI736" s="34">
        <v>41</v>
      </c>
      <c r="AJ736" s="34">
        <v>190</v>
      </c>
      <c r="AK736" s="34">
        <v>170</v>
      </c>
      <c r="AL736" s="34">
        <v>5.7</v>
      </c>
      <c r="AM736" s="34">
        <v>175.7</v>
      </c>
      <c r="AN736" s="34" t="s">
        <v>155</v>
      </c>
      <c r="AO736" s="34">
        <v>1</v>
      </c>
      <c r="AP736" s="37">
        <v>0.89673611111111118</v>
      </c>
      <c r="AQ736" s="34">
        <v>47.159002000000001</v>
      </c>
      <c r="AR736" s="34">
        <v>-88.489000000000004</v>
      </c>
      <c r="AS736" s="34">
        <v>313.39999999999998</v>
      </c>
      <c r="AT736" s="34">
        <v>10.6</v>
      </c>
      <c r="AU736" s="34">
        <v>12</v>
      </c>
      <c r="AV736" s="34">
        <v>10</v>
      </c>
      <c r="AW736" s="34" t="s">
        <v>201</v>
      </c>
      <c r="AX736" s="34">
        <v>1.8771</v>
      </c>
      <c r="AY736" s="34">
        <v>1</v>
      </c>
      <c r="AZ736" s="34">
        <v>2.6</v>
      </c>
      <c r="BA736" s="34">
        <v>13.404</v>
      </c>
      <c r="BB736" s="34">
        <v>14.56</v>
      </c>
      <c r="BC736" s="34">
        <v>1.0900000000000001</v>
      </c>
      <c r="BD736" s="34">
        <v>13.997999999999999</v>
      </c>
      <c r="BE736" s="34">
        <v>2903.7240000000002</v>
      </c>
      <c r="BF736" s="34">
        <v>0.59199999999999997</v>
      </c>
      <c r="BG736" s="34">
        <v>1.827</v>
      </c>
      <c r="BH736" s="34">
        <v>5.3999999999999999E-2</v>
      </c>
      <c r="BI736" s="34">
        <v>1.881</v>
      </c>
      <c r="BJ736" s="34">
        <v>1.4950000000000001</v>
      </c>
      <c r="BK736" s="34">
        <v>4.3999999999999997E-2</v>
      </c>
      <c r="BL736" s="34">
        <v>1.5389999999999999</v>
      </c>
      <c r="BM736" s="34">
        <v>0.73109999999999997</v>
      </c>
      <c r="BN736" s="34"/>
      <c r="BO736" s="34"/>
      <c r="BP736" s="34"/>
      <c r="BQ736" s="34">
        <v>345.95600000000002</v>
      </c>
      <c r="BR736" s="34">
        <v>0.15734899999999999</v>
      </c>
      <c r="BS736" s="34">
        <v>-5</v>
      </c>
      <c r="BT736" s="34">
        <v>6.9290000000000003E-3</v>
      </c>
      <c r="BU736" s="34">
        <v>3.8452160000000002</v>
      </c>
      <c r="BV736" s="34">
        <v>0</v>
      </c>
      <c r="BW736" s="34" t="s">
        <v>155</v>
      </c>
      <c r="BX736" s="34">
        <v>0.81799999999999995</v>
      </c>
    </row>
    <row r="737" spans="1:76" x14ac:dyDescent="0.25">
      <c r="A737" s="35">
        <v>43167</v>
      </c>
      <c r="B737" s="36">
        <v>2.0936342592592593E-2</v>
      </c>
      <c r="C737" s="34">
        <v>13.920999999999999</v>
      </c>
      <c r="D737" s="34">
        <v>4.0000000000000001E-3</v>
      </c>
      <c r="E737" s="34">
        <v>40</v>
      </c>
      <c r="F737" s="34">
        <v>97.7</v>
      </c>
      <c r="G737" s="34">
        <v>2.4</v>
      </c>
      <c r="H737" s="34">
        <v>108.5</v>
      </c>
      <c r="I737" s="34"/>
      <c r="J737" s="34">
        <v>1.99</v>
      </c>
      <c r="K737" s="34">
        <v>0.87739999999999996</v>
      </c>
      <c r="L737" s="34">
        <v>12.214600000000001</v>
      </c>
      <c r="M737" s="34">
        <v>3.5000000000000001E-3</v>
      </c>
      <c r="N737" s="34">
        <v>85.760499999999993</v>
      </c>
      <c r="O737" s="34">
        <v>2.1059000000000001</v>
      </c>
      <c r="P737" s="34">
        <v>87.9</v>
      </c>
      <c r="Q737" s="34">
        <v>70.187600000000003</v>
      </c>
      <c r="R737" s="34">
        <v>1.7235</v>
      </c>
      <c r="S737" s="34">
        <v>71.900000000000006</v>
      </c>
      <c r="T737" s="34">
        <v>108.5001</v>
      </c>
      <c r="U737" s="34"/>
      <c r="V737" s="34"/>
      <c r="W737" s="34">
        <v>0</v>
      </c>
      <c r="X737" s="34">
        <v>1.7430000000000001</v>
      </c>
      <c r="Y737" s="34">
        <v>11.9</v>
      </c>
      <c r="Z737" s="34">
        <v>853</v>
      </c>
      <c r="AA737" s="34">
        <v>855</v>
      </c>
      <c r="AB737" s="34">
        <v>870</v>
      </c>
      <c r="AC737" s="34">
        <v>88</v>
      </c>
      <c r="AD737" s="34">
        <v>27.79</v>
      </c>
      <c r="AE737" s="34">
        <v>0.64</v>
      </c>
      <c r="AF737" s="34">
        <v>978</v>
      </c>
      <c r="AG737" s="34">
        <v>2</v>
      </c>
      <c r="AH737" s="34">
        <v>42</v>
      </c>
      <c r="AI737" s="34">
        <v>41</v>
      </c>
      <c r="AJ737" s="34">
        <v>190</v>
      </c>
      <c r="AK737" s="34">
        <v>170</v>
      </c>
      <c r="AL737" s="34">
        <v>5.7</v>
      </c>
      <c r="AM737" s="34">
        <v>175.9</v>
      </c>
      <c r="AN737" s="34" t="s">
        <v>155</v>
      </c>
      <c r="AO737" s="34">
        <v>1</v>
      </c>
      <c r="AP737" s="37">
        <v>0.89674768518518511</v>
      </c>
      <c r="AQ737" s="34">
        <v>47.159007000000003</v>
      </c>
      <c r="AR737" s="34">
        <v>-88.489096000000004</v>
      </c>
      <c r="AS737" s="34">
        <v>313.2</v>
      </c>
      <c r="AT737" s="34">
        <v>14.2</v>
      </c>
      <c r="AU737" s="34">
        <v>12</v>
      </c>
      <c r="AV737" s="34">
        <v>10</v>
      </c>
      <c r="AW737" s="34" t="s">
        <v>201</v>
      </c>
      <c r="AX737" s="34">
        <v>1.9</v>
      </c>
      <c r="AY737" s="34">
        <v>1</v>
      </c>
      <c r="AZ737" s="34">
        <v>2.6</v>
      </c>
      <c r="BA737" s="34">
        <v>13.404</v>
      </c>
      <c r="BB737" s="34">
        <v>14.59</v>
      </c>
      <c r="BC737" s="34">
        <v>1.0900000000000001</v>
      </c>
      <c r="BD737" s="34">
        <v>13.967000000000001</v>
      </c>
      <c r="BE737" s="34">
        <v>2903.3789999999999</v>
      </c>
      <c r="BF737" s="34">
        <v>0.53100000000000003</v>
      </c>
      <c r="BG737" s="34">
        <v>2.1349999999999998</v>
      </c>
      <c r="BH737" s="34">
        <v>5.1999999999999998E-2</v>
      </c>
      <c r="BI737" s="34">
        <v>2.1869999999999998</v>
      </c>
      <c r="BJ737" s="34">
        <v>1.7470000000000001</v>
      </c>
      <c r="BK737" s="34">
        <v>4.2999999999999997E-2</v>
      </c>
      <c r="BL737" s="34">
        <v>1.79</v>
      </c>
      <c r="BM737" s="34">
        <v>0.89</v>
      </c>
      <c r="BN737" s="34"/>
      <c r="BO737" s="34"/>
      <c r="BP737" s="34"/>
      <c r="BQ737" s="34">
        <v>301.24099999999999</v>
      </c>
      <c r="BR737" s="34">
        <v>0.14485200000000001</v>
      </c>
      <c r="BS737" s="34">
        <v>-5</v>
      </c>
      <c r="BT737" s="34">
        <v>7.0000000000000001E-3</v>
      </c>
      <c r="BU737" s="34">
        <v>3.5398209999999999</v>
      </c>
      <c r="BV737" s="34">
        <v>0</v>
      </c>
      <c r="BW737" s="34" t="s">
        <v>155</v>
      </c>
      <c r="BX737" s="34">
        <v>0.81799999999999995</v>
      </c>
    </row>
    <row r="738" spans="1:76" x14ac:dyDescent="0.25">
      <c r="A738" s="35">
        <v>43167</v>
      </c>
      <c r="B738" s="36">
        <v>2.0947916666666667E-2</v>
      </c>
      <c r="C738" s="34">
        <v>13.759</v>
      </c>
      <c r="D738" s="34">
        <v>4.1999999999999997E-3</v>
      </c>
      <c r="E738" s="34">
        <v>41.797944999999999</v>
      </c>
      <c r="F738" s="34">
        <v>103</v>
      </c>
      <c r="G738" s="34">
        <v>2.4</v>
      </c>
      <c r="H738" s="34">
        <v>129.1</v>
      </c>
      <c r="I738" s="34"/>
      <c r="J738" s="34">
        <v>1.75</v>
      </c>
      <c r="K738" s="34">
        <v>0.87870000000000004</v>
      </c>
      <c r="L738" s="34">
        <v>12.089700000000001</v>
      </c>
      <c r="M738" s="34">
        <v>3.7000000000000002E-3</v>
      </c>
      <c r="N738" s="34">
        <v>90.466800000000006</v>
      </c>
      <c r="O738" s="34">
        <v>2.1089000000000002</v>
      </c>
      <c r="P738" s="34">
        <v>92.6</v>
      </c>
      <c r="Q738" s="34">
        <v>74.039400000000001</v>
      </c>
      <c r="R738" s="34">
        <v>1.726</v>
      </c>
      <c r="S738" s="34">
        <v>75.8</v>
      </c>
      <c r="T738" s="34">
        <v>129.1403</v>
      </c>
      <c r="U738" s="34"/>
      <c r="V738" s="34"/>
      <c r="W738" s="34">
        <v>0</v>
      </c>
      <c r="X738" s="34">
        <v>1.5339</v>
      </c>
      <c r="Y738" s="34">
        <v>11.9</v>
      </c>
      <c r="Z738" s="34">
        <v>854</v>
      </c>
      <c r="AA738" s="34">
        <v>858</v>
      </c>
      <c r="AB738" s="34">
        <v>871</v>
      </c>
      <c r="AC738" s="34">
        <v>88</v>
      </c>
      <c r="AD738" s="34">
        <v>27.79</v>
      </c>
      <c r="AE738" s="34">
        <v>0.64</v>
      </c>
      <c r="AF738" s="34">
        <v>978</v>
      </c>
      <c r="AG738" s="34">
        <v>2</v>
      </c>
      <c r="AH738" s="34">
        <v>42</v>
      </c>
      <c r="AI738" s="34">
        <v>41</v>
      </c>
      <c r="AJ738" s="34">
        <v>190</v>
      </c>
      <c r="AK738" s="34">
        <v>170</v>
      </c>
      <c r="AL738" s="34">
        <v>5.7</v>
      </c>
      <c r="AM738" s="34">
        <v>175.6</v>
      </c>
      <c r="AN738" s="34" t="s">
        <v>155</v>
      </c>
      <c r="AO738" s="34">
        <v>1</v>
      </c>
      <c r="AP738" s="37">
        <v>0.89675925925925926</v>
      </c>
      <c r="AQ738" s="34">
        <v>47.159080000000003</v>
      </c>
      <c r="AR738" s="34">
        <v>-88.489278999999996</v>
      </c>
      <c r="AS738" s="34">
        <v>313.3</v>
      </c>
      <c r="AT738" s="34">
        <v>16.5</v>
      </c>
      <c r="AU738" s="34">
        <v>12</v>
      </c>
      <c r="AV738" s="34">
        <v>10</v>
      </c>
      <c r="AW738" s="34" t="s">
        <v>201</v>
      </c>
      <c r="AX738" s="34">
        <v>1.9771000000000001</v>
      </c>
      <c r="AY738" s="34">
        <v>1</v>
      </c>
      <c r="AZ738" s="34">
        <v>2.6770999999999998</v>
      </c>
      <c r="BA738" s="34">
        <v>13.404</v>
      </c>
      <c r="BB738" s="34">
        <v>14.75</v>
      </c>
      <c r="BC738" s="34">
        <v>1.1000000000000001</v>
      </c>
      <c r="BD738" s="34">
        <v>13.804</v>
      </c>
      <c r="BE738" s="34">
        <v>2902.9050000000002</v>
      </c>
      <c r="BF738" s="34">
        <v>0.56100000000000005</v>
      </c>
      <c r="BG738" s="34">
        <v>2.2749999999999999</v>
      </c>
      <c r="BH738" s="34">
        <v>5.2999999999999999E-2</v>
      </c>
      <c r="BI738" s="34">
        <v>2.3279999999999998</v>
      </c>
      <c r="BJ738" s="34">
        <v>1.8620000000000001</v>
      </c>
      <c r="BK738" s="34">
        <v>4.2999999999999997E-2</v>
      </c>
      <c r="BL738" s="34">
        <v>1.905</v>
      </c>
      <c r="BM738" s="34">
        <v>1.07</v>
      </c>
      <c r="BN738" s="34"/>
      <c r="BO738" s="34"/>
      <c r="BP738" s="34"/>
      <c r="BQ738" s="34">
        <v>267.79599999999999</v>
      </c>
      <c r="BR738" s="34">
        <v>0.113343</v>
      </c>
      <c r="BS738" s="34">
        <v>-5</v>
      </c>
      <c r="BT738" s="34">
        <v>7.0000000000000001E-3</v>
      </c>
      <c r="BU738" s="34">
        <v>2.7698200000000002</v>
      </c>
      <c r="BV738" s="34">
        <v>0</v>
      </c>
      <c r="BW738" s="34" t="s">
        <v>155</v>
      </c>
      <c r="BX738" s="34">
        <v>0.81799999999999995</v>
      </c>
    </row>
    <row r="739" spans="1:76" x14ac:dyDescent="0.25">
      <c r="A739" s="35">
        <v>43167</v>
      </c>
      <c r="B739" s="36">
        <v>2.0959490740740744E-2</v>
      </c>
      <c r="C739" s="34">
        <v>13.662000000000001</v>
      </c>
      <c r="D739" s="34">
        <v>5.0000000000000001E-3</v>
      </c>
      <c r="E739" s="34">
        <v>50</v>
      </c>
      <c r="F739" s="34">
        <v>104.4</v>
      </c>
      <c r="G739" s="34">
        <v>2.4</v>
      </c>
      <c r="H739" s="34">
        <v>151</v>
      </c>
      <c r="I739" s="34"/>
      <c r="J739" s="34">
        <v>1.59</v>
      </c>
      <c r="K739" s="34">
        <v>0.87949999999999995</v>
      </c>
      <c r="L739" s="34">
        <v>12.0161</v>
      </c>
      <c r="M739" s="34">
        <v>4.4000000000000003E-3</v>
      </c>
      <c r="N739" s="34">
        <v>91.8523</v>
      </c>
      <c r="O739" s="34">
        <v>2.1107999999999998</v>
      </c>
      <c r="P739" s="34">
        <v>94</v>
      </c>
      <c r="Q739" s="34">
        <v>75.173299999999998</v>
      </c>
      <c r="R739" s="34">
        <v>1.7275</v>
      </c>
      <c r="S739" s="34">
        <v>76.900000000000006</v>
      </c>
      <c r="T739" s="34">
        <v>151.01310000000001</v>
      </c>
      <c r="U739" s="34"/>
      <c r="V739" s="34"/>
      <c r="W739" s="34">
        <v>0</v>
      </c>
      <c r="X739" s="34">
        <v>1.3987000000000001</v>
      </c>
      <c r="Y739" s="34">
        <v>12.1</v>
      </c>
      <c r="Z739" s="34">
        <v>853</v>
      </c>
      <c r="AA739" s="34">
        <v>860</v>
      </c>
      <c r="AB739" s="34">
        <v>871</v>
      </c>
      <c r="AC739" s="34">
        <v>88</v>
      </c>
      <c r="AD739" s="34">
        <v>27.79</v>
      </c>
      <c r="AE739" s="34">
        <v>0.64</v>
      </c>
      <c r="AF739" s="34">
        <v>978</v>
      </c>
      <c r="AG739" s="34">
        <v>2</v>
      </c>
      <c r="AH739" s="34">
        <v>42</v>
      </c>
      <c r="AI739" s="34">
        <v>41</v>
      </c>
      <c r="AJ739" s="34">
        <v>190</v>
      </c>
      <c r="AK739" s="34">
        <v>170</v>
      </c>
      <c r="AL739" s="34">
        <v>5.9</v>
      </c>
      <c r="AM739" s="34">
        <v>175.2</v>
      </c>
      <c r="AN739" s="34" t="s">
        <v>155</v>
      </c>
      <c r="AO739" s="34">
        <v>1</v>
      </c>
      <c r="AP739" s="37">
        <v>0.89678240740740733</v>
      </c>
      <c r="AQ739" s="34">
        <v>47.159137000000001</v>
      </c>
      <c r="AR739" s="34">
        <v>-88.489389000000003</v>
      </c>
      <c r="AS739" s="34">
        <v>313.10000000000002</v>
      </c>
      <c r="AT739" s="34">
        <v>17.399999999999999</v>
      </c>
      <c r="AU739" s="34">
        <v>12</v>
      </c>
      <c r="AV739" s="34">
        <v>10</v>
      </c>
      <c r="AW739" s="34" t="s">
        <v>201</v>
      </c>
      <c r="AX739" s="34">
        <v>1.8458000000000001</v>
      </c>
      <c r="AY739" s="34">
        <v>1</v>
      </c>
      <c r="AZ739" s="34">
        <v>2.3915999999999999</v>
      </c>
      <c r="BA739" s="34">
        <v>13.404</v>
      </c>
      <c r="BB739" s="34">
        <v>14.84</v>
      </c>
      <c r="BC739" s="34">
        <v>1.1100000000000001</v>
      </c>
      <c r="BD739" s="34">
        <v>13.699</v>
      </c>
      <c r="BE739" s="34">
        <v>2902.2350000000001</v>
      </c>
      <c r="BF739" s="34">
        <v>0.67600000000000005</v>
      </c>
      <c r="BG739" s="34">
        <v>2.323</v>
      </c>
      <c r="BH739" s="34">
        <v>5.2999999999999999E-2</v>
      </c>
      <c r="BI739" s="34">
        <v>2.3769999999999998</v>
      </c>
      <c r="BJ739" s="34">
        <v>1.901</v>
      </c>
      <c r="BK739" s="34">
        <v>4.3999999999999997E-2</v>
      </c>
      <c r="BL739" s="34">
        <v>1.9450000000000001</v>
      </c>
      <c r="BM739" s="34">
        <v>1.2586999999999999</v>
      </c>
      <c r="BN739" s="34"/>
      <c r="BO739" s="34"/>
      <c r="BP739" s="34"/>
      <c r="BQ739" s="34">
        <v>245.63300000000001</v>
      </c>
      <c r="BR739" s="34">
        <v>0.127722</v>
      </c>
      <c r="BS739" s="34">
        <v>-5</v>
      </c>
      <c r="BT739" s="34">
        <v>6.071E-3</v>
      </c>
      <c r="BU739" s="34">
        <v>3.1212070000000001</v>
      </c>
      <c r="BV739" s="34">
        <v>0</v>
      </c>
      <c r="BW739" s="34" t="s">
        <v>155</v>
      </c>
      <c r="BX739" s="34">
        <v>0.81799999999999995</v>
      </c>
    </row>
    <row r="740" spans="1:76" x14ac:dyDescent="0.25">
      <c r="A740" s="35">
        <v>43167</v>
      </c>
      <c r="B740" s="36">
        <v>2.0971064814814814E-2</v>
      </c>
      <c r="C740" s="34">
        <v>13.532999999999999</v>
      </c>
      <c r="D740" s="34">
        <v>5.0000000000000001E-3</v>
      </c>
      <c r="E740" s="34">
        <v>50</v>
      </c>
      <c r="F740" s="34">
        <v>105.7</v>
      </c>
      <c r="G740" s="34">
        <v>2.4</v>
      </c>
      <c r="H740" s="34">
        <v>172.8</v>
      </c>
      <c r="I740" s="34"/>
      <c r="J740" s="34">
        <v>1.45</v>
      </c>
      <c r="K740" s="34">
        <v>0.88060000000000005</v>
      </c>
      <c r="L740" s="34">
        <v>11.9175</v>
      </c>
      <c r="M740" s="34">
        <v>4.4000000000000003E-3</v>
      </c>
      <c r="N740" s="34">
        <v>93.110500000000002</v>
      </c>
      <c r="O740" s="34">
        <v>2.1133999999999999</v>
      </c>
      <c r="P740" s="34">
        <v>95.2</v>
      </c>
      <c r="Q740" s="34">
        <v>76.203000000000003</v>
      </c>
      <c r="R740" s="34">
        <v>1.7297</v>
      </c>
      <c r="S740" s="34">
        <v>77.900000000000006</v>
      </c>
      <c r="T740" s="34">
        <v>172.81010000000001</v>
      </c>
      <c r="U740" s="34"/>
      <c r="V740" s="34"/>
      <c r="W740" s="34">
        <v>0</v>
      </c>
      <c r="X740" s="34">
        <v>1.2738</v>
      </c>
      <c r="Y740" s="34">
        <v>12.3</v>
      </c>
      <c r="Z740" s="34">
        <v>851</v>
      </c>
      <c r="AA740" s="34">
        <v>859</v>
      </c>
      <c r="AB740" s="34">
        <v>871</v>
      </c>
      <c r="AC740" s="34">
        <v>88</v>
      </c>
      <c r="AD740" s="34">
        <v>27.79</v>
      </c>
      <c r="AE740" s="34">
        <v>0.64</v>
      </c>
      <c r="AF740" s="34">
        <v>978</v>
      </c>
      <c r="AG740" s="34">
        <v>2</v>
      </c>
      <c r="AH740" s="34">
        <v>42.929000000000002</v>
      </c>
      <c r="AI740" s="34">
        <v>41</v>
      </c>
      <c r="AJ740" s="34">
        <v>190.9</v>
      </c>
      <c r="AK740" s="34">
        <v>170.9</v>
      </c>
      <c r="AL740" s="34">
        <v>6.1</v>
      </c>
      <c r="AM740" s="34">
        <v>175</v>
      </c>
      <c r="AN740" s="34" t="s">
        <v>155</v>
      </c>
      <c r="AO740" s="34">
        <v>1</v>
      </c>
      <c r="AP740" s="37">
        <v>0.89679398148148148</v>
      </c>
      <c r="AQ740" s="34">
        <v>47.159179999999999</v>
      </c>
      <c r="AR740" s="34">
        <v>-88.489467000000005</v>
      </c>
      <c r="AS740" s="34">
        <v>313</v>
      </c>
      <c r="AT740" s="34">
        <v>17.2</v>
      </c>
      <c r="AU740" s="34">
        <v>12</v>
      </c>
      <c r="AV740" s="34">
        <v>10</v>
      </c>
      <c r="AW740" s="34" t="s">
        <v>201</v>
      </c>
      <c r="AX740" s="34">
        <v>1.8</v>
      </c>
      <c r="AY740" s="34">
        <v>1.0770999999999999</v>
      </c>
      <c r="AZ740" s="34">
        <v>2.2999999999999998</v>
      </c>
      <c r="BA740" s="34">
        <v>13.404</v>
      </c>
      <c r="BB740" s="34">
        <v>14.97</v>
      </c>
      <c r="BC740" s="34">
        <v>1.1200000000000001</v>
      </c>
      <c r="BD740" s="34">
        <v>13.558999999999999</v>
      </c>
      <c r="BE740" s="34">
        <v>2901.7420000000002</v>
      </c>
      <c r="BF740" s="34">
        <v>0.68200000000000005</v>
      </c>
      <c r="BG740" s="34">
        <v>2.3740000000000001</v>
      </c>
      <c r="BH740" s="34">
        <v>5.3999999999999999E-2</v>
      </c>
      <c r="BI740" s="34">
        <v>2.4279999999999999</v>
      </c>
      <c r="BJ740" s="34">
        <v>1.9430000000000001</v>
      </c>
      <c r="BK740" s="34">
        <v>4.3999999999999997E-2</v>
      </c>
      <c r="BL740" s="34">
        <v>1.9870000000000001</v>
      </c>
      <c r="BM740" s="34">
        <v>1.452</v>
      </c>
      <c r="BN740" s="34"/>
      <c r="BO740" s="34"/>
      <c r="BP740" s="34"/>
      <c r="BQ740" s="34">
        <v>225.50899999999999</v>
      </c>
      <c r="BR740" s="34">
        <v>0.15965699999999999</v>
      </c>
      <c r="BS740" s="34">
        <v>-5</v>
      </c>
      <c r="BT740" s="34">
        <v>5.071E-3</v>
      </c>
      <c r="BU740" s="34">
        <v>3.901618</v>
      </c>
      <c r="BV740" s="34">
        <v>0</v>
      </c>
      <c r="BW740" s="34" t="s">
        <v>155</v>
      </c>
      <c r="BX740" s="34">
        <v>0.81799999999999995</v>
      </c>
    </row>
    <row r="741" spans="1:76" x14ac:dyDescent="0.25">
      <c r="A741" s="35">
        <v>43167</v>
      </c>
      <c r="B741" s="36">
        <v>2.0982638888888891E-2</v>
      </c>
      <c r="C741" s="34">
        <v>13.249000000000001</v>
      </c>
      <c r="D741" s="34">
        <v>5.0000000000000001E-3</v>
      </c>
      <c r="E741" s="34">
        <v>50</v>
      </c>
      <c r="F741" s="34">
        <v>106.4</v>
      </c>
      <c r="G741" s="34">
        <v>2.4</v>
      </c>
      <c r="H741" s="34">
        <v>175.3</v>
      </c>
      <c r="I741" s="34"/>
      <c r="J741" s="34">
        <v>1.4</v>
      </c>
      <c r="K741" s="34">
        <v>0.88290000000000002</v>
      </c>
      <c r="L741" s="34">
        <v>11.696999999999999</v>
      </c>
      <c r="M741" s="34">
        <v>4.4000000000000003E-3</v>
      </c>
      <c r="N741" s="34">
        <v>93.9726</v>
      </c>
      <c r="O741" s="34">
        <v>2.1189</v>
      </c>
      <c r="P741" s="34">
        <v>96.1</v>
      </c>
      <c r="Q741" s="34">
        <v>76.908500000000004</v>
      </c>
      <c r="R741" s="34">
        <v>1.7341</v>
      </c>
      <c r="S741" s="34">
        <v>78.599999999999994</v>
      </c>
      <c r="T741" s="34">
        <v>175.3</v>
      </c>
      <c r="U741" s="34"/>
      <c r="V741" s="34"/>
      <c r="W741" s="34">
        <v>0</v>
      </c>
      <c r="X741" s="34">
        <v>1.236</v>
      </c>
      <c r="Y741" s="34">
        <v>12.3</v>
      </c>
      <c r="Z741" s="34">
        <v>852</v>
      </c>
      <c r="AA741" s="34">
        <v>859</v>
      </c>
      <c r="AB741" s="34">
        <v>870</v>
      </c>
      <c r="AC741" s="34">
        <v>88</v>
      </c>
      <c r="AD741" s="34">
        <v>27.79</v>
      </c>
      <c r="AE741" s="34">
        <v>0.64</v>
      </c>
      <c r="AF741" s="34">
        <v>978</v>
      </c>
      <c r="AG741" s="34">
        <v>2</v>
      </c>
      <c r="AH741" s="34">
        <v>43</v>
      </c>
      <c r="AI741" s="34">
        <v>41</v>
      </c>
      <c r="AJ741" s="34">
        <v>191</v>
      </c>
      <c r="AK741" s="34">
        <v>171</v>
      </c>
      <c r="AL741" s="34">
        <v>6.1</v>
      </c>
      <c r="AM741" s="34">
        <v>175</v>
      </c>
      <c r="AN741" s="34" t="s">
        <v>155</v>
      </c>
      <c r="AO741" s="34">
        <v>2</v>
      </c>
      <c r="AP741" s="37">
        <v>0.89680555555555552</v>
      </c>
      <c r="AQ741" s="34">
        <v>47.159190000000002</v>
      </c>
      <c r="AR741" s="34">
        <v>-88.489485000000002</v>
      </c>
      <c r="AS741" s="34">
        <v>313</v>
      </c>
      <c r="AT741" s="34">
        <v>17.100000000000001</v>
      </c>
      <c r="AU741" s="34">
        <v>12</v>
      </c>
      <c r="AV741" s="34">
        <v>9</v>
      </c>
      <c r="AW741" s="34" t="s">
        <v>201</v>
      </c>
      <c r="AX741" s="34">
        <v>1.8</v>
      </c>
      <c r="AY741" s="34">
        <v>1.1770229999999999</v>
      </c>
      <c r="AZ741" s="34">
        <v>2.3770229999999999</v>
      </c>
      <c r="BA741" s="34">
        <v>13.404</v>
      </c>
      <c r="BB741" s="34">
        <v>15.27</v>
      </c>
      <c r="BC741" s="34">
        <v>1.1399999999999999</v>
      </c>
      <c r="BD741" s="34">
        <v>13.266999999999999</v>
      </c>
      <c r="BE741" s="34">
        <v>2901.761</v>
      </c>
      <c r="BF741" s="34">
        <v>0.69699999999999995</v>
      </c>
      <c r="BG741" s="34">
        <v>2.4409999999999998</v>
      </c>
      <c r="BH741" s="34">
        <v>5.5E-2</v>
      </c>
      <c r="BI741" s="34">
        <v>2.496</v>
      </c>
      <c r="BJ741" s="34">
        <v>1.998</v>
      </c>
      <c r="BK741" s="34">
        <v>4.4999999999999998E-2</v>
      </c>
      <c r="BL741" s="34">
        <v>2.0430000000000001</v>
      </c>
      <c r="BM741" s="34">
        <v>1.5006999999999999</v>
      </c>
      <c r="BN741" s="34"/>
      <c r="BO741" s="34"/>
      <c r="BP741" s="34"/>
      <c r="BQ741" s="34">
        <v>222.952</v>
      </c>
      <c r="BR741" s="34">
        <v>0.13134299999999999</v>
      </c>
      <c r="BS741" s="34">
        <v>-5</v>
      </c>
      <c r="BT741" s="34">
        <v>5.9290000000000002E-3</v>
      </c>
      <c r="BU741" s="34">
        <v>3.209695</v>
      </c>
      <c r="BV741" s="34">
        <v>0</v>
      </c>
      <c r="BW741" s="34" t="s">
        <v>155</v>
      </c>
      <c r="BX741" s="34">
        <v>0.81799999999999995</v>
      </c>
    </row>
    <row r="742" spans="1:76" x14ac:dyDescent="0.25">
      <c r="A742" s="35">
        <v>43167</v>
      </c>
      <c r="B742" s="36">
        <v>2.0994212962962961E-2</v>
      </c>
      <c r="C742" s="34">
        <v>13.069000000000001</v>
      </c>
      <c r="D742" s="34">
        <v>6.4999999999999997E-3</v>
      </c>
      <c r="E742" s="34">
        <v>65.262281000000002</v>
      </c>
      <c r="F742" s="34">
        <v>105.8</v>
      </c>
      <c r="G742" s="34">
        <v>2.4</v>
      </c>
      <c r="H742" s="34">
        <v>161.6</v>
      </c>
      <c r="I742" s="34"/>
      <c r="J742" s="34">
        <v>1.35</v>
      </c>
      <c r="K742" s="34">
        <v>0.88429999999999997</v>
      </c>
      <c r="L742" s="34">
        <v>11.557399999999999</v>
      </c>
      <c r="M742" s="34">
        <v>5.7999999999999996E-3</v>
      </c>
      <c r="N742" s="34">
        <v>93.554699999999997</v>
      </c>
      <c r="O742" s="34">
        <v>2.1223999999999998</v>
      </c>
      <c r="P742" s="34">
        <v>95.7</v>
      </c>
      <c r="Q742" s="34">
        <v>76.566599999999994</v>
      </c>
      <c r="R742" s="34">
        <v>1.7370000000000001</v>
      </c>
      <c r="S742" s="34">
        <v>78.3</v>
      </c>
      <c r="T742" s="34">
        <v>161.6439</v>
      </c>
      <c r="U742" s="34"/>
      <c r="V742" s="34"/>
      <c r="W742" s="34">
        <v>0</v>
      </c>
      <c r="X742" s="34">
        <v>1.1913</v>
      </c>
      <c r="Y742" s="34">
        <v>12.3</v>
      </c>
      <c r="Z742" s="34">
        <v>851</v>
      </c>
      <c r="AA742" s="34">
        <v>858</v>
      </c>
      <c r="AB742" s="34">
        <v>871</v>
      </c>
      <c r="AC742" s="34">
        <v>88</v>
      </c>
      <c r="AD742" s="34">
        <v>27.79</v>
      </c>
      <c r="AE742" s="34">
        <v>0.64</v>
      </c>
      <c r="AF742" s="34">
        <v>978</v>
      </c>
      <c r="AG742" s="34">
        <v>2</v>
      </c>
      <c r="AH742" s="34">
        <v>43</v>
      </c>
      <c r="AI742" s="34">
        <v>41</v>
      </c>
      <c r="AJ742" s="34">
        <v>191</v>
      </c>
      <c r="AK742" s="34">
        <v>171</v>
      </c>
      <c r="AL742" s="34">
        <v>6.2</v>
      </c>
      <c r="AM742" s="34">
        <v>175</v>
      </c>
      <c r="AN742" s="34" t="s">
        <v>155</v>
      </c>
      <c r="AO742" s="34">
        <v>2</v>
      </c>
      <c r="AP742" s="37">
        <v>0.89680555555555552</v>
      </c>
      <c r="AQ742" s="34">
        <v>47.159222999999997</v>
      </c>
      <c r="AR742" s="34">
        <v>-88.489534000000006</v>
      </c>
      <c r="AS742" s="34">
        <v>312.8</v>
      </c>
      <c r="AT742" s="34">
        <v>15.3</v>
      </c>
      <c r="AU742" s="34">
        <v>12</v>
      </c>
      <c r="AV742" s="34">
        <v>9</v>
      </c>
      <c r="AW742" s="34" t="s">
        <v>202</v>
      </c>
      <c r="AX742" s="34">
        <v>1.8</v>
      </c>
      <c r="AY742" s="34">
        <v>1.3541540000000001</v>
      </c>
      <c r="AZ742" s="34">
        <v>2.477077</v>
      </c>
      <c r="BA742" s="34">
        <v>13.404</v>
      </c>
      <c r="BB742" s="34">
        <v>15.47</v>
      </c>
      <c r="BC742" s="34">
        <v>1.1499999999999999</v>
      </c>
      <c r="BD742" s="34">
        <v>13.077999999999999</v>
      </c>
      <c r="BE742" s="34">
        <v>2901.8159999999998</v>
      </c>
      <c r="BF742" s="34">
        <v>0.92200000000000004</v>
      </c>
      <c r="BG742" s="34">
        <v>2.46</v>
      </c>
      <c r="BH742" s="34">
        <v>5.6000000000000001E-2</v>
      </c>
      <c r="BI742" s="34">
        <v>2.516</v>
      </c>
      <c r="BJ742" s="34">
        <v>2.0129999999999999</v>
      </c>
      <c r="BK742" s="34">
        <v>4.5999999999999999E-2</v>
      </c>
      <c r="BL742" s="34">
        <v>2.0590000000000002</v>
      </c>
      <c r="BM742" s="34">
        <v>1.4005000000000001</v>
      </c>
      <c r="BN742" s="34"/>
      <c r="BO742" s="34"/>
      <c r="BP742" s="34"/>
      <c r="BQ742" s="34">
        <v>217.48400000000001</v>
      </c>
      <c r="BR742" s="34">
        <v>0.10484599999999999</v>
      </c>
      <c r="BS742" s="34">
        <v>-5</v>
      </c>
      <c r="BT742" s="34">
        <v>6.0000000000000001E-3</v>
      </c>
      <c r="BU742" s="34">
        <v>2.5621740000000002</v>
      </c>
      <c r="BV742" s="34">
        <v>0</v>
      </c>
      <c r="BW742" s="34" t="s">
        <v>155</v>
      </c>
      <c r="BX742" s="34">
        <v>0.81799999999999995</v>
      </c>
    </row>
    <row r="743" spans="1:76" x14ac:dyDescent="0.25">
      <c r="A743" s="35">
        <v>43167</v>
      </c>
      <c r="B743" s="36">
        <v>2.1005787037037038E-2</v>
      </c>
      <c r="C743" s="34">
        <v>13.955</v>
      </c>
      <c r="D743" s="34">
        <v>6.6E-3</v>
      </c>
      <c r="E743" s="34">
        <v>65.788561999999999</v>
      </c>
      <c r="F743" s="34">
        <v>101</v>
      </c>
      <c r="G743" s="34">
        <v>2.4</v>
      </c>
      <c r="H743" s="34">
        <v>119.4</v>
      </c>
      <c r="I743" s="34"/>
      <c r="J743" s="34">
        <v>1.3</v>
      </c>
      <c r="K743" s="34">
        <v>0.87739999999999996</v>
      </c>
      <c r="L743" s="34">
        <v>12.244199999999999</v>
      </c>
      <c r="M743" s="34">
        <v>5.7999999999999996E-3</v>
      </c>
      <c r="N743" s="34">
        <v>88.630600000000001</v>
      </c>
      <c r="O743" s="34">
        <v>2.1057000000000001</v>
      </c>
      <c r="P743" s="34">
        <v>90.7</v>
      </c>
      <c r="Q743" s="34">
        <v>72.536600000000007</v>
      </c>
      <c r="R743" s="34">
        <v>1.7234</v>
      </c>
      <c r="S743" s="34">
        <v>74.3</v>
      </c>
      <c r="T743" s="34">
        <v>119.40860000000001</v>
      </c>
      <c r="U743" s="34"/>
      <c r="V743" s="34"/>
      <c r="W743" s="34">
        <v>0</v>
      </c>
      <c r="X743" s="34">
        <v>1.1406000000000001</v>
      </c>
      <c r="Y743" s="34">
        <v>12.4</v>
      </c>
      <c r="Z743" s="34">
        <v>851</v>
      </c>
      <c r="AA743" s="34">
        <v>857</v>
      </c>
      <c r="AB743" s="34">
        <v>871</v>
      </c>
      <c r="AC743" s="34">
        <v>88</v>
      </c>
      <c r="AD743" s="34">
        <v>27.79</v>
      </c>
      <c r="AE743" s="34">
        <v>0.64</v>
      </c>
      <c r="AF743" s="34">
        <v>978</v>
      </c>
      <c r="AG743" s="34">
        <v>2</v>
      </c>
      <c r="AH743" s="34">
        <v>43</v>
      </c>
      <c r="AI743" s="34">
        <v>41</v>
      </c>
      <c r="AJ743" s="34">
        <v>191</v>
      </c>
      <c r="AK743" s="34">
        <v>171</v>
      </c>
      <c r="AL743" s="34">
        <v>6.3</v>
      </c>
      <c r="AM743" s="34">
        <v>175</v>
      </c>
      <c r="AN743" s="34" t="s">
        <v>155</v>
      </c>
      <c r="AO743" s="34">
        <v>2</v>
      </c>
      <c r="AP743" s="37">
        <v>0.89681712962962967</v>
      </c>
      <c r="AQ743" s="34">
        <v>47.159255999999999</v>
      </c>
      <c r="AR743" s="34">
        <v>-88.489598000000001</v>
      </c>
      <c r="AS743" s="34">
        <v>312.8</v>
      </c>
      <c r="AT743" s="34">
        <v>14.7</v>
      </c>
      <c r="AU743" s="34">
        <v>12</v>
      </c>
      <c r="AV743" s="34">
        <v>9</v>
      </c>
      <c r="AW743" s="34" t="s">
        <v>202</v>
      </c>
      <c r="AX743" s="34">
        <v>1.8</v>
      </c>
      <c r="AY743" s="34">
        <v>1.4</v>
      </c>
      <c r="AZ743" s="34">
        <v>2.5</v>
      </c>
      <c r="BA743" s="34">
        <v>13.404</v>
      </c>
      <c r="BB743" s="34">
        <v>14.55</v>
      </c>
      <c r="BC743" s="34">
        <v>1.0900000000000001</v>
      </c>
      <c r="BD743" s="34">
        <v>13.975</v>
      </c>
      <c r="BE743" s="34">
        <v>2902.567</v>
      </c>
      <c r="BF743" s="34">
        <v>0.871</v>
      </c>
      <c r="BG743" s="34">
        <v>2.2000000000000002</v>
      </c>
      <c r="BH743" s="34">
        <v>5.1999999999999998E-2</v>
      </c>
      <c r="BI743" s="34">
        <v>2.2530000000000001</v>
      </c>
      <c r="BJ743" s="34">
        <v>1.8009999999999999</v>
      </c>
      <c r="BK743" s="34">
        <v>4.2999999999999997E-2</v>
      </c>
      <c r="BL743" s="34">
        <v>1.843</v>
      </c>
      <c r="BM743" s="34">
        <v>0.9768</v>
      </c>
      <c r="BN743" s="34"/>
      <c r="BO743" s="34"/>
      <c r="BP743" s="34"/>
      <c r="BQ743" s="34">
        <v>196.59899999999999</v>
      </c>
      <c r="BR743" s="34">
        <v>7.7917E-2</v>
      </c>
      <c r="BS743" s="34">
        <v>-5</v>
      </c>
      <c r="BT743" s="34">
        <v>6.0000000000000001E-3</v>
      </c>
      <c r="BU743" s="34">
        <v>1.9040969999999999</v>
      </c>
      <c r="BV743" s="34">
        <v>0</v>
      </c>
      <c r="BW743" s="34" t="s">
        <v>155</v>
      </c>
      <c r="BX743" s="34">
        <v>0.81799999999999995</v>
      </c>
    </row>
    <row r="744" spans="1:76" x14ac:dyDescent="0.25">
      <c r="A744" s="35">
        <v>43167</v>
      </c>
      <c r="B744" s="36">
        <v>2.1017361111111108E-2</v>
      </c>
      <c r="C744" s="34">
        <v>14.566000000000001</v>
      </c>
      <c r="D744" s="34">
        <v>7.7999999999999996E-3</v>
      </c>
      <c r="E744" s="34">
        <v>78.464106999999998</v>
      </c>
      <c r="F744" s="34">
        <v>92.6</v>
      </c>
      <c r="G744" s="34">
        <v>2.4</v>
      </c>
      <c r="H744" s="34">
        <v>78</v>
      </c>
      <c r="I744" s="34"/>
      <c r="J744" s="34">
        <v>1.36</v>
      </c>
      <c r="K744" s="34">
        <v>0.87260000000000004</v>
      </c>
      <c r="L744" s="34">
        <v>12.71</v>
      </c>
      <c r="M744" s="34">
        <v>6.7999999999999996E-3</v>
      </c>
      <c r="N744" s="34">
        <v>80.761499999999998</v>
      </c>
      <c r="O744" s="34">
        <v>2.0941999999999998</v>
      </c>
      <c r="P744" s="34">
        <v>82.9</v>
      </c>
      <c r="Q744" s="34">
        <v>66.096400000000003</v>
      </c>
      <c r="R744" s="34">
        <v>1.7139</v>
      </c>
      <c r="S744" s="34">
        <v>67.8</v>
      </c>
      <c r="T744" s="34">
        <v>78.047399999999996</v>
      </c>
      <c r="U744" s="34"/>
      <c r="V744" s="34"/>
      <c r="W744" s="34">
        <v>0</v>
      </c>
      <c r="X744" s="34">
        <v>1.1848000000000001</v>
      </c>
      <c r="Y744" s="34">
        <v>12.3</v>
      </c>
      <c r="Z744" s="34">
        <v>851</v>
      </c>
      <c r="AA744" s="34">
        <v>858</v>
      </c>
      <c r="AB744" s="34">
        <v>871</v>
      </c>
      <c r="AC744" s="34">
        <v>88</v>
      </c>
      <c r="AD744" s="34">
        <v>27.79</v>
      </c>
      <c r="AE744" s="34">
        <v>0.64</v>
      </c>
      <c r="AF744" s="34">
        <v>978</v>
      </c>
      <c r="AG744" s="34">
        <v>2</v>
      </c>
      <c r="AH744" s="34">
        <v>43</v>
      </c>
      <c r="AI744" s="34">
        <v>41</v>
      </c>
      <c r="AJ744" s="34">
        <v>191</v>
      </c>
      <c r="AK744" s="34">
        <v>170.1</v>
      </c>
      <c r="AL744" s="34">
        <v>6.2</v>
      </c>
      <c r="AM744" s="34">
        <v>175</v>
      </c>
      <c r="AN744" s="34" t="s">
        <v>155</v>
      </c>
      <c r="AO744" s="34">
        <v>2</v>
      </c>
      <c r="AP744" s="37">
        <v>0.8968287037037036</v>
      </c>
      <c r="AQ744" s="34">
        <v>47.159275000000001</v>
      </c>
      <c r="AR744" s="34">
        <v>-88.489656999999994</v>
      </c>
      <c r="AS744" s="34">
        <v>312.7</v>
      </c>
      <c r="AT744" s="34">
        <v>12.9</v>
      </c>
      <c r="AU744" s="34">
        <v>12</v>
      </c>
      <c r="AV744" s="34">
        <v>9</v>
      </c>
      <c r="AW744" s="34" t="s">
        <v>202</v>
      </c>
      <c r="AX744" s="34">
        <v>2.0312999999999999</v>
      </c>
      <c r="AY744" s="34">
        <v>1.0915999999999999</v>
      </c>
      <c r="AZ744" s="34">
        <v>2.6541999999999999</v>
      </c>
      <c r="BA744" s="34">
        <v>13.404</v>
      </c>
      <c r="BB744" s="34">
        <v>13.98</v>
      </c>
      <c r="BC744" s="34">
        <v>1.04</v>
      </c>
      <c r="BD744" s="34">
        <v>14.602</v>
      </c>
      <c r="BE744" s="34">
        <v>2903.076</v>
      </c>
      <c r="BF744" s="34">
        <v>0.995</v>
      </c>
      <c r="BG744" s="34">
        <v>1.9319999999999999</v>
      </c>
      <c r="BH744" s="34">
        <v>0.05</v>
      </c>
      <c r="BI744" s="34">
        <v>1.982</v>
      </c>
      <c r="BJ744" s="34">
        <v>1.581</v>
      </c>
      <c r="BK744" s="34">
        <v>4.1000000000000002E-2</v>
      </c>
      <c r="BL744" s="34">
        <v>1.6220000000000001</v>
      </c>
      <c r="BM744" s="34">
        <v>0.61519999999999997</v>
      </c>
      <c r="BN744" s="34"/>
      <c r="BO744" s="34"/>
      <c r="BP744" s="34"/>
      <c r="BQ744" s="34">
        <v>196.767</v>
      </c>
      <c r="BR744" s="34">
        <v>7.9715999999999995E-2</v>
      </c>
      <c r="BS744" s="34">
        <v>-5</v>
      </c>
      <c r="BT744" s="34">
        <v>6.0000000000000001E-3</v>
      </c>
      <c r="BU744" s="34">
        <v>1.9480599999999999</v>
      </c>
      <c r="BV744" s="34">
        <v>0</v>
      </c>
      <c r="BW744" s="34" t="s">
        <v>155</v>
      </c>
      <c r="BX744" s="34">
        <v>0.81799999999999995</v>
      </c>
    </row>
    <row r="745" spans="1:76" x14ac:dyDescent="0.25">
      <c r="A745" s="35">
        <v>43167</v>
      </c>
      <c r="B745" s="36">
        <v>2.1028935185185185E-2</v>
      </c>
      <c r="C745" s="34">
        <v>14.823</v>
      </c>
      <c r="D745" s="34">
        <v>2.35E-2</v>
      </c>
      <c r="E745" s="34">
        <v>234.84723399999999</v>
      </c>
      <c r="F745" s="34">
        <v>82.3</v>
      </c>
      <c r="G745" s="34">
        <v>2.4</v>
      </c>
      <c r="H745" s="34">
        <v>58.1</v>
      </c>
      <c r="I745" s="34"/>
      <c r="J745" s="34">
        <v>1.4</v>
      </c>
      <c r="K745" s="34">
        <v>0.87050000000000005</v>
      </c>
      <c r="L745" s="34">
        <v>12.9033</v>
      </c>
      <c r="M745" s="34">
        <v>2.0400000000000001E-2</v>
      </c>
      <c r="N745" s="34">
        <v>71.630099999999999</v>
      </c>
      <c r="O745" s="34">
        <v>2.0891999999999999</v>
      </c>
      <c r="P745" s="34">
        <v>73.7</v>
      </c>
      <c r="Q745" s="34">
        <v>58.623199999999997</v>
      </c>
      <c r="R745" s="34">
        <v>1.7098</v>
      </c>
      <c r="S745" s="34">
        <v>60.3</v>
      </c>
      <c r="T745" s="34">
        <v>58.0884</v>
      </c>
      <c r="U745" s="34"/>
      <c r="V745" s="34"/>
      <c r="W745" s="34">
        <v>0</v>
      </c>
      <c r="X745" s="34">
        <v>1.2186999999999999</v>
      </c>
      <c r="Y745" s="34">
        <v>12.4</v>
      </c>
      <c r="Z745" s="34">
        <v>851</v>
      </c>
      <c r="AA745" s="34">
        <v>858</v>
      </c>
      <c r="AB745" s="34">
        <v>872</v>
      </c>
      <c r="AC745" s="34">
        <v>88</v>
      </c>
      <c r="AD745" s="34">
        <v>27.79</v>
      </c>
      <c r="AE745" s="34">
        <v>0.64</v>
      </c>
      <c r="AF745" s="34">
        <v>978</v>
      </c>
      <c r="AG745" s="34">
        <v>2</v>
      </c>
      <c r="AH745" s="34">
        <v>43</v>
      </c>
      <c r="AI745" s="34">
        <v>41</v>
      </c>
      <c r="AJ745" s="34">
        <v>191</v>
      </c>
      <c r="AK745" s="34">
        <v>170.9</v>
      </c>
      <c r="AL745" s="34">
        <v>6.3</v>
      </c>
      <c r="AM745" s="34">
        <v>175</v>
      </c>
      <c r="AN745" s="34" t="s">
        <v>155</v>
      </c>
      <c r="AO745" s="34">
        <v>2</v>
      </c>
      <c r="AP745" s="37">
        <v>0.89684027777777775</v>
      </c>
      <c r="AQ745" s="34">
        <v>47.159266000000002</v>
      </c>
      <c r="AR745" s="34">
        <v>-88.489705000000001</v>
      </c>
      <c r="AS745" s="34">
        <v>312.5</v>
      </c>
      <c r="AT745" s="34">
        <v>6.9</v>
      </c>
      <c r="AU745" s="34">
        <v>12</v>
      </c>
      <c r="AV745" s="34">
        <v>9</v>
      </c>
      <c r="AW745" s="34" t="s">
        <v>202</v>
      </c>
      <c r="AX745" s="34">
        <v>1.5603</v>
      </c>
      <c r="AY745" s="34">
        <v>1.0770999999999999</v>
      </c>
      <c r="AZ745" s="34">
        <v>2.4687000000000001</v>
      </c>
      <c r="BA745" s="34">
        <v>13.404</v>
      </c>
      <c r="BB745" s="34">
        <v>13.74</v>
      </c>
      <c r="BC745" s="34">
        <v>1.03</v>
      </c>
      <c r="BD745" s="34">
        <v>14.875999999999999</v>
      </c>
      <c r="BE745" s="34">
        <v>2900.377</v>
      </c>
      <c r="BF745" s="34">
        <v>2.9249999999999998</v>
      </c>
      <c r="BG745" s="34">
        <v>1.6859999999999999</v>
      </c>
      <c r="BH745" s="34">
        <v>4.9000000000000002E-2</v>
      </c>
      <c r="BI745" s="34">
        <v>1.7350000000000001</v>
      </c>
      <c r="BJ745" s="34">
        <v>1.38</v>
      </c>
      <c r="BK745" s="34">
        <v>0.04</v>
      </c>
      <c r="BL745" s="34">
        <v>1.42</v>
      </c>
      <c r="BM745" s="34">
        <v>0.4506</v>
      </c>
      <c r="BN745" s="34"/>
      <c r="BO745" s="34"/>
      <c r="BP745" s="34"/>
      <c r="BQ745" s="34">
        <v>199.18100000000001</v>
      </c>
      <c r="BR745" s="34">
        <v>7.3497000000000007E-2</v>
      </c>
      <c r="BS745" s="34">
        <v>-5</v>
      </c>
      <c r="BT745" s="34">
        <v>5.071E-3</v>
      </c>
      <c r="BU745" s="34">
        <v>1.7960830000000001</v>
      </c>
      <c r="BV745" s="34">
        <v>0</v>
      </c>
      <c r="BW745" s="34" t="s">
        <v>155</v>
      </c>
      <c r="BX745" s="34">
        <v>0.81799999999999995</v>
      </c>
    </row>
    <row r="746" spans="1:76" x14ac:dyDescent="0.25">
      <c r="A746" s="35">
        <v>43167</v>
      </c>
      <c r="B746" s="36">
        <v>2.1040509259259255E-2</v>
      </c>
      <c r="C746" s="34">
        <v>14.757</v>
      </c>
      <c r="D746" s="34">
        <v>4.9099999999999998E-2</v>
      </c>
      <c r="E746" s="34">
        <v>490.83402100000001</v>
      </c>
      <c r="F746" s="34">
        <v>70.900000000000006</v>
      </c>
      <c r="G746" s="34">
        <v>2.4</v>
      </c>
      <c r="H746" s="34">
        <v>44.7</v>
      </c>
      <c r="I746" s="34"/>
      <c r="J746" s="34">
        <v>1.4</v>
      </c>
      <c r="K746" s="34">
        <v>0.87080000000000002</v>
      </c>
      <c r="L746" s="34">
        <v>12.8508</v>
      </c>
      <c r="M746" s="34">
        <v>4.2700000000000002E-2</v>
      </c>
      <c r="N746" s="34">
        <v>61.710299999999997</v>
      </c>
      <c r="O746" s="34">
        <v>2.0899000000000001</v>
      </c>
      <c r="P746" s="34">
        <v>63.8</v>
      </c>
      <c r="Q746" s="34">
        <v>50.504600000000003</v>
      </c>
      <c r="R746" s="34">
        <v>1.7103999999999999</v>
      </c>
      <c r="S746" s="34">
        <v>52.2</v>
      </c>
      <c r="T746" s="34">
        <v>44.695500000000003</v>
      </c>
      <c r="U746" s="34"/>
      <c r="V746" s="34"/>
      <c r="W746" s="34">
        <v>0</v>
      </c>
      <c r="X746" s="34">
        <v>1.2191000000000001</v>
      </c>
      <c r="Y746" s="34">
        <v>12.3</v>
      </c>
      <c r="Z746" s="34">
        <v>850</v>
      </c>
      <c r="AA746" s="34">
        <v>857</v>
      </c>
      <c r="AB746" s="34">
        <v>871</v>
      </c>
      <c r="AC746" s="34">
        <v>88</v>
      </c>
      <c r="AD746" s="34">
        <v>27.79</v>
      </c>
      <c r="AE746" s="34">
        <v>0.64</v>
      </c>
      <c r="AF746" s="34">
        <v>978</v>
      </c>
      <c r="AG746" s="34">
        <v>2</v>
      </c>
      <c r="AH746" s="34">
        <v>43</v>
      </c>
      <c r="AI746" s="34">
        <v>41</v>
      </c>
      <c r="AJ746" s="34">
        <v>191</v>
      </c>
      <c r="AK746" s="34">
        <v>171</v>
      </c>
      <c r="AL746" s="34">
        <v>6.3</v>
      </c>
      <c r="AM746" s="34">
        <v>175</v>
      </c>
      <c r="AN746" s="34" t="s">
        <v>155</v>
      </c>
      <c r="AO746" s="34">
        <v>2</v>
      </c>
      <c r="AP746" s="37">
        <v>0.89686342592592594</v>
      </c>
      <c r="AQ746" s="34">
        <v>47.159261000000001</v>
      </c>
      <c r="AR746" s="34">
        <v>-88.489712999999995</v>
      </c>
      <c r="AS746" s="34">
        <v>312.5</v>
      </c>
      <c r="AT746" s="34">
        <v>3.1</v>
      </c>
      <c r="AU746" s="34">
        <v>12</v>
      </c>
      <c r="AV746" s="34">
        <v>9</v>
      </c>
      <c r="AW746" s="34" t="s">
        <v>202</v>
      </c>
      <c r="AX746" s="34">
        <v>1.4</v>
      </c>
      <c r="AY746" s="34">
        <v>1.1000000000000001</v>
      </c>
      <c r="AZ746" s="34">
        <v>2.4</v>
      </c>
      <c r="BA746" s="34">
        <v>13.404</v>
      </c>
      <c r="BB746" s="34">
        <v>13.78</v>
      </c>
      <c r="BC746" s="34">
        <v>1.03</v>
      </c>
      <c r="BD746" s="34">
        <v>14.837</v>
      </c>
      <c r="BE746" s="34">
        <v>2895.6610000000001</v>
      </c>
      <c r="BF746" s="34">
        <v>6.13</v>
      </c>
      <c r="BG746" s="34">
        <v>1.456</v>
      </c>
      <c r="BH746" s="34">
        <v>4.9000000000000002E-2</v>
      </c>
      <c r="BI746" s="34">
        <v>1.5049999999999999</v>
      </c>
      <c r="BJ746" s="34">
        <v>1.1919999999999999</v>
      </c>
      <c r="BK746" s="34">
        <v>0.04</v>
      </c>
      <c r="BL746" s="34">
        <v>1.232</v>
      </c>
      <c r="BM746" s="34">
        <v>0.34749999999999998</v>
      </c>
      <c r="BN746" s="34"/>
      <c r="BO746" s="34"/>
      <c r="BP746" s="34"/>
      <c r="BQ746" s="34">
        <v>199.738</v>
      </c>
      <c r="BR746" s="34">
        <v>5.8136E-2</v>
      </c>
      <c r="BS746" s="34">
        <v>-5</v>
      </c>
      <c r="BT746" s="34">
        <v>6.8580000000000004E-3</v>
      </c>
      <c r="BU746" s="34">
        <v>1.420698</v>
      </c>
      <c r="BV746" s="34">
        <v>0</v>
      </c>
      <c r="BW746" s="34" t="s">
        <v>155</v>
      </c>
      <c r="BX746" s="34">
        <v>0.81799999999999995</v>
      </c>
    </row>
    <row r="747" spans="1:76" x14ac:dyDescent="0.25">
      <c r="A747" s="35">
        <v>43167</v>
      </c>
      <c r="B747" s="36">
        <v>2.1052083333333332E-2</v>
      </c>
      <c r="C747" s="34">
        <v>14.564</v>
      </c>
      <c r="D747" s="34">
        <v>7.4899999999999994E-2</v>
      </c>
      <c r="E747" s="34">
        <v>748.75706200000002</v>
      </c>
      <c r="F747" s="34">
        <v>61.2</v>
      </c>
      <c r="G747" s="34">
        <v>2.4</v>
      </c>
      <c r="H747" s="34">
        <v>43</v>
      </c>
      <c r="I747" s="34"/>
      <c r="J747" s="34">
        <v>1.4</v>
      </c>
      <c r="K747" s="34">
        <v>0.87209999999999999</v>
      </c>
      <c r="L747" s="34">
        <v>12.700799999999999</v>
      </c>
      <c r="M747" s="34">
        <v>6.5299999999999997E-2</v>
      </c>
      <c r="N747" s="34">
        <v>53.360399999999998</v>
      </c>
      <c r="O747" s="34">
        <v>2.093</v>
      </c>
      <c r="P747" s="34">
        <v>55.5</v>
      </c>
      <c r="Q747" s="34">
        <v>43.670900000000003</v>
      </c>
      <c r="R747" s="34">
        <v>1.7129000000000001</v>
      </c>
      <c r="S747" s="34">
        <v>45.4</v>
      </c>
      <c r="T747" s="34">
        <v>42.964799999999997</v>
      </c>
      <c r="U747" s="34"/>
      <c r="V747" s="34"/>
      <c r="W747" s="34">
        <v>0</v>
      </c>
      <c r="X747" s="34">
        <v>1.2209000000000001</v>
      </c>
      <c r="Y747" s="34">
        <v>12.3</v>
      </c>
      <c r="Z747" s="34">
        <v>851</v>
      </c>
      <c r="AA747" s="34">
        <v>858</v>
      </c>
      <c r="AB747" s="34">
        <v>872</v>
      </c>
      <c r="AC747" s="34">
        <v>88</v>
      </c>
      <c r="AD747" s="34">
        <v>27.79</v>
      </c>
      <c r="AE747" s="34">
        <v>0.64</v>
      </c>
      <c r="AF747" s="34">
        <v>978</v>
      </c>
      <c r="AG747" s="34">
        <v>2</v>
      </c>
      <c r="AH747" s="34">
        <v>43</v>
      </c>
      <c r="AI747" s="34">
        <v>41</v>
      </c>
      <c r="AJ747" s="34">
        <v>191</v>
      </c>
      <c r="AK747" s="34">
        <v>171</v>
      </c>
      <c r="AL747" s="34">
        <v>6.3</v>
      </c>
      <c r="AM747" s="34">
        <v>175</v>
      </c>
      <c r="AN747" s="34" t="s">
        <v>155</v>
      </c>
      <c r="AO747" s="34">
        <v>2</v>
      </c>
      <c r="AP747" s="37">
        <v>0.89687499999999998</v>
      </c>
      <c r="AQ747" s="34">
        <v>47.159261999999998</v>
      </c>
      <c r="AR747" s="34">
        <v>-88.489700999999997</v>
      </c>
      <c r="AS747" s="34">
        <v>312.7</v>
      </c>
      <c r="AT747" s="34">
        <v>0.6</v>
      </c>
      <c r="AU747" s="34">
        <v>12</v>
      </c>
      <c r="AV747" s="34">
        <v>10</v>
      </c>
      <c r="AW747" s="34" t="s">
        <v>202</v>
      </c>
      <c r="AX747" s="34">
        <v>1.4</v>
      </c>
      <c r="AY747" s="34">
        <v>1.1000000000000001</v>
      </c>
      <c r="AZ747" s="34">
        <v>2.4</v>
      </c>
      <c r="BA747" s="34">
        <v>13.404</v>
      </c>
      <c r="BB747" s="34">
        <v>13.92</v>
      </c>
      <c r="BC747" s="34">
        <v>1.04</v>
      </c>
      <c r="BD747" s="34">
        <v>14.669</v>
      </c>
      <c r="BE747" s="34">
        <v>2890.549</v>
      </c>
      <c r="BF747" s="34">
        <v>9.4580000000000002</v>
      </c>
      <c r="BG747" s="34">
        <v>1.272</v>
      </c>
      <c r="BH747" s="34">
        <v>0.05</v>
      </c>
      <c r="BI747" s="34">
        <v>1.3220000000000001</v>
      </c>
      <c r="BJ747" s="34">
        <v>1.0409999999999999</v>
      </c>
      <c r="BK747" s="34">
        <v>4.1000000000000002E-2</v>
      </c>
      <c r="BL747" s="34">
        <v>1.0820000000000001</v>
      </c>
      <c r="BM747" s="34">
        <v>0.33739999999999998</v>
      </c>
      <c r="BN747" s="34"/>
      <c r="BO747" s="34"/>
      <c r="BP747" s="34"/>
      <c r="BQ747" s="34">
        <v>202.036</v>
      </c>
      <c r="BR747" s="34">
        <v>5.6071999999999997E-2</v>
      </c>
      <c r="BS747" s="34">
        <v>-5</v>
      </c>
      <c r="BT747" s="34">
        <v>6.0720000000000001E-3</v>
      </c>
      <c r="BU747" s="34">
        <v>1.370258</v>
      </c>
      <c r="BV747" s="34">
        <v>0</v>
      </c>
      <c r="BW747" s="34" t="s">
        <v>155</v>
      </c>
      <c r="BX747" s="34">
        <v>0.81799999999999995</v>
      </c>
    </row>
    <row r="748" spans="1:76" x14ac:dyDescent="0.25">
      <c r="A748" s="35">
        <v>43167</v>
      </c>
      <c r="B748" s="36">
        <v>2.1063657407407409E-2</v>
      </c>
      <c r="C748" s="34">
        <v>14.420999999999999</v>
      </c>
      <c r="D748" s="34">
        <v>8.5999999999999993E-2</v>
      </c>
      <c r="E748" s="34">
        <v>860.11647300000004</v>
      </c>
      <c r="F748" s="34">
        <v>53.6</v>
      </c>
      <c r="G748" s="34">
        <v>2.4</v>
      </c>
      <c r="H748" s="34">
        <v>45.3</v>
      </c>
      <c r="I748" s="34"/>
      <c r="J748" s="34">
        <v>1.4</v>
      </c>
      <c r="K748" s="34">
        <v>0.87309999999999999</v>
      </c>
      <c r="L748" s="34">
        <v>12.590999999999999</v>
      </c>
      <c r="M748" s="34">
        <v>7.51E-2</v>
      </c>
      <c r="N748" s="34">
        <v>46.788600000000002</v>
      </c>
      <c r="O748" s="34">
        <v>2.0954000000000002</v>
      </c>
      <c r="P748" s="34">
        <v>48.9</v>
      </c>
      <c r="Q748" s="34">
        <v>38.292499999999997</v>
      </c>
      <c r="R748" s="34">
        <v>1.7149000000000001</v>
      </c>
      <c r="S748" s="34">
        <v>40</v>
      </c>
      <c r="T748" s="34">
        <v>45.3337</v>
      </c>
      <c r="U748" s="34"/>
      <c r="V748" s="34"/>
      <c r="W748" s="34">
        <v>0</v>
      </c>
      <c r="X748" s="34">
        <v>1.2222999999999999</v>
      </c>
      <c r="Y748" s="34">
        <v>12.4</v>
      </c>
      <c r="Z748" s="34">
        <v>850</v>
      </c>
      <c r="AA748" s="34">
        <v>858</v>
      </c>
      <c r="AB748" s="34">
        <v>871</v>
      </c>
      <c r="AC748" s="34">
        <v>88</v>
      </c>
      <c r="AD748" s="34">
        <v>27.79</v>
      </c>
      <c r="AE748" s="34">
        <v>0.64</v>
      </c>
      <c r="AF748" s="34">
        <v>978</v>
      </c>
      <c r="AG748" s="34">
        <v>2</v>
      </c>
      <c r="AH748" s="34">
        <v>43</v>
      </c>
      <c r="AI748" s="34">
        <v>41</v>
      </c>
      <c r="AJ748" s="34">
        <v>191</v>
      </c>
      <c r="AK748" s="34">
        <v>171</v>
      </c>
      <c r="AL748" s="34">
        <v>6.3</v>
      </c>
      <c r="AM748" s="34">
        <v>175</v>
      </c>
      <c r="AN748" s="34" t="s">
        <v>155</v>
      </c>
      <c r="AO748" s="34">
        <v>2</v>
      </c>
      <c r="AP748" s="37">
        <v>0.89688657407407402</v>
      </c>
      <c r="AQ748" s="34">
        <v>47.159261999999998</v>
      </c>
      <c r="AR748" s="34">
        <v>-88.489698000000004</v>
      </c>
      <c r="AS748" s="34">
        <v>312.7</v>
      </c>
      <c r="AT748" s="34">
        <v>0</v>
      </c>
      <c r="AU748" s="34">
        <v>12</v>
      </c>
      <c r="AV748" s="34">
        <v>10</v>
      </c>
      <c r="AW748" s="34" t="s">
        <v>201</v>
      </c>
      <c r="AX748" s="34">
        <v>1.1687000000000001</v>
      </c>
      <c r="AY748" s="34">
        <v>1.1000000000000001</v>
      </c>
      <c r="AZ748" s="34">
        <v>1.9374</v>
      </c>
      <c r="BA748" s="34">
        <v>13.404</v>
      </c>
      <c r="BB748" s="34">
        <v>14.04</v>
      </c>
      <c r="BC748" s="34">
        <v>1.05</v>
      </c>
      <c r="BD748" s="34">
        <v>14.536</v>
      </c>
      <c r="BE748" s="34">
        <v>2888.1930000000002</v>
      </c>
      <c r="BF748" s="34">
        <v>10.964</v>
      </c>
      <c r="BG748" s="34">
        <v>1.1240000000000001</v>
      </c>
      <c r="BH748" s="34">
        <v>0.05</v>
      </c>
      <c r="BI748" s="34">
        <v>1.1739999999999999</v>
      </c>
      <c r="BJ748" s="34">
        <v>0.92</v>
      </c>
      <c r="BK748" s="34">
        <v>4.1000000000000002E-2</v>
      </c>
      <c r="BL748" s="34">
        <v>0.96099999999999997</v>
      </c>
      <c r="BM748" s="34">
        <v>0.35880000000000001</v>
      </c>
      <c r="BN748" s="34"/>
      <c r="BO748" s="34"/>
      <c r="BP748" s="34"/>
      <c r="BQ748" s="34">
        <v>203.869</v>
      </c>
      <c r="BR748" s="34">
        <v>7.2720999999999994E-2</v>
      </c>
      <c r="BS748" s="34">
        <v>-5</v>
      </c>
      <c r="BT748" s="34">
        <v>5.071E-3</v>
      </c>
      <c r="BU748" s="34">
        <v>1.7771129999999999</v>
      </c>
      <c r="BV748" s="34">
        <v>0</v>
      </c>
      <c r="BW748" s="34" t="s">
        <v>155</v>
      </c>
      <c r="BX748" s="34">
        <v>0.81799999999999995</v>
      </c>
    </row>
    <row r="749" spans="1:76" x14ac:dyDescent="0.25">
      <c r="A749" s="35">
        <v>43167</v>
      </c>
      <c r="B749" s="36">
        <v>2.107523148148148E-2</v>
      </c>
      <c r="C749" s="34">
        <v>14.372999999999999</v>
      </c>
      <c r="D749" s="34">
        <v>8.4599999999999995E-2</v>
      </c>
      <c r="E749" s="34">
        <v>846.27712899999995</v>
      </c>
      <c r="F749" s="34">
        <v>47.4</v>
      </c>
      <c r="G749" s="34">
        <v>2.4</v>
      </c>
      <c r="H749" s="34">
        <v>44</v>
      </c>
      <c r="I749" s="34"/>
      <c r="J749" s="34">
        <v>1.39</v>
      </c>
      <c r="K749" s="34">
        <v>0.87350000000000005</v>
      </c>
      <c r="L749" s="34">
        <v>12.5542</v>
      </c>
      <c r="M749" s="34">
        <v>7.3899999999999993E-2</v>
      </c>
      <c r="N749" s="34">
        <v>41.3994</v>
      </c>
      <c r="O749" s="34">
        <v>2.0964</v>
      </c>
      <c r="P749" s="34">
        <v>43.5</v>
      </c>
      <c r="Q749" s="34">
        <v>33.881900000000002</v>
      </c>
      <c r="R749" s="34">
        <v>1.7157</v>
      </c>
      <c r="S749" s="34">
        <v>35.6</v>
      </c>
      <c r="T749" s="34">
        <v>44.018700000000003</v>
      </c>
      <c r="U749" s="34"/>
      <c r="V749" s="34"/>
      <c r="W749" s="34">
        <v>0</v>
      </c>
      <c r="X749" s="34">
        <v>1.2142999999999999</v>
      </c>
      <c r="Y749" s="34">
        <v>12.3</v>
      </c>
      <c r="Z749" s="34">
        <v>851</v>
      </c>
      <c r="AA749" s="34">
        <v>859</v>
      </c>
      <c r="AB749" s="34">
        <v>872</v>
      </c>
      <c r="AC749" s="34">
        <v>88</v>
      </c>
      <c r="AD749" s="34">
        <v>27.79</v>
      </c>
      <c r="AE749" s="34">
        <v>0.64</v>
      </c>
      <c r="AF749" s="34">
        <v>978</v>
      </c>
      <c r="AG749" s="34">
        <v>2</v>
      </c>
      <c r="AH749" s="34">
        <v>43</v>
      </c>
      <c r="AI749" s="34">
        <v>41</v>
      </c>
      <c r="AJ749" s="34">
        <v>191</v>
      </c>
      <c r="AK749" s="34">
        <v>171</v>
      </c>
      <c r="AL749" s="34">
        <v>6.3</v>
      </c>
      <c r="AM749" s="34">
        <v>175</v>
      </c>
      <c r="AN749" s="34" t="s">
        <v>155</v>
      </c>
      <c r="AO749" s="34">
        <v>2</v>
      </c>
      <c r="AP749" s="37">
        <v>0.89689814814814817</v>
      </c>
      <c r="AQ749" s="34">
        <v>47.159261999999998</v>
      </c>
      <c r="AR749" s="34">
        <v>-88.489697000000007</v>
      </c>
      <c r="AS749" s="34">
        <v>312.89999999999998</v>
      </c>
      <c r="AT749" s="34">
        <v>0</v>
      </c>
      <c r="AU749" s="34">
        <v>12</v>
      </c>
      <c r="AV749" s="34">
        <v>10</v>
      </c>
      <c r="AW749" s="34" t="s">
        <v>201</v>
      </c>
      <c r="AX749" s="34">
        <v>1.0228999999999999</v>
      </c>
      <c r="AY749" s="34">
        <v>1.1771</v>
      </c>
      <c r="AZ749" s="34">
        <v>1.7229000000000001</v>
      </c>
      <c r="BA749" s="34">
        <v>13.404</v>
      </c>
      <c r="BB749" s="34">
        <v>14.08</v>
      </c>
      <c r="BC749" s="34">
        <v>1.05</v>
      </c>
      <c r="BD749" s="34">
        <v>14.484</v>
      </c>
      <c r="BE749" s="34">
        <v>2888.4659999999999</v>
      </c>
      <c r="BF749" s="34">
        <v>10.824999999999999</v>
      </c>
      <c r="BG749" s="34">
        <v>0.997</v>
      </c>
      <c r="BH749" s="34">
        <v>5.0999999999999997E-2</v>
      </c>
      <c r="BI749" s="34">
        <v>1.048</v>
      </c>
      <c r="BJ749" s="34">
        <v>0.81599999999999995</v>
      </c>
      <c r="BK749" s="34">
        <v>4.1000000000000002E-2</v>
      </c>
      <c r="BL749" s="34">
        <v>0.85799999999999998</v>
      </c>
      <c r="BM749" s="34">
        <v>0.34949999999999998</v>
      </c>
      <c r="BN749" s="34"/>
      <c r="BO749" s="34"/>
      <c r="BP749" s="34"/>
      <c r="BQ749" s="34">
        <v>203.14400000000001</v>
      </c>
      <c r="BR749" s="34">
        <v>6.0065E-2</v>
      </c>
      <c r="BS749" s="34">
        <v>-5</v>
      </c>
      <c r="BT749" s="34">
        <v>5.9290000000000002E-3</v>
      </c>
      <c r="BU749" s="34">
        <v>1.467838</v>
      </c>
      <c r="BV749" s="34">
        <v>0</v>
      </c>
      <c r="BW749" s="34" t="s">
        <v>155</v>
      </c>
      <c r="BX749" s="34">
        <v>0.81799999999999995</v>
      </c>
    </row>
    <row r="750" spans="1:76" x14ac:dyDescent="0.25">
      <c r="A750" s="35">
        <v>43167</v>
      </c>
      <c r="B750" s="36">
        <v>2.1086805555555557E-2</v>
      </c>
      <c r="C750" s="34">
        <v>14.196</v>
      </c>
      <c r="D750" s="34">
        <v>7.8200000000000006E-2</v>
      </c>
      <c r="E750" s="34">
        <v>782.19178099999999</v>
      </c>
      <c r="F750" s="34">
        <v>42.1</v>
      </c>
      <c r="G750" s="34">
        <v>2.4</v>
      </c>
      <c r="H750" s="34">
        <v>49.4</v>
      </c>
      <c r="I750" s="34"/>
      <c r="J750" s="34">
        <v>1.24</v>
      </c>
      <c r="K750" s="34">
        <v>0.87490000000000001</v>
      </c>
      <c r="L750" s="34">
        <v>12.420199999999999</v>
      </c>
      <c r="M750" s="34">
        <v>6.8400000000000002E-2</v>
      </c>
      <c r="N750" s="34">
        <v>36.8474</v>
      </c>
      <c r="O750" s="34">
        <v>2.0998000000000001</v>
      </c>
      <c r="P750" s="34">
        <v>38.9</v>
      </c>
      <c r="Q750" s="34">
        <v>30.156400000000001</v>
      </c>
      <c r="R750" s="34">
        <v>1.7184999999999999</v>
      </c>
      <c r="S750" s="34">
        <v>31.9</v>
      </c>
      <c r="T750" s="34">
        <v>49.377899999999997</v>
      </c>
      <c r="U750" s="34"/>
      <c r="V750" s="34"/>
      <c r="W750" s="34">
        <v>0</v>
      </c>
      <c r="X750" s="34">
        <v>1.0860000000000001</v>
      </c>
      <c r="Y750" s="34">
        <v>12.4</v>
      </c>
      <c r="Z750" s="34">
        <v>851</v>
      </c>
      <c r="AA750" s="34">
        <v>860</v>
      </c>
      <c r="AB750" s="34">
        <v>872</v>
      </c>
      <c r="AC750" s="34">
        <v>88</v>
      </c>
      <c r="AD750" s="34">
        <v>27.79</v>
      </c>
      <c r="AE750" s="34">
        <v>0.64</v>
      </c>
      <c r="AF750" s="34">
        <v>978</v>
      </c>
      <c r="AG750" s="34">
        <v>2</v>
      </c>
      <c r="AH750" s="34">
        <v>43</v>
      </c>
      <c r="AI750" s="34">
        <v>41</v>
      </c>
      <c r="AJ750" s="34">
        <v>191</v>
      </c>
      <c r="AK750" s="34">
        <v>171</v>
      </c>
      <c r="AL750" s="34">
        <v>6.3</v>
      </c>
      <c r="AM750" s="34">
        <v>175</v>
      </c>
      <c r="AN750" s="34" t="s">
        <v>155</v>
      </c>
      <c r="AO750" s="34">
        <v>2</v>
      </c>
      <c r="AP750" s="37">
        <v>0.89690972222222232</v>
      </c>
      <c r="AQ750" s="34">
        <v>47.159261999999998</v>
      </c>
      <c r="AR750" s="34">
        <v>-88.489697000000007</v>
      </c>
      <c r="AS750" s="34">
        <v>312.89999999999998</v>
      </c>
      <c r="AT750" s="34">
        <v>0</v>
      </c>
      <c r="AU750" s="34">
        <v>12</v>
      </c>
      <c r="AV750" s="34">
        <v>10</v>
      </c>
      <c r="AW750" s="34" t="s">
        <v>201</v>
      </c>
      <c r="AX750" s="34">
        <v>1</v>
      </c>
      <c r="AY750" s="34">
        <v>1.2</v>
      </c>
      <c r="AZ750" s="34">
        <v>1.7</v>
      </c>
      <c r="BA750" s="34">
        <v>13.404</v>
      </c>
      <c r="BB750" s="34">
        <v>14.25</v>
      </c>
      <c r="BC750" s="34">
        <v>1.06</v>
      </c>
      <c r="BD750" s="34">
        <v>14.295999999999999</v>
      </c>
      <c r="BE750" s="34">
        <v>2889.518</v>
      </c>
      <c r="BF750" s="34">
        <v>10.132999999999999</v>
      </c>
      <c r="BG750" s="34">
        <v>0.89800000000000002</v>
      </c>
      <c r="BH750" s="34">
        <v>5.0999999999999997E-2</v>
      </c>
      <c r="BI750" s="34">
        <v>0.94899999999999995</v>
      </c>
      <c r="BJ750" s="34">
        <v>0.73499999999999999</v>
      </c>
      <c r="BK750" s="34">
        <v>4.2000000000000003E-2</v>
      </c>
      <c r="BL750" s="34">
        <v>0.77700000000000002</v>
      </c>
      <c r="BM750" s="34">
        <v>0.39639999999999997</v>
      </c>
      <c r="BN750" s="34"/>
      <c r="BO750" s="34"/>
      <c r="BP750" s="34"/>
      <c r="BQ750" s="34">
        <v>183.70500000000001</v>
      </c>
      <c r="BR750" s="34">
        <v>6.1787000000000002E-2</v>
      </c>
      <c r="BS750" s="34">
        <v>-5</v>
      </c>
      <c r="BT750" s="34">
        <v>5.071E-3</v>
      </c>
      <c r="BU750" s="34">
        <v>1.5099199999999999</v>
      </c>
      <c r="BV750" s="34">
        <v>0</v>
      </c>
      <c r="BW750" s="34" t="s">
        <v>155</v>
      </c>
      <c r="BX750" s="34">
        <v>0.81799999999999995</v>
      </c>
    </row>
    <row r="751" spans="1:76" x14ac:dyDescent="0.25">
      <c r="A751" s="35">
        <v>43167</v>
      </c>
      <c r="B751" s="36">
        <v>2.109837962962963E-2</v>
      </c>
      <c r="C751" s="34">
        <v>14.067</v>
      </c>
      <c r="D751" s="34">
        <v>6.9500000000000006E-2</v>
      </c>
      <c r="E751" s="34">
        <v>694.706369</v>
      </c>
      <c r="F751" s="34">
        <v>38.1</v>
      </c>
      <c r="G751" s="34">
        <v>2.4</v>
      </c>
      <c r="H751" s="34">
        <v>52.2</v>
      </c>
      <c r="I751" s="34"/>
      <c r="J751" s="34">
        <v>1.1000000000000001</v>
      </c>
      <c r="K751" s="34">
        <v>0.876</v>
      </c>
      <c r="L751" s="34">
        <v>12.322900000000001</v>
      </c>
      <c r="M751" s="34">
        <v>6.0900000000000003E-2</v>
      </c>
      <c r="N751" s="34">
        <v>33.354199999999999</v>
      </c>
      <c r="O751" s="34">
        <v>2.1023999999999998</v>
      </c>
      <c r="P751" s="34">
        <v>35.5</v>
      </c>
      <c r="Q751" s="34">
        <v>27.297599999999999</v>
      </c>
      <c r="R751" s="34">
        <v>1.7206999999999999</v>
      </c>
      <c r="S751" s="34">
        <v>29</v>
      </c>
      <c r="T751" s="34">
        <v>52.170499999999997</v>
      </c>
      <c r="U751" s="34"/>
      <c r="V751" s="34"/>
      <c r="W751" s="34">
        <v>0</v>
      </c>
      <c r="X751" s="34">
        <v>0.96360000000000001</v>
      </c>
      <c r="Y751" s="34">
        <v>12.3</v>
      </c>
      <c r="Z751" s="34">
        <v>852</v>
      </c>
      <c r="AA751" s="34">
        <v>859</v>
      </c>
      <c r="AB751" s="34">
        <v>872</v>
      </c>
      <c r="AC751" s="34">
        <v>88</v>
      </c>
      <c r="AD751" s="34">
        <v>27.79</v>
      </c>
      <c r="AE751" s="34">
        <v>0.64</v>
      </c>
      <c r="AF751" s="34">
        <v>978</v>
      </c>
      <c r="AG751" s="34">
        <v>2</v>
      </c>
      <c r="AH751" s="34">
        <v>43</v>
      </c>
      <c r="AI751" s="34">
        <v>41</v>
      </c>
      <c r="AJ751" s="34">
        <v>191</v>
      </c>
      <c r="AK751" s="34">
        <v>171</v>
      </c>
      <c r="AL751" s="34">
        <v>6.3</v>
      </c>
      <c r="AM751" s="34">
        <v>175</v>
      </c>
      <c r="AN751" s="34" t="s">
        <v>155</v>
      </c>
      <c r="AO751" s="34">
        <v>2</v>
      </c>
      <c r="AP751" s="37">
        <v>0.89692129629629624</v>
      </c>
      <c r="AQ751" s="34">
        <v>47.159260000000003</v>
      </c>
      <c r="AR751" s="34">
        <v>-88.489694999999998</v>
      </c>
      <c r="AS751" s="34">
        <v>313</v>
      </c>
      <c r="AT751" s="34">
        <v>0</v>
      </c>
      <c r="AU751" s="34">
        <v>12</v>
      </c>
      <c r="AV751" s="34">
        <v>10</v>
      </c>
      <c r="AW751" s="34" t="s">
        <v>201</v>
      </c>
      <c r="AX751" s="34">
        <v>1</v>
      </c>
      <c r="AY751" s="34">
        <v>1.2</v>
      </c>
      <c r="AZ751" s="34">
        <v>1.7</v>
      </c>
      <c r="BA751" s="34">
        <v>13.404</v>
      </c>
      <c r="BB751" s="34">
        <v>14.38</v>
      </c>
      <c r="BC751" s="34">
        <v>1.07</v>
      </c>
      <c r="BD751" s="34">
        <v>14.154</v>
      </c>
      <c r="BE751" s="34">
        <v>2891.165</v>
      </c>
      <c r="BF751" s="34">
        <v>9.0879999999999992</v>
      </c>
      <c r="BG751" s="34">
        <v>0.81899999999999995</v>
      </c>
      <c r="BH751" s="34">
        <v>5.1999999999999998E-2</v>
      </c>
      <c r="BI751" s="34">
        <v>0.871</v>
      </c>
      <c r="BJ751" s="34">
        <v>0.67100000000000004</v>
      </c>
      <c r="BK751" s="34">
        <v>4.2000000000000003E-2</v>
      </c>
      <c r="BL751" s="34">
        <v>0.71299999999999997</v>
      </c>
      <c r="BM751" s="34">
        <v>0.4224</v>
      </c>
      <c r="BN751" s="34"/>
      <c r="BO751" s="34"/>
      <c r="BP751" s="34"/>
      <c r="BQ751" s="34">
        <v>164.38399999999999</v>
      </c>
      <c r="BR751" s="34">
        <v>5.7355000000000003E-2</v>
      </c>
      <c r="BS751" s="34">
        <v>-5</v>
      </c>
      <c r="BT751" s="34">
        <v>5.9290000000000002E-3</v>
      </c>
      <c r="BU751" s="34">
        <v>1.4016120000000001</v>
      </c>
      <c r="BV751" s="34">
        <v>0</v>
      </c>
      <c r="BW751" s="34" t="s">
        <v>155</v>
      </c>
      <c r="BX751" s="34">
        <v>0.81799999999999995</v>
      </c>
    </row>
    <row r="752" spans="1:76" x14ac:dyDescent="0.25">
      <c r="A752" s="35">
        <v>43167</v>
      </c>
      <c r="B752" s="36">
        <v>2.1109953703703704E-2</v>
      </c>
      <c r="C752" s="34">
        <v>14.02</v>
      </c>
      <c r="D752" s="34">
        <v>5.62E-2</v>
      </c>
      <c r="E752" s="34">
        <v>562.36559099999999</v>
      </c>
      <c r="F752" s="34">
        <v>34.700000000000003</v>
      </c>
      <c r="G752" s="34">
        <v>2.4</v>
      </c>
      <c r="H752" s="34">
        <v>58</v>
      </c>
      <c r="I752" s="34"/>
      <c r="J752" s="34">
        <v>1</v>
      </c>
      <c r="K752" s="34">
        <v>0.87649999999999995</v>
      </c>
      <c r="L752" s="34">
        <v>12.289</v>
      </c>
      <c r="M752" s="34">
        <v>4.9299999999999997E-2</v>
      </c>
      <c r="N752" s="34">
        <v>30.426200000000001</v>
      </c>
      <c r="O752" s="34">
        <v>2.1036999999999999</v>
      </c>
      <c r="P752" s="34">
        <v>32.5</v>
      </c>
      <c r="Q752" s="34">
        <v>24.901199999999999</v>
      </c>
      <c r="R752" s="34">
        <v>1.7217</v>
      </c>
      <c r="S752" s="34">
        <v>26.6</v>
      </c>
      <c r="T752" s="34">
        <v>57.956899999999997</v>
      </c>
      <c r="U752" s="34"/>
      <c r="V752" s="34"/>
      <c r="W752" s="34">
        <v>0</v>
      </c>
      <c r="X752" s="34">
        <v>0.87649999999999995</v>
      </c>
      <c r="Y752" s="34">
        <v>12.4</v>
      </c>
      <c r="Z752" s="34">
        <v>852</v>
      </c>
      <c r="AA752" s="34">
        <v>858</v>
      </c>
      <c r="AB752" s="34">
        <v>872</v>
      </c>
      <c r="AC752" s="34">
        <v>88</v>
      </c>
      <c r="AD752" s="34">
        <v>27.79</v>
      </c>
      <c r="AE752" s="34">
        <v>0.64</v>
      </c>
      <c r="AF752" s="34">
        <v>978</v>
      </c>
      <c r="AG752" s="34">
        <v>2</v>
      </c>
      <c r="AH752" s="34">
        <v>42.070999999999998</v>
      </c>
      <c r="AI752" s="34">
        <v>41</v>
      </c>
      <c r="AJ752" s="34">
        <v>191</v>
      </c>
      <c r="AK752" s="34">
        <v>170.1</v>
      </c>
      <c r="AL752" s="34">
        <v>6.4</v>
      </c>
      <c r="AM752" s="34">
        <v>175</v>
      </c>
      <c r="AN752" s="34" t="s">
        <v>155</v>
      </c>
      <c r="AO752" s="34">
        <v>2</v>
      </c>
      <c r="AP752" s="37">
        <v>0.89693287037037039</v>
      </c>
      <c r="AQ752" s="34">
        <v>47.159260000000003</v>
      </c>
      <c r="AR752" s="34">
        <v>-88.489694999999998</v>
      </c>
      <c r="AS752" s="34">
        <v>313</v>
      </c>
      <c r="AT752" s="34">
        <v>0</v>
      </c>
      <c r="AU752" s="34">
        <v>12</v>
      </c>
      <c r="AV752" s="34">
        <v>10</v>
      </c>
      <c r="AW752" s="34" t="s">
        <v>201</v>
      </c>
      <c r="AX752" s="34">
        <v>1</v>
      </c>
      <c r="AY752" s="34">
        <v>1.2</v>
      </c>
      <c r="AZ752" s="34">
        <v>1.7</v>
      </c>
      <c r="BA752" s="34">
        <v>13.404</v>
      </c>
      <c r="BB752" s="34">
        <v>14.44</v>
      </c>
      <c r="BC752" s="34">
        <v>1.08</v>
      </c>
      <c r="BD752" s="34">
        <v>14.086</v>
      </c>
      <c r="BE752" s="34">
        <v>2893.73</v>
      </c>
      <c r="BF752" s="34">
        <v>7.3879999999999999</v>
      </c>
      <c r="BG752" s="34">
        <v>0.75</v>
      </c>
      <c r="BH752" s="34">
        <v>5.1999999999999998E-2</v>
      </c>
      <c r="BI752" s="34">
        <v>0.80200000000000005</v>
      </c>
      <c r="BJ752" s="34">
        <v>0.61399999999999999</v>
      </c>
      <c r="BK752" s="34">
        <v>4.2000000000000003E-2</v>
      </c>
      <c r="BL752" s="34">
        <v>0.65600000000000003</v>
      </c>
      <c r="BM752" s="34">
        <v>0.47089999999999999</v>
      </c>
      <c r="BN752" s="34"/>
      <c r="BO752" s="34"/>
      <c r="BP752" s="34"/>
      <c r="BQ752" s="34">
        <v>150.07499999999999</v>
      </c>
      <c r="BR752" s="34">
        <v>6.5361000000000002E-2</v>
      </c>
      <c r="BS752" s="34">
        <v>-5</v>
      </c>
      <c r="BT752" s="34">
        <v>6.0000000000000001E-3</v>
      </c>
      <c r="BU752" s="34">
        <v>1.597259</v>
      </c>
      <c r="BV752" s="34">
        <v>0</v>
      </c>
      <c r="BW752" s="34" t="s">
        <v>155</v>
      </c>
      <c r="BX752" s="34">
        <v>0.81799999999999995</v>
      </c>
    </row>
    <row r="753" spans="1:76" x14ac:dyDescent="0.25">
      <c r="A753" s="35">
        <v>43167</v>
      </c>
      <c r="B753" s="36">
        <v>2.1121527777777777E-2</v>
      </c>
      <c r="C753" s="34">
        <v>14.02</v>
      </c>
      <c r="D753" s="34">
        <v>4.58E-2</v>
      </c>
      <c r="E753" s="34">
        <v>457.51861000000002</v>
      </c>
      <c r="F753" s="34">
        <v>32.4</v>
      </c>
      <c r="G753" s="34">
        <v>2.4</v>
      </c>
      <c r="H753" s="34">
        <v>60.1</v>
      </c>
      <c r="I753" s="34"/>
      <c r="J753" s="34">
        <v>0.89</v>
      </c>
      <c r="K753" s="34">
        <v>0.87660000000000005</v>
      </c>
      <c r="L753" s="34">
        <v>12.2903</v>
      </c>
      <c r="M753" s="34">
        <v>4.0099999999999997E-2</v>
      </c>
      <c r="N753" s="34">
        <v>28.374199999999998</v>
      </c>
      <c r="O753" s="34">
        <v>2.1038999999999999</v>
      </c>
      <c r="P753" s="34">
        <v>30.5</v>
      </c>
      <c r="Q753" s="34">
        <v>23.221800000000002</v>
      </c>
      <c r="R753" s="34">
        <v>1.7219</v>
      </c>
      <c r="S753" s="34">
        <v>24.9</v>
      </c>
      <c r="T753" s="34">
        <v>60.1</v>
      </c>
      <c r="U753" s="34"/>
      <c r="V753" s="34"/>
      <c r="W753" s="34">
        <v>0</v>
      </c>
      <c r="X753" s="34">
        <v>0.77729999999999999</v>
      </c>
      <c r="Y753" s="34">
        <v>12.5</v>
      </c>
      <c r="Z753" s="34">
        <v>851</v>
      </c>
      <c r="AA753" s="34">
        <v>857</v>
      </c>
      <c r="AB753" s="34">
        <v>872</v>
      </c>
      <c r="AC753" s="34">
        <v>88</v>
      </c>
      <c r="AD753" s="34">
        <v>27.79</v>
      </c>
      <c r="AE753" s="34">
        <v>0.64</v>
      </c>
      <c r="AF753" s="34">
        <v>978</v>
      </c>
      <c r="AG753" s="34">
        <v>2</v>
      </c>
      <c r="AH753" s="34">
        <v>42.929000000000002</v>
      </c>
      <c r="AI753" s="34">
        <v>41</v>
      </c>
      <c r="AJ753" s="34">
        <v>191</v>
      </c>
      <c r="AK753" s="34">
        <v>170</v>
      </c>
      <c r="AL753" s="34">
        <v>6.4</v>
      </c>
      <c r="AM753" s="34">
        <v>175</v>
      </c>
      <c r="AN753" s="34" t="s">
        <v>155</v>
      </c>
      <c r="AO753" s="34">
        <v>2</v>
      </c>
      <c r="AP753" s="37">
        <v>0.89694444444444443</v>
      </c>
      <c r="AQ753" s="34">
        <v>47.159260000000003</v>
      </c>
      <c r="AR753" s="34">
        <v>-88.489693000000003</v>
      </c>
      <c r="AS753" s="34">
        <v>313.10000000000002</v>
      </c>
      <c r="AT753" s="34">
        <v>0</v>
      </c>
      <c r="AU753" s="34">
        <v>12</v>
      </c>
      <c r="AV753" s="34">
        <v>9</v>
      </c>
      <c r="AW753" s="34" t="s">
        <v>201</v>
      </c>
      <c r="AX753" s="34">
        <v>1</v>
      </c>
      <c r="AY753" s="34">
        <v>1.2</v>
      </c>
      <c r="AZ753" s="34">
        <v>1.7</v>
      </c>
      <c r="BA753" s="34">
        <v>13.404</v>
      </c>
      <c r="BB753" s="34">
        <v>14.45</v>
      </c>
      <c r="BC753" s="34">
        <v>1.08</v>
      </c>
      <c r="BD753" s="34">
        <v>14.074</v>
      </c>
      <c r="BE753" s="34">
        <v>2895.8420000000001</v>
      </c>
      <c r="BF753" s="34">
        <v>6.0149999999999997</v>
      </c>
      <c r="BG753" s="34">
        <v>0.7</v>
      </c>
      <c r="BH753" s="34">
        <v>5.1999999999999998E-2</v>
      </c>
      <c r="BI753" s="34">
        <v>0.752</v>
      </c>
      <c r="BJ753" s="34">
        <v>0.57299999999999995</v>
      </c>
      <c r="BK753" s="34">
        <v>4.2000000000000003E-2</v>
      </c>
      <c r="BL753" s="34">
        <v>0.61499999999999999</v>
      </c>
      <c r="BM753" s="34">
        <v>0.48870000000000002</v>
      </c>
      <c r="BN753" s="34"/>
      <c r="BO753" s="34"/>
      <c r="BP753" s="34"/>
      <c r="BQ753" s="34">
        <v>133.16800000000001</v>
      </c>
      <c r="BR753" s="34">
        <v>7.6218999999999995E-2</v>
      </c>
      <c r="BS753" s="34">
        <v>-5</v>
      </c>
      <c r="BT753" s="34">
        <v>5.071E-3</v>
      </c>
      <c r="BU753" s="34">
        <v>1.8626020000000001</v>
      </c>
      <c r="BV753" s="34">
        <v>0</v>
      </c>
      <c r="BW753" s="34" t="s">
        <v>155</v>
      </c>
      <c r="BX753" s="34">
        <v>0.81799999999999995</v>
      </c>
    </row>
    <row r="754" spans="1:76" x14ac:dyDescent="0.25">
      <c r="A754" s="35">
        <v>43167</v>
      </c>
      <c r="B754" s="36">
        <v>2.1133101851851851E-2</v>
      </c>
      <c r="C754" s="34">
        <v>14.018000000000001</v>
      </c>
      <c r="D754" s="34">
        <v>3.7199999999999997E-2</v>
      </c>
      <c r="E754" s="34">
        <v>372.03084799999999</v>
      </c>
      <c r="F754" s="34">
        <v>30.4</v>
      </c>
      <c r="G754" s="34">
        <v>2.4</v>
      </c>
      <c r="H754" s="34">
        <v>51.4</v>
      </c>
      <c r="I754" s="34"/>
      <c r="J754" s="34">
        <v>0.75</v>
      </c>
      <c r="K754" s="34">
        <v>0.87670000000000003</v>
      </c>
      <c r="L754" s="34">
        <v>12.290100000000001</v>
      </c>
      <c r="M754" s="34">
        <v>3.2599999999999997E-2</v>
      </c>
      <c r="N754" s="34">
        <v>26.64</v>
      </c>
      <c r="O754" s="34">
        <v>2.1040999999999999</v>
      </c>
      <c r="P754" s="34">
        <v>28.7</v>
      </c>
      <c r="Q754" s="34">
        <v>21.802499999999998</v>
      </c>
      <c r="R754" s="34">
        <v>1.7221</v>
      </c>
      <c r="S754" s="34">
        <v>23.5</v>
      </c>
      <c r="T754" s="34">
        <v>51.415799999999997</v>
      </c>
      <c r="U754" s="34"/>
      <c r="V754" s="34"/>
      <c r="W754" s="34">
        <v>0</v>
      </c>
      <c r="X754" s="34">
        <v>0.65359999999999996</v>
      </c>
      <c r="Y754" s="34">
        <v>12.4</v>
      </c>
      <c r="Z754" s="34">
        <v>851</v>
      </c>
      <c r="AA754" s="34">
        <v>858</v>
      </c>
      <c r="AB754" s="34">
        <v>872</v>
      </c>
      <c r="AC754" s="34">
        <v>88</v>
      </c>
      <c r="AD754" s="34">
        <v>27.79</v>
      </c>
      <c r="AE754" s="34">
        <v>0.64</v>
      </c>
      <c r="AF754" s="34">
        <v>978</v>
      </c>
      <c r="AG754" s="34">
        <v>2</v>
      </c>
      <c r="AH754" s="34">
        <v>43</v>
      </c>
      <c r="AI754" s="34">
        <v>41</v>
      </c>
      <c r="AJ754" s="34">
        <v>191</v>
      </c>
      <c r="AK754" s="34">
        <v>170</v>
      </c>
      <c r="AL754" s="34">
        <v>6.4</v>
      </c>
      <c r="AM754" s="34">
        <v>175</v>
      </c>
      <c r="AN754" s="34" t="s">
        <v>155</v>
      </c>
      <c r="AO754" s="34">
        <v>2</v>
      </c>
      <c r="AP754" s="37">
        <v>0.89695601851851858</v>
      </c>
      <c r="AQ754" s="34">
        <v>47.159260000000003</v>
      </c>
      <c r="AR754" s="34">
        <v>-88.489693000000003</v>
      </c>
      <c r="AS754" s="34">
        <v>313.10000000000002</v>
      </c>
      <c r="AT754" s="34">
        <v>0</v>
      </c>
      <c r="AU754" s="34">
        <v>12</v>
      </c>
      <c r="AV754" s="34">
        <v>9</v>
      </c>
      <c r="AW754" s="34" t="s">
        <v>200</v>
      </c>
      <c r="AX754" s="34">
        <v>1</v>
      </c>
      <c r="AY754" s="34">
        <v>1.2</v>
      </c>
      <c r="AZ754" s="34">
        <v>1.7</v>
      </c>
      <c r="BA754" s="34">
        <v>13.404</v>
      </c>
      <c r="BB754" s="34">
        <v>14.47</v>
      </c>
      <c r="BC754" s="34">
        <v>1.08</v>
      </c>
      <c r="BD754" s="34">
        <v>14.061</v>
      </c>
      <c r="BE754" s="34">
        <v>2897.8119999999999</v>
      </c>
      <c r="BF754" s="34">
        <v>4.8949999999999996</v>
      </c>
      <c r="BG754" s="34">
        <v>0.65800000000000003</v>
      </c>
      <c r="BH754" s="34">
        <v>5.1999999999999998E-2</v>
      </c>
      <c r="BI754" s="34">
        <v>0.71</v>
      </c>
      <c r="BJ754" s="34">
        <v>0.53800000000000003</v>
      </c>
      <c r="BK754" s="34">
        <v>4.2999999999999997E-2</v>
      </c>
      <c r="BL754" s="34">
        <v>0.58099999999999996</v>
      </c>
      <c r="BM754" s="34">
        <v>0.41830000000000001</v>
      </c>
      <c r="BN754" s="34"/>
      <c r="BO754" s="34"/>
      <c r="BP754" s="34"/>
      <c r="BQ754" s="34">
        <v>112.057</v>
      </c>
      <c r="BR754" s="34">
        <v>6.5851999999999994E-2</v>
      </c>
      <c r="BS754" s="34">
        <v>-5</v>
      </c>
      <c r="BT754" s="34">
        <v>5.0000000000000001E-3</v>
      </c>
      <c r="BU754" s="34">
        <v>1.6092580000000001</v>
      </c>
      <c r="BV754" s="34">
        <v>0</v>
      </c>
      <c r="BW754" s="34" t="s">
        <v>155</v>
      </c>
      <c r="BX754" s="34">
        <v>0.81799999999999995</v>
      </c>
    </row>
    <row r="755" spans="1:76" x14ac:dyDescent="0.25">
      <c r="A755" s="35">
        <v>43167</v>
      </c>
      <c r="B755" s="36">
        <v>2.1144675925925924E-2</v>
      </c>
      <c r="C755" s="34">
        <v>14.01</v>
      </c>
      <c r="D755" s="34">
        <v>3.04E-2</v>
      </c>
      <c r="E755" s="34">
        <v>304.47916700000002</v>
      </c>
      <c r="F755" s="34">
        <v>28.8</v>
      </c>
      <c r="G755" s="34">
        <v>2.4</v>
      </c>
      <c r="H755" s="34">
        <v>56.6</v>
      </c>
      <c r="I755" s="34"/>
      <c r="J755" s="34">
        <v>0.69</v>
      </c>
      <c r="K755" s="34">
        <v>0.87690000000000001</v>
      </c>
      <c r="L755" s="34">
        <v>12.2851</v>
      </c>
      <c r="M755" s="34">
        <v>2.6700000000000002E-2</v>
      </c>
      <c r="N755" s="34">
        <v>25.276700000000002</v>
      </c>
      <c r="O755" s="34">
        <v>2.1044999999999998</v>
      </c>
      <c r="P755" s="34">
        <v>27.4</v>
      </c>
      <c r="Q755" s="34">
        <v>20.686800000000002</v>
      </c>
      <c r="R755" s="34">
        <v>1.7223999999999999</v>
      </c>
      <c r="S755" s="34">
        <v>22.4</v>
      </c>
      <c r="T755" s="34">
        <v>56.641599999999997</v>
      </c>
      <c r="U755" s="34"/>
      <c r="V755" s="34"/>
      <c r="W755" s="34">
        <v>0</v>
      </c>
      <c r="X755" s="34">
        <v>0.60399999999999998</v>
      </c>
      <c r="Y755" s="34">
        <v>12.5</v>
      </c>
      <c r="Z755" s="34">
        <v>852</v>
      </c>
      <c r="AA755" s="34">
        <v>857</v>
      </c>
      <c r="AB755" s="34">
        <v>872</v>
      </c>
      <c r="AC755" s="34">
        <v>88</v>
      </c>
      <c r="AD755" s="34">
        <v>27.79</v>
      </c>
      <c r="AE755" s="34">
        <v>0.64</v>
      </c>
      <c r="AF755" s="34">
        <v>978</v>
      </c>
      <c r="AG755" s="34">
        <v>2</v>
      </c>
      <c r="AH755" s="34">
        <v>43</v>
      </c>
      <c r="AI755" s="34">
        <v>41</v>
      </c>
      <c r="AJ755" s="34">
        <v>191</v>
      </c>
      <c r="AK755" s="34">
        <v>170</v>
      </c>
      <c r="AL755" s="34">
        <v>6.5</v>
      </c>
      <c r="AM755" s="34">
        <v>175</v>
      </c>
      <c r="AN755" s="34" t="s">
        <v>155</v>
      </c>
      <c r="AO755" s="34">
        <v>2</v>
      </c>
      <c r="AP755" s="37">
        <v>0.89696759259259251</v>
      </c>
      <c r="AQ755" s="34">
        <v>47.159260000000003</v>
      </c>
      <c r="AR755" s="34">
        <v>-88.489693000000003</v>
      </c>
      <c r="AS755" s="34">
        <v>313.10000000000002</v>
      </c>
      <c r="AT755" s="34">
        <v>0</v>
      </c>
      <c r="AU755" s="34">
        <v>12</v>
      </c>
      <c r="AV755" s="34">
        <v>9</v>
      </c>
      <c r="AW755" s="34" t="s">
        <v>200</v>
      </c>
      <c r="AX755" s="34">
        <v>1</v>
      </c>
      <c r="AY755" s="34">
        <v>1.2</v>
      </c>
      <c r="AZ755" s="34">
        <v>1.7</v>
      </c>
      <c r="BA755" s="34">
        <v>13.404</v>
      </c>
      <c r="BB755" s="34">
        <v>14.48</v>
      </c>
      <c r="BC755" s="34">
        <v>1.08</v>
      </c>
      <c r="BD755" s="34">
        <v>14.04</v>
      </c>
      <c r="BE755" s="34">
        <v>2899.0859999999998</v>
      </c>
      <c r="BF755" s="34">
        <v>4.01</v>
      </c>
      <c r="BG755" s="34">
        <v>0.625</v>
      </c>
      <c r="BH755" s="34">
        <v>5.1999999999999998E-2</v>
      </c>
      <c r="BI755" s="34">
        <v>0.67700000000000005</v>
      </c>
      <c r="BJ755" s="34">
        <v>0.51100000000000001</v>
      </c>
      <c r="BK755" s="34">
        <v>4.2999999999999997E-2</v>
      </c>
      <c r="BL755" s="34">
        <v>0.55400000000000005</v>
      </c>
      <c r="BM755" s="34">
        <v>0.46129999999999999</v>
      </c>
      <c r="BN755" s="34"/>
      <c r="BO755" s="34"/>
      <c r="BP755" s="34"/>
      <c r="BQ755" s="34">
        <v>103.634</v>
      </c>
      <c r="BR755" s="34">
        <v>6.3142000000000004E-2</v>
      </c>
      <c r="BS755" s="34">
        <v>-5</v>
      </c>
      <c r="BT755" s="34">
        <v>5.0000000000000001E-3</v>
      </c>
      <c r="BU755" s="34">
        <v>1.543032</v>
      </c>
      <c r="BV755" s="34">
        <v>0</v>
      </c>
      <c r="BW755" s="34" t="s">
        <v>155</v>
      </c>
      <c r="BX755" s="34">
        <v>0.81799999999999995</v>
      </c>
    </row>
    <row r="756" spans="1:76" x14ac:dyDescent="0.25">
      <c r="A756" s="35">
        <v>43167</v>
      </c>
      <c r="B756" s="36">
        <v>2.1156250000000001E-2</v>
      </c>
      <c r="C756" s="34">
        <v>14.01</v>
      </c>
      <c r="D756" s="34">
        <v>2.4899999999999999E-2</v>
      </c>
      <c r="E756" s="34">
        <v>249.311532</v>
      </c>
      <c r="F756" s="34">
        <v>27.5</v>
      </c>
      <c r="G756" s="34">
        <v>2.4</v>
      </c>
      <c r="H756" s="34">
        <v>61.1</v>
      </c>
      <c r="I756" s="34"/>
      <c r="J756" s="34">
        <v>0.6</v>
      </c>
      <c r="K756" s="34">
        <v>0.87690000000000001</v>
      </c>
      <c r="L756" s="34">
        <v>12.2858</v>
      </c>
      <c r="M756" s="34">
        <v>2.1899999999999999E-2</v>
      </c>
      <c r="N756" s="34">
        <v>24.1373</v>
      </c>
      <c r="O756" s="34">
        <v>2.1046</v>
      </c>
      <c r="P756" s="34">
        <v>26.2</v>
      </c>
      <c r="Q756" s="34">
        <v>19.7544</v>
      </c>
      <c r="R756" s="34">
        <v>1.7224999999999999</v>
      </c>
      <c r="S756" s="34">
        <v>21.5</v>
      </c>
      <c r="T756" s="34">
        <v>61.1</v>
      </c>
      <c r="U756" s="34"/>
      <c r="V756" s="34"/>
      <c r="W756" s="34">
        <v>0</v>
      </c>
      <c r="X756" s="34">
        <v>0.5262</v>
      </c>
      <c r="Y756" s="34">
        <v>12.5</v>
      </c>
      <c r="Z756" s="34">
        <v>851</v>
      </c>
      <c r="AA756" s="34">
        <v>858</v>
      </c>
      <c r="AB756" s="34">
        <v>871</v>
      </c>
      <c r="AC756" s="34">
        <v>88</v>
      </c>
      <c r="AD756" s="34">
        <v>27.79</v>
      </c>
      <c r="AE756" s="34">
        <v>0.64</v>
      </c>
      <c r="AF756" s="34">
        <v>978</v>
      </c>
      <c r="AG756" s="34">
        <v>2</v>
      </c>
      <c r="AH756" s="34">
        <v>43</v>
      </c>
      <c r="AI756" s="34">
        <v>41</v>
      </c>
      <c r="AJ756" s="34">
        <v>191</v>
      </c>
      <c r="AK756" s="34">
        <v>170</v>
      </c>
      <c r="AL756" s="34">
        <v>6.5</v>
      </c>
      <c r="AM756" s="34">
        <v>175</v>
      </c>
      <c r="AN756" s="34" t="s">
        <v>155</v>
      </c>
      <c r="AO756" s="34">
        <v>2</v>
      </c>
      <c r="AP756" s="37">
        <v>0.89696759259259251</v>
      </c>
      <c r="AQ756" s="34">
        <v>47.159260000000003</v>
      </c>
      <c r="AR756" s="34">
        <v>-88.489692000000005</v>
      </c>
      <c r="AS756" s="34">
        <v>313.2</v>
      </c>
      <c r="AT756" s="34">
        <v>0</v>
      </c>
      <c r="AU756" s="34">
        <v>12</v>
      </c>
      <c r="AV756" s="34">
        <v>9</v>
      </c>
      <c r="AW756" s="34" t="s">
        <v>200</v>
      </c>
      <c r="AX756" s="34">
        <v>1</v>
      </c>
      <c r="AY756" s="34">
        <v>1.2</v>
      </c>
      <c r="AZ756" s="34">
        <v>1.7</v>
      </c>
      <c r="BA756" s="34">
        <v>13.404</v>
      </c>
      <c r="BB756" s="34">
        <v>14.49</v>
      </c>
      <c r="BC756" s="34">
        <v>1.08</v>
      </c>
      <c r="BD756" s="34">
        <v>14.034000000000001</v>
      </c>
      <c r="BE756" s="34">
        <v>2900.123</v>
      </c>
      <c r="BF756" s="34">
        <v>3.2850000000000001</v>
      </c>
      <c r="BG756" s="34">
        <v>0.59699999999999998</v>
      </c>
      <c r="BH756" s="34">
        <v>5.1999999999999998E-2</v>
      </c>
      <c r="BI756" s="34">
        <v>0.64900000000000002</v>
      </c>
      <c r="BJ756" s="34">
        <v>0.48799999999999999</v>
      </c>
      <c r="BK756" s="34">
        <v>4.2999999999999997E-2</v>
      </c>
      <c r="BL756" s="34">
        <v>0.53100000000000003</v>
      </c>
      <c r="BM756" s="34">
        <v>0.49769999999999998</v>
      </c>
      <c r="BN756" s="34"/>
      <c r="BO756" s="34"/>
      <c r="BP756" s="34"/>
      <c r="BQ756" s="34">
        <v>90.308000000000007</v>
      </c>
      <c r="BR756" s="34">
        <v>6.7644999999999997E-2</v>
      </c>
      <c r="BS756" s="34">
        <v>-5</v>
      </c>
      <c r="BT756" s="34">
        <v>5.0000000000000001E-3</v>
      </c>
      <c r="BU756" s="34">
        <v>1.6530750000000001</v>
      </c>
      <c r="BV756" s="34">
        <v>0</v>
      </c>
      <c r="BW756" s="34" t="s">
        <v>155</v>
      </c>
      <c r="BX756" s="34">
        <v>0.81799999999999995</v>
      </c>
    </row>
    <row r="757" spans="1:76" x14ac:dyDescent="0.25">
      <c r="A757" s="35">
        <v>43167</v>
      </c>
      <c r="B757" s="36">
        <v>2.1167824074074072E-2</v>
      </c>
      <c r="C757" s="34">
        <v>14.023999999999999</v>
      </c>
      <c r="D757" s="34">
        <v>0.02</v>
      </c>
      <c r="E757" s="34">
        <v>200</v>
      </c>
      <c r="F757" s="34">
        <v>26.2</v>
      </c>
      <c r="G757" s="34">
        <v>2.4</v>
      </c>
      <c r="H757" s="34">
        <v>55.4</v>
      </c>
      <c r="I757" s="34"/>
      <c r="J757" s="34">
        <v>0.6</v>
      </c>
      <c r="K757" s="34">
        <v>0.87680000000000002</v>
      </c>
      <c r="L757" s="34">
        <v>12.2964</v>
      </c>
      <c r="M757" s="34">
        <v>1.7500000000000002E-2</v>
      </c>
      <c r="N757" s="34">
        <v>22.976600000000001</v>
      </c>
      <c r="O757" s="34">
        <v>2.1044</v>
      </c>
      <c r="P757" s="34">
        <v>25.1</v>
      </c>
      <c r="Q757" s="34">
        <v>18.804400000000001</v>
      </c>
      <c r="R757" s="34">
        <v>1.7222999999999999</v>
      </c>
      <c r="S757" s="34">
        <v>20.5</v>
      </c>
      <c r="T757" s="34">
        <v>55.358600000000003</v>
      </c>
      <c r="U757" s="34"/>
      <c r="V757" s="34"/>
      <c r="W757" s="34">
        <v>0</v>
      </c>
      <c r="X757" s="34">
        <v>0.52610000000000001</v>
      </c>
      <c r="Y757" s="34">
        <v>12.4</v>
      </c>
      <c r="Z757" s="34">
        <v>851</v>
      </c>
      <c r="AA757" s="34">
        <v>858</v>
      </c>
      <c r="AB757" s="34">
        <v>872</v>
      </c>
      <c r="AC757" s="34">
        <v>88</v>
      </c>
      <c r="AD757" s="34">
        <v>27.79</v>
      </c>
      <c r="AE757" s="34">
        <v>0.64</v>
      </c>
      <c r="AF757" s="34">
        <v>978</v>
      </c>
      <c r="AG757" s="34">
        <v>2</v>
      </c>
      <c r="AH757" s="34">
        <v>42.070999999999998</v>
      </c>
      <c r="AI757" s="34">
        <v>41</v>
      </c>
      <c r="AJ757" s="34">
        <v>191</v>
      </c>
      <c r="AK757" s="34">
        <v>170</v>
      </c>
      <c r="AL757" s="34">
        <v>6.4</v>
      </c>
      <c r="AM757" s="34">
        <v>175</v>
      </c>
      <c r="AN757" s="34" t="s">
        <v>155</v>
      </c>
      <c r="AO757" s="34">
        <v>2</v>
      </c>
      <c r="AP757" s="37">
        <v>0.89697916666666666</v>
      </c>
      <c r="AQ757" s="34">
        <v>47.159258000000001</v>
      </c>
      <c r="AR757" s="34">
        <v>-88.489689999999996</v>
      </c>
      <c r="AS757" s="34">
        <v>313.39999999999998</v>
      </c>
      <c r="AT757" s="34">
        <v>0</v>
      </c>
      <c r="AU757" s="34">
        <v>12</v>
      </c>
      <c r="AV757" s="34">
        <v>9</v>
      </c>
      <c r="AW757" s="34" t="s">
        <v>200</v>
      </c>
      <c r="AX757" s="34">
        <v>1</v>
      </c>
      <c r="AY757" s="34">
        <v>1.2</v>
      </c>
      <c r="AZ757" s="34">
        <v>1.7</v>
      </c>
      <c r="BA757" s="34">
        <v>13.404</v>
      </c>
      <c r="BB757" s="34">
        <v>14.48</v>
      </c>
      <c r="BC757" s="34">
        <v>1.08</v>
      </c>
      <c r="BD757" s="34">
        <v>14.047000000000001</v>
      </c>
      <c r="BE757" s="34">
        <v>2901.2779999999998</v>
      </c>
      <c r="BF757" s="34">
        <v>2.6339999999999999</v>
      </c>
      <c r="BG757" s="34">
        <v>0.56799999999999995</v>
      </c>
      <c r="BH757" s="34">
        <v>5.1999999999999998E-2</v>
      </c>
      <c r="BI757" s="34">
        <v>0.62</v>
      </c>
      <c r="BJ757" s="34">
        <v>0.46500000000000002</v>
      </c>
      <c r="BK757" s="34">
        <v>4.2999999999999997E-2</v>
      </c>
      <c r="BL757" s="34">
        <v>0.50700000000000001</v>
      </c>
      <c r="BM757" s="34">
        <v>0.45069999999999999</v>
      </c>
      <c r="BN757" s="34"/>
      <c r="BO757" s="34"/>
      <c r="BP757" s="34"/>
      <c r="BQ757" s="34">
        <v>90.256</v>
      </c>
      <c r="BR757" s="34">
        <v>6.1497000000000003E-2</v>
      </c>
      <c r="BS757" s="34">
        <v>-5</v>
      </c>
      <c r="BT757" s="34">
        <v>5.9290000000000002E-3</v>
      </c>
      <c r="BU757" s="34">
        <v>1.5028319999999999</v>
      </c>
      <c r="BV757" s="34">
        <v>0</v>
      </c>
      <c r="BW757" s="34" t="s">
        <v>155</v>
      </c>
      <c r="BX757" s="34">
        <v>0.81799999999999995</v>
      </c>
    </row>
    <row r="758" spans="1:76" x14ac:dyDescent="0.25">
      <c r="A758" s="35">
        <v>43167</v>
      </c>
      <c r="B758" s="36">
        <v>2.1179398148148149E-2</v>
      </c>
      <c r="C758" s="34">
        <v>14.03</v>
      </c>
      <c r="D758" s="34">
        <v>0.02</v>
      </c>
      <c r="E758" s="34">
        <v>200</v>
      </c>
      <c r="F758" s="34">
        <v>25.4</v>
      </c>
      <c r="G758" s="34">
        <v>2.4</v>
      </c>
      <c r="H758" s="34">
        <v>65.8</v>
      </c>
      <c r="I758" s="34"/>
      <c r="J758" s="34">
        <v>0.5</v>
      </c>
      <c r="K758" s="34">
        <v>0.87680000000000002</v>
      </c>
      <c r="L758" s="34">
        <v>12.3017</v>
      </c>
      <c r="M758" s="34">
        <v>1.7500000000000002E-2</v>
      </c>
      <c r="N758" s="34">
        <v>22.254899999999999</v>
      </c>
      <c r="O758" s="34">
        <v>2.1042999999999998</v>
      </c>
      <c r="P758" s="34">
        <v>24.4</v>
      </c>
      <c r="Q758" s="34">
        <v>18.213799999999999</v>
      </c>
      <c r="R758" s="34">
        <v>1.7222</v>
      </c>
      <c r="S758" s="34">
        <v>19.899999999999999</v>
      </c>
      <c r="T758" s="34">
        <v>65.775800000000004</v>
      </c>
      <c r="U758" s="34"/>
      <c r="V758" s="34"/>
      <c r="W758" s="34">
        <v>0</v>
      </c>
      <c r="X758" s="34">
        <v>0.43840000000000001</v>
      </c>
      <c r="Y758" s="34">
        <v>12.5</v>
      </c>
      <c r="Z758" s="34">
        <v>851</v>
      </c>
      <c r="AA758" s="34">
        <v>858</v>
      </c>
      <c r="AB758" s="34">
        <v>871</v>
      </c>
      <c r="AC758" s="34">
        <v>88</v>
      </c>
      <c r="AD758" s="34">
        <v>27.79</v>
      </c>
      <c r="AE758" s="34">
        <v>0.64</v>
      </c>
      <c r="AF758" s="34">
        <v>978</v>
      </c>
      <c r="AG758" s="34">
        <v>2</v>
      </c>
      <c r="AH758" s="34">
        <v>42.929000000000002</v>
      </c>
      <c r="AI758" s="34">
        <v>41</v>
      </c>
      <c r="AJ758" s="34">
        <v>191.9</v>
      </c>
      <c r="AK758" s="34">
        <v>170</v>
      </c>
      <c r="AL758" s="34">
        <v>6.5</v>
      </c>
      <c r="AM758" s="34">
        <v>175</v>
      </c>
      <c r="AN758" s="34" t="s">
        <v>155</v>
      </c>
      <c r="AO758" s="34">
        <v>2</v>
      </c>
      <c r="AP758" s="37">
        <v>0.89700231481481485</v>
      </c>
      <c r="AQ758" s="34">
        <v>47.159258000000001</v>
      </c>
      <c r="AR758" s="34">
        <v>-88.489689999999996</v>
      </c>
      <c r="AS758" s="34">
        <v>313.5</v>
      </c>
      <c r="AT758" s="34">
        <v>0</v>
      </c>
      <c r="AU758" s="34">
        <v>12</v>
      </c>
      <c r="AV758" s="34">
        <v>9</v>
      </c>
      <c r="AW758" s="34" t="s">
        <v>200</v>
      </c>
      <c r="AX758" s="34">
        <v>1</v>
      </c>
      <c r="AY758" s="34">
        <v>1.2</v>
      </c>
      <c r="AZ758" s="34">
        <v>1.7770999999999999</v>
      </c>
      <c r="BA758" s="34">
        <v>13.404</v>
      </c>
      <c r="BB758" s="34">
        <v>14.47</v>
      </c>
      <c r="BC758" s="34">
        <v>1.08</v>
      </c>
      <c r="BD758" s="34">
        <v>14.05</v>
      </c>
      <c r="BE758" s="34">
        <v>2901.03</v>
      </c>
      <c r="BF758" s="34">
        <v>2.6320000000000001</v>
      </c>
      <c r="BG758" s="34">
        <v>0.55000000000000004</v>
      </c>
      <c r="BH758" s="34">
        <v>5.1999999999999998E-2</v>
      </c>
      <c r="BI758" s="34">
        <v>0.60199999999999998</v>
      </c>
      <c r="BJ758" s="34">
        <v>0.45</v>
      </c>
      <c r="BK758" s="34">
        <v>4.2999999999999997E-2</v>
      </c>
      <c r="BL758" s="34">
        <v>0.49199999999999999</v>
      </c>
      <c r="BM758" s="34">
        <v>0.5353</v>
      </c>
      <c r="BN758" s="34"/>
      <c r="BO758" s="34"/>
      <c r="BP758" s="34"/>
      <c r="BQ758" s="34">
        <v>75.173000000000002</v>
      </c>
      <c r="BR758" s="34">
        <v>7.6793E-2</v>
      </c>
      <c r="BS758" s="34">
        <v>-5</v>
      </c>
      <c r="BT758" s="34">
        <v>5.071E-3</v>
      </c>
      <c r="BU758" s="34">
        <v>1.8766290000000001</v>
      </c>
      <c r="BV758" s="34">
        <v>0</v>
      </c>
      <c r="BW758" s="34" t="s">
        <v>155</v>
      </c>
      <c r="BX758" s="34">
        <v>0.81799999999999995</v>
      </c>
    </row>
    <row r="759" spans="1:76" x14ac:dyDescent="0.25">
      <c r="A759" s="35">
        <v>43167</v>
      </c>
      <c r="B759" s="36">
        <v>2.1190972222222226E-2</v>
      </c>
      <c r="C759" s="34">
        <v>14.03</v>
      </c>
      <c r="D759" s="34">
        <v>1.7299999999999999E-2</v>
      </c>
      <c r="E759" s="34">
        <v>173.155259</v>
      </c>
      <c r="F759" s="34">
        <v>24.6</v>
      </c>
      <c r="G759" s="34">
        <v>2.4</v>
      </c>
      <c r="H759" s="34">
        <v>62.1</v>
      </c>
      <c r="I759" s="34"/>
      <c r="J759" s="34">
        <v>0.5</v>
      </c>
      <c r="K759" s="34">
        <v>0.87680000000000002</v>
      </c>
      <c r="L759" s="34">
        <v>12.302099999999999</v>
      </c>
      <c r="M759" s="34">
        <v>1.52E-2</v>
      </c>
      <c r="N759" s="34">
        <v>21.607500000000002</v>
      </c>
      <c r="O759" s="34">
        <v>2.1044</v>
      </c>
      <c r="P759" s="34">
        <v>23.7</v>
      </c>
      <c r="Q759" s="34">
        <v>17.683900000000001</v>
      </c>
      <c r="R759" s="34">
        <v>1.7222999999999999</v>
      </c>
      <c r="S759" s="34">
        <v>19.399999999999999</v>
      </c>
      <c r="T759" s="34">
        <v>62.1449</v>
      </c>
      <c r="U759" s="34"/>
      <c r="V759" s="34"/>
      <c r="W759" s="34">
        <v>0</v>
      </c>
      <c r="X759" s="34">
        <v>0.43840000000000001</v>
      </c>
      <c r="Y759" s="34">
        <v>12.4</v>
      </c>
      <c r="Z759" s="34">
        <v>851</v>
      </c>
      <c r="AA759" s="34">
        <v>857</v>
      </c>
      <c r="AB759" s="34">
        <v>871</v>
      </c>
      <c r="AC759" s="34">
        <v>88</v>
      </c>
      <c r="AD759" s="34">
        <v>27.79</v>
      </c>
      <c r="AE759" s="34">
        <v>0.64</v>
      </c>
      <c r="AF759" s="34">
        <v>978</v>
      </c>
      <c r="AG759" s="34">
        <v>2</v>
      </c>
      <c r="AH759" s="34">
        <v>42.070999999999998</v>
      </c>
      <c r="AI759" s="34">
        <v>41</v>
      </c>
      <c r="AJ759" s="34">
        <v>192</v>
      </c>
      <c r="AK759" s="34">
        <v>170</v>
      </c>
      <c r="AL759" s="34">
        <v>6.5</v>
      </c>
      <c r="AM759" s="34">
        <v>175.1</v>
      </c>
      <c r="AN759" s="34" t="s">
        <v>155</v>
      </c>
      <c r="AO759" s="34">
        <v>2</v>
      </c>
      <c r="AP759" s="37">
        <v>0.89701388888888889</v>
      </c>
      <c r="AQ759" s="34">
        <v>47.159258000000001</v>
      </c>
      <c r="AR759" s="34">
        <v>-88.489689999999996</v>
      </c>
      <c r="AS759" s="34">
        <v>313.5</v>
      </c>
      <c r="AT759" s="34">
        <v>0</v>
      </c>
      <c r="AU759" s="34">
        <v>12</v>
      </c>
      <c r="AV759" s="34">
        <v>9</v>
      </c>
      <c r="AW759" s="34" t="s">
        <v>200</v>
      </c>
      <c r="AX759" s="34">
        <v>1</v>
      </c>
      <c r="AY759" s="34">
        <v>1.2770999999999999</v>
      </c>
      <c r="AZ759" s="34">
        <v>1.8</v>
      </c>
      <c r="BA759" s="34">
        <v>13.404</v>
      </c>
      <c r="BB759" s="34">
        <v>14.47</v>
      </c>
      <c r="BC759" s="34">
        <v>1.08</v>
      </c>
      <c r="BD759" s="34">
        <v>14.045999999999999</v>
      </c>
      <c r="BE759" s="34">
        <v>2901.672</v>
      </c>
      <c r="BF759" s="34">
        <v>2.2789999999999999</v>
      </c>
      <c r="BG759" s="34">
        <v>0.53400000000000003</v>
      </c>
      <c r="BH759" s="34">
        <v>5.1999999999999998E-2</v>
      </c>
      <c r="BI759" s="34">
        <v>0.58599999999999997</v>
      </c>
      <c r="BJ759" s="34">
        <v>0.437</v>
      </c>
      <c r="BK759" s="34">
        <v>4.2999999999999997E-2</v>
      </c>
      <c r="BL759" s="34">
        <v>0.47899999999999998</v>
      </c>
      <c r="BM759" s="34">
        <v>0.50580000000000003</v>
      </c>
      <c r="BN759" s="34"/>
      <c r="BO759" s="34"/>
      <c r="BP759" s="34"/>
      <c r="BQ759" s="34">
        <v>75.19</v>
      </c>
      <c r="BR759" s="34">
        <v>6.0349E-2</v>
      </c>
      <c r="BS759" s="34">
        <v>-5</v>
      </c>
      <c r="BT759" s="34">
        <v>5.0000000000000001E-3</v>
      </c>
      <c r="BU759" s="34">
        <v>1.4747779999999999</v>
      </c>
      <c r="BV759" s="34">
        <v>0</v>
      </c>
      <c r="BW759" s="34" t="s">
        <v>155</v>
      </c>
      <c r="BX759" s="34">
        <v>0.81799999999999995</v>
      </c>
    </row>
    <row r="760" spans="1:76" x14ac:dyDescent="0.25">
      <c r="A760" s="35">
        <v>43167</v>
      </c>
      <c r="B760" s="36">
        <v>2.1202546296296296E-2</v>
      </c>
      <c r="C760" s="34">
        <v>14.03</v>
      </c>
      <c r="D760" s="34">
        <v>1.55E-2</v>
      </c>
      <c r="E760" s="34">
        <v>154.873096</v>
      </c>
      <c r="F760" s="34">
        <v>24.1</v>
      </c>
      <c r="G760" s="34">
        <v>2.4</v>
      </c>
      <c r="H760" s="34">
        <v>59.1</v>
      </c>
      <c r="I760" s="34"/>
      <c r="J760" s="34">
        <v>0.5</v>
      </c>
      <c r="K760" s="34">
        <v>0.87680000000000002</v>
      </c>
      <c r="L760" s="34">
        <v>12.301299999999999</v>
      </c>
      <c r="M760" s="34">
        <v>1.3599999999999999E-2</v>
      </c>
      <c r="N760" s="34">
        <v>21.0961</v>
      </c>
      <c r="O760" s="34">
        <v>2.1042999999999998</v>
      </c>
      <c r="P760" s="34">
        <v>23.2</v>
      </c>
      <c r="Q760" s="34">
        <v>17.2653</v>
      </c>
      <c r="R760" s="34">
        <v>1.7222</v>
      </c>
      <c r="S760" s="34">
        <v>19</v>
      </c>
      <c r="T760" s="34">
        <v>59.1</v>
      </c>
      <c r="U760" s="34"/>
      <c r="V760" s="34"/>
      <c r="W760" s="34">
        <v>0</v>
      </c>
      <c r="X760" s="34">
        <v>0.43840000000000001</v>
      </c>
      <c r="Y760" s="34">
        <v>12.2</v>
      </c>
      <c r="Z760" s="34">
        <v>853</v>
      </c>
      <c r="AA760" s="34">
        <v>859</v>
      </c>
      <c r="AB760" s="34">
        <v>872</v>
      </c>
      <c r="AC760" s="34">
        <v>88</v>
      </c>
      <c r="AD760" s="34">
        <v>27.79</v>
      </c>
      <c r="AE760" s="34">
        <v>0.64</v>
      </c>
      <c r="AF760" s="34">
        <v>978</v>
      </c>
      <c r="AG760" s="34">
        <v>2</v>
      </c>
      <c r="AH760" s="34">
        <v>42</v>
      </c>
      <c r="AI760" s="34">
        <v>41</v>
      </c>
      <c r="AJ760" s="34">
        <v>191.1</v>
      </c>
      <c r="AK760" s="34">
        <v>170</v>
      </c>
      <c r="AL760" s="34">
        <v>6.3</v>
      </c>
      <c r="AM760" s="34">
        <v>175.4</v>
      </c>
      <c r="AN760" s="34" t="s">
        <v>155</v>
      </c>
      <c r="AO760" s="34">
        <v>2</v>
      </c>
      <c r="AP760" s="37">
        <v>0.89701388888888889</v>
      </c>
      <c r="AQ760" s="34">
        <v>47.159258000000001</v>
      </c>
      <c r="AR760" s="34">
        <v>-88.489689999999996</v>
      </c>
      <c r="AS760" s="34">
        <v>313.60000000000002</v>
      </c>
      <c r="AT760" s="34">
        <v>0</v>
      </c>
      <c r="AU760" s="34">
        <v>12</v>
      </c>
      <c r="AV760" s="34">
        <v>9</v>
      </c>
      <c r="AW760" s="34" t="s">
        <v>200</v>
      </c>
      <c r="AX760" s="34">
        <v>1</v>
      </c>
      <c r="AY760" s="34">
        <v>1.3</v>
      </c>
      <c r="AZ760" s="34">
        <v>1.8</v>
      </c>
      <c r="BA760" s="34">
        <v>13.404</v>
      </c>
      <c r="BB760" s="34">
        <v>14.48</v>
      </c>
      <c r="BC760" s="34">
        <v>1.08</v>
      </c>
      <c r="BD760" s="34">
        <v>14.053000000000001</v>
      </c>
      <c r="BE760" s="34">
        <v>2902.123</v>
      </c>
      <c r="BF760" s="34">
        <v>2.0390000000000001</v>
      </c>
      <c r="BG760" s="34">
        <v>0.52100000000000002</v>
      </c>
      <c r="BH760" s="34">
        <v>5.1999999999999998E-2</v>
      </c>
      <c r="BI760" s="34">
        <v>0.57299999999999995</v>
      </c>
      <c r="BJ760" s="34">
        <v>0.42699999999999999</v>
      </c>
      <c r="BK760" s="34">
        <v>4.2999999999999997E-2</v>
      </c>
      <c r="BL760" s="34">
        <v>0.46899999999999997</v>
      </c>
      <c r="BM760" s="34">
        <v>0.48110000000000003</v>
      </c>
      <c r="BN760" s="34"/>
      <c r="BO760" s="34"/>
      <c r="BP760" s="34"/>
      <c r="BQ760" s="34">
        <v>75.201999999999998</v>
      </c>
      <c r="BR760" s="34">
        <v>5.1568000000000003E-2</v>
      </c>
      <c r="BS760" s="34">
        <v>-5</v>
      </c>
      <c r="BT760" s="34">
        <v>5.0000000000000001E-3</v>
      </c>
      <c r="BU760" s="34">
        <v>1.2601929999999999</v>
      </c>
      <c r="BV760" s="34">
        <v>0</v>
      </c>
      <c r="BW760" s="34" t="s">
        <v>155</v>
      </c>
      <c r="BX760" s="34">
        <v>0.81799999999999995</v>
      </c>
    </row>
    <row r="761" spans="1:76" x14ac:dyDescent="0.25">
      <c r="A761" s="35">
        <v>43167</v>
      </c>
      <c r="B761" s="36">
        <v>2.1214120370370373E-2</v>
      </c>
      <c r="C761" s="34">
        <v>14.034000000000001</v>
      </c>
      <c r="D761" s="34">
        <v>1.47E-2</v>
      </c>
      <c r="E761" s="34">
        <v>146.521739</v>
      </c>
      <c r="F761" s="34">
        <v>23.5</v>
      </c>
      <c r="G761" s="34">
        <v>2.4</v>
      </c>
      <c r="H761" s="34">
        <v>67.7</v>
      </c>
      <c r="I761" s="34"/>
      <c r="J761" s="34">
        <v>0.5</v>
      </c>
      <c r="K761" s="34">
        <v>0.87670000000000003</v>
      </c>
      <c r="L761" s="34">
        <v>12.304</v>
      </c>
      <c r="M761" s="34">
        <v>1.2800000000000001E-2</v>
      </c>
      <c r="N761" s="34">
        <v>20.5868</v>
      </c>
      <c r="O761" s="34">
        <v>2.1040999999999999</v>
      </c>
      <c r="P761" s="34">
        <v>22.7</v>
      </c>
      <c r="Q761" s="34">
        <v>16.848500000000001</v>
      </c>
      <c r="R761" s="34">
        <v>1.722</v>
      </c>
      <c r="S761" s="34">
        <v>18.600000000000001</v>
      </c>
      <c r="T761" s="34">
        <v>67.665700000000001</v>
      </c>
      <c r="U761" s="34"/>
      <c r="V761" s="34"/>
      <c r="W761" s="34">
        <v>0</v>
      </c>
      <c r="X761" s="34">
        <v>0.43840000000000001</v>
      </c>
      <c r="Y761" s="34">
        <v>12.1</v>
      </c>
      <c r="Z761" s="34">
        <v>853</v>
      </c>
      <c r="AA761" s="34">
        <v>858</v>
      </c>
      <c r="AB761" s="34">
        <v>872</v>
      </c>
      <c r="AC761" s="34">
        <v>88</v>
      </c>
      <c r="AD761" s="34">
        <v>27.79</v>
      </c>
      <c r="AE761" s="34">
        <v>0.64</v>
      </c>
      <c r="AF761" s="34">
        <v>978</v>
      </c>
      <c r="AG761" s="34">
        <v>2</v>
      </c>
      <c r="AH761" s="34">
        <v>42</v>
      </c>
      <c r="AI761" s="34">
        <v>41</v>
      </c>
      <c r="AJ761" s="34">
        <v>191</v>
      </c>
      <c r="AK761" s="34">
        <v>169.1</v>
      </c>
      <c r="AL761" s="34">
        <v>6.2</v>
      </c>
      <c r="AM761" s="34">
        <v>175.8</v>
      </c>
      <c r="AN761" s="34" t="s">
        <v>155</v>
      </c>
      <c r="AO761" s="34">
        <v>2</v>
      </c>
      <c r="AP761" s="37">
        <v>0.89702546296296293</v>
      </c>
      <c r="AQ761" s="34">
        <v>47.159258000000001</v>
      </c>
      <c r="AR761" s="34">
        <v>-88.489688000000001</v>
      </c>
      <c r="AS761" s="34">
        <v>313.60000000000002</v>
      </c>
      <c r="AT761" s="34">
        <v>0</v>
      </c>
      <c r="AU761" s="34">
        <v>12</v>
      </c>
      <c r="AV761" s="34">
        <v>9</v>
      </c>
      <c r="AW761" s="34" t="s">
        <v>200</v>
      </c>
      <c r="AX761" s="34">
        <v>1</v>
      </c>
      <c r="AY761" s="34">
        <v>1.3771</v>
      </c>
      <c r="AZ761" s="34">
        <v>1.8771</v>
      </c>
      <c r="BA761" s="34">
        <v>13.404</v>
      </c>
      <c r="BB761" s="34">
        <v>14.47</v>
      </c>
      <c r="BC761" s="34">
        <v>1.08</v>
      </c>
      <c r="BD761" s="34">
        <v>14.064</v>
      </c>
      <c r="BE761" s="34">
        <v>2902.0929999999998</v>
      </c>
      <c r="BF761" s="34">
        <v>1.9279999999999999</v>
      </c>
      <c r="BG761" s="34">
        <v>0.50800000000000001</v>
      </c>
      <c r="BH761" s="34">
        <v>5.1999999999999998E-2</v>
      </c>
      <c r="BI761" s="34">
        <v>0.56000000000000005</v>
      </c>
      <c r="BJ761" s="34">
        <v>0.41599999999999998</v>
      </c>
      <c r="BK761" s="34">
        <v>4.2999999999999997E-2</v>
      </c>
      <c r="BL761" s="34">
        <v>0.45900000000000002</v>
      </c>
      <c r="BM761" s="34">
        <v>0.55079999999999996</v>
      </c>
      <c r="BN761" s="34"/>
      <c r="BO761" s="34"/>
      <c r="BP761" s="34"/>
      <c r="BQ761" s="34">
        <v>75.177000000000007</v>
      </c>
      <c r="BR761" s="34">
        <v>4.6355E-2</v>
      </c>
      <c r="BS761" s="34">
        <v>-5</v>
      </c>
      <c r="BT761" s="34">
        <v>5.0000000000000001E-3</v>
      </c>
      <c r="BU761" s="34">
        <v>1.1328</v>
      </c>
      <c r="BV761" s="34">
        <v>0</v>
      </c>
      <c r="BW761" s="34" t="s">
        <v>155</v>
      </c>
      <c r="BX761" s="34">
        <v>0.81799999999999995</v>
      </c>
    </row>
    <row r="762" spans="1:76" x14ac:dyDescent="0.25">
      <c r="A762" s="35">
        <v>43167</v>
      </c>
      <c r="B762" s="36">
        <v>2.1225694444444446E-2</v>
      </c>
      <c r="C762" s="34">
        <v>14.141999999999999</v>
      </c>
      <c r="D762" s="34">
        <v>1.4E-2</v>
      </c>
      <c r="E762" s="34">
        <v>140</v>
      </c>
      <c r="F762" s="34">
        <v>23</v>
      </c>
      <c r="G762" s="34">
        <v>2.4</v>
      </c>
      <c r="H762" s="34">
        <v>62.4</v>
      </c>
      <c r="I762" s="34"/>
      <c r="J762" s="34">
        <v>0.5</v>
      </c>
      <c r="K762" s="34">
        <v>0.87580000000000002</v>
      </c>
      <c r="L762" s="34">
        <v>12.3857</v>
      </c>
      <c r="M762" s="34">
        <v>1.23E-2</v>
      </c>
      <c r="N762" s="34">
        <v>20.162600000000001</v>
      </c>
      <c r="O762" s="34">
        <v>2.1019999999999999</v>
      </c>
      <c r="P762" s="34">
        <v>22.3</v>
      </c>
      <c r="Q762" s="34">
        <v>16.5014</v>
      </c>
      <c r="R762" s="34">
        <v>1.7202999999999999</v>
      </c>
      <c r="S762" s="34">
        <v>18.2</v>
      </c>
      <c r="T762" s="34">
        <v>62.3996</v>
      </c>
      <c r="U762" s="34"/>
      <c r="V762" s="34"/>
      <c r="W762" s="34">
        <v>0</v>
      </c>
      <c r="X762" s="34">
        <v>0.43790000000000001</v>
      </c>
      <c r="Y762" s="34">
        <v>12</v>
      </c>
      <c r="Z762" s="34">
        <v>854</v>
      </c>
      <c r="AA762" s="34">
        <v>860</v>
      </c>
      <c r="AB762" s="34">
        <v>872</v>
      </c>
      <c r="AC762" s="34">
        <v>88</v>
      </c>
      <c r="AD762" s="34">
        <v>27.79</v>
      </c>
      <c r="AE762" s="34">
        <v>0.64</v>
      </c>
      <c r="AF762" s="34">
        <v>978</v>
      </c>
      <c r="AG762" s="34">
        <v>2</v>
      </c>
      <c r="AH762" s="34">
        <v>42</v>
      </c>
      <c r="AI762" s="34">
        <v>41</v>
      </c>
      <c r="AJ762" s="34">
        <v>191</v>
      </c>
      <c r="AK762" s="34">
        <v>169</v>
      </c>
      <c r="AL762" s="34">
        <v>6.1</v>
      </c>
      <c r="AM762" s="34">
        <v>176</v>
      </c>
      <c r="AN762" s="34" t="s">
        <v>155</v>
      </c>
      <c r="AO762" s="34">
        <v>2</v>
      </c>
      <c r="AP762" s="37">
        <v>0.89704861111111101</v>
      </c>
      <c r="AQ762" s="34">
        <v>47.159258000000001</v>
      </c>
      <c r="AR762" s="34">
        <v>-88.489688000000001</v>
      </c>
      <c r="AS762" s="34">
        <v>313.7</v>
      </c>
      <c r="AT762" s="34">
        <v>0</v>
      </c>
      <c r="AU762" s="34">
        <v>12</v>
      </c>
      <c r="AV762" s="34">
        <v>9</v>
      </c>
      <c r="AW762" s="34" t="s">
        <v>200</v>
      </c>
      <c r="AX762" s="34">
        <v>1.0770999999999999</v>
      </c>
      <c r="AY762" s="34">
        <v>1.4</v>
      </c>
      <c r="AZ762" s="34">
        <v>1.9</v>
      </c>
      <c r="BA762" s="34">
        <v>13.404</v>
      </c>
      <c r="BB762" s="34">
        <v>14.37</v>
      </c>
      <c r="BC762" s="34">
        <v>1.07</v>
      </c>
      <c r="BD762" s="34">
        <v>14.178000000000001</v>
      </c>
      <c r="BE762" s="34">
        <v>2902.3220000000001</v>
      </c>
      <c r="BF762" s="34">
        <v>1.829</v>
      </c>
      <c r="BG762" s="34">
        <v>0.495</v>
      </c>
      <c r="BH762" s="34">
        <v>5.1999999999999998E-2</v>
      </c>
      <c r="BI762" s="34">
        <v>0.54600000000000004</v>
      </c>
      <c r="BJ762" s="34">
        <v>0.40500000000000003</v>
      </c>
      <c r="BK762" s="34">
        <v>4.2000000000000003E-2</v>
      </c>
      <c r="BL762" s="34">
        <v>0.44700000000000001</v>
      </c>
      <c r="BM762" s="34">
        <v>0.50460000000000005</v>
      </c>
      <c r="BN762" s="34"/>
      <c r="BO762" s="34"/>
      <c r="BP762" s="34"/>
      <c r="BQ762" s="34">
        <v>74.613</v>
      </c>
      <c r="BR762" s="34">
        <v>4.5999999999999999E-2</v>
      </c>
      <c r="BS762" s="34">
        <v>-5</v>
      </c>
      <c r="BT762" s="34">
        <v>5.0000000000000001E-3</v>
      </c>
      <c r="BU762" s="34">
        <v>1.124125</v>
      </c>
      <c r="BV762" s="34">
        <v>0</v>
      </c>
      <c r="BW762" s="34" t="s">
        <v>155</v>
      </c>
      <c r="BX762" s="34">
        <v>0.81799999999999995</v>
      </c>
    </row>
    <row r="763" spans="1:76" x14ac:dyDescent="0.25">
      <c r="A763" s="35">
        <v>43167</v>
      </c>
      <c r="B763" s="36">
        <v>2.123726851851852E-2</v>
      </c>
      <c r="C763" s="34">
        <v>14.16</v>
      </c>
      <c r="D763" s="34">
        <v>1.3899999999999999E-2</v>
      </c>
      <c r="E763" s="34">
        <v>139.37138100000001</v>
      </c>
      <c r="F763" s="34">
        <v>22.6</v>
      </c>
      <c r="G763" s="34">
        <v>2.4</v>
      </c>
      <c r="H763" s="34">
        <v>53.4</v>
      </c>
      <c r="I763" s="34"/>
      <c r="J763" s="34">
        <v>0.5</v>
      </c>
      <c r="K763" s="34">
        <v>0.87570000000000003</v>
      </c>
      <c r="L763" s="34">
        <v>12.3992</v>
      </c>
      <c r="M763" s="34">
        <v>1.2200000000000001E-2</v>
      </c>
      <c r="N763" s="34">
        <v>19.7743</v>
      </c>
      <c r="O763" s="34">
        <v>2.1015999999999999</v>
      </c>
      <c r="P763" s="34">
        <v>21.9</v>
      </c>
      <c r="Q763" s="34">
        <v>16.183599999999998</v>
      </c>
      <c r="R763" s="34">
        <v>1.7199</v>
      </c>
      <c r="S763" s="34">
        <v>17.899999999999999</v>
      </c>
      <c r="T763" s="34">
        <v>53.373800000000003</v>
      </c>
      <c r="U763" s="34"/>
      <c r="V763" s="34"/>
      <c r="W763" s="34">
        <v>0</v>
      </c>
      <c r="X763" s="34">
        <v>0.43780000000000002</v>
      </c>
      <c r="Y763" s="34">
        <v>12</v>
      </c>
      <c r="Z763" s="34">
        <v>854</v>
      </c>
      <c r="AA763" s="34">
        <v>860</v>
      </c>
      <c r="AB763" s="34">
        <v>872</v>
      </c>
      <c r="AC763" s="34">
        <v>88</v>
      </c>
      <c r="AD763" s="34">
        <v>27.79</v>
      </c>
      <c r="AE763" s="34">
        <v>0.64</v>
      </c>
      <c r="AF763" s="34">
        <v>978</v>
      </c>
      <c r="AG763" s="34">
        <v>2</v>
      </c>
      <c r="AH763" s="34">
        <v>42</v>
      </c>
      <c r="AI763" s="34">
        <v>41</v>
      </c>
      <c r="AJ763" s="34">
        <v>191</v>
      </c>
      <c r="AK763" s="34">
        <v>169</v>
      </c>
      <c r="AL763" s="34">
        <v>6</v>
      </c>
      <c r="AM763" s="34">
        <v>176</v>
      </c>
      <c r="AN763" s="34" t="s">
        <v>155</v>
      </c>
      <c r="AO763" s="34">
        <v>2</v>
      </c>
      <c r="AP763" s="37">
        <v>0.89706018518518515</v>
      </c>
      <c r="AQ763" s="34">
        <v>47.159258000000001</v>
      </c>
      <c r="AR763" s="34">
        <v>-88.489688000000001</v>
      </c>
      <c r="AS763" s="34">
        <v>313.60000000000002</v>
      </c>
      <c r="AT763" s="34">
        <v>0</v>
      </c>
      <c r="AU763" s="34">
        <v>12</v>
      </c>
      <c r="AV763" s="34">
        <v>9</v>
      </c>
      <c r="AW763" s="34" t="s">
        <v>200</v>
      </c>
      <c r="AX763" s="34">
        <v>1.1000000000000001</v>
      </c>
      <c r="AY763" s="34">
        <v>1.4</v>
      </c>
      <c r="AZ763" s="34">
        <v>1.9</v>
      </c>
      <c r="BA763" s="34">
        <v>13.404</v>
      </c>
      <c r="BB763" s="34">
        <v>14.35</v>
      </c>
      <c r="BC763" s="34">
        <v>1.07</v>
      </c>
      <c r="BD763" s="34">
        <v>14.201000000000001</v>
      </c>
      <c r="BE763" s="34">
        <v>2902.5419999999999</v>
      </c>
      <c r="BF763" s="34">
        <v>1.8180000000000001</v>
      </c>
      <c r="BG763" s="34">
        <v>0.48499999999999999</v>
      </c>
      <c r="BH763" s="34">
        <v>5.1999999999999998E-2</v>
      </c>
      <c r="BI763" s="34">
        <v>0.53600000000000003</v>
      </c>
      <c r="BJ763" s="34">
        <v>0.39700000000000002</v>
      </c>
      <c r="BK763" s="34">
        <v>4.2000000000000003E-2</v>
      </c>
      <c r="BL763" s="34">
        <v>0.439</v>
      </c>
      <c r="BM763" s="34">
        <v>0.43120000000000003</v>
      </c>
      <c r="BN763" s="34"/>
      <c r="BO763" s="34"/>
      <c r="BP763" s="34"/>
      <c r="BQ763" s="34">
        <v>74.522000000000006</v>
      </c>
      <c r="BR763" s="34">
        <v>4.5999999999999999E-2</v>
      </c>
      <c r="BS763" s="34">
        <v>-5</v>
      </c>
      <c r="BT763" s="34">
        <v>5.9280000000000001E-3</v>
      </c>
      <c r="BU763" s="34">
        <v>1.124125</v>
      </c>
      <c r="BV763" s="34">
        <v>0</v>
      </c>
      <c r="BW763" s="34" t="s">
        <v>155</v>
      </c>
      <c r="BX763" s="34">
        <v>0.81799999999999995</v>
      </c>
    </row>
    <row r="764" spans="1:76" x14ac:dyDescent="0.25">
      <c r="A764" s="35">
        <v>43167</v>
      </c>
      <c r="B764" s="36">
        <v>2.124884259259259E-2</v>
      </c>
      <c r="C764" s="34">
        <v>14.154999999999999</v>
      </c>
      <c r="D764" s="34">
        <v>1.23E-2</v>
      </c>
      <c r="E764" s="34">
        <v>122.828784</v>
      </c>
      <c r="F764" s="34">
        <v>22.1</v>
      </c>
      <c r="G764" s="34">
        <v>2.4</v>
      </c>
      <c r="H764" s="34">
        <v>48.3</v>
      </c>
      <c r="I764" s="34"/>
      <c r="J764" s="34">
        <v>0.5</v>
      </c>
      <c r="K764" s="34">
        <v>0.87570000000000003</v>
      </c>
      <c r="L764" s="34">
        <v>12.3956</v>
      </c>
      <c r="M764" s="34">
        <v>1.0800000000000001E-2</v>
      </c>
      <c r="N764" s="34">
        <v>19.3718</v>
      </c>
      <c r="O764" s="34">
        <v>2.1017000000000001</v>
      </c>
      <c r="P764" s="34">
        <v>21.5</v>
      </c>
      <c r="Q764" s="34">
        <v>15.854200000000001</v>
      </c>
      <c r="R764" s="34">
        <v>1.7201</v>
      </c>
      <c r="S764" s="34">
        <v>17.600000000000001</v>
      </c>
      <c r="T764" s="34">
        <v>48.319800000000001</v>
      </c>
      <c r="U764" s="34"/>
      <c r="V764" s="34"/>
      <c r="W764" s="34">
        <v>0</v>
      </c>
      <c r="X764" s="34">
        <v>0.43790000000000001</v>
      </c>
      <c r="Y764" s="34">
        <v>12</v>
      </c>
      <c r="Z764" s="34">
        <v>855</v>
      </c>
      <c r="AA764" s="34">
        <v>860</v>
      </c>
      <c r="AB764" s="34">
        <v>872</v>
      </c>
      <c r="AC764" s="34">
        <v>88</v>
      </c>
      <c r="AD764" s="34">
        <v>27.79</v>
      </c>
      <c r="AE764" s="34">
        <v>0.64</v>
      </c>
      <c r="AF764" s="34">
        <v>978</v>
      </c>
      <c r="AG764" s="34">
        <v>2</v>
      </c>
      <c r="AH764" s="34">
        <v>42</v>
      </c>
      <c r="AI764" s="34">
        <v>41</v>
      </c>
      <c r="AJ764" s="34">
        <v>191</v>
      </c>
      <c r="AK764" s="34">
        <v>168.1</v>
      </c>
      <c r="AL764" s="34">
        <v>6</v>
      </c>
      <c r="AM764" s="34">
        <v>176</v>
      </c>
      <c r="AN764" s="34" t="s">
        <v>155</v>
      </c>
      <c r="AO764" s="34">
        <v>2</v>
      </c>
      <c r="AP764" s="37">
        <v>0.8970717592592593</v>
      </c>
      <c r="AQ764" s="34">
        <v>47.159258000000001</v>
      </c>
      <c r="AR764" s="34">
        <v>-88.489688000000001</v>
      </c>
      <c r="AS764" s="34">
        <v>313.60000000000002</v>
      </c>
      <c r="AT764" s="34">
        <v>0</v>
      </c>
      <c r="AU764" s="34">
        <v>12</v>
      </c>
      <c r="AV764" s="34">
        <v>9</v>
      </c>
      <c r="AW764" s="34" t="s">
        <v>200</v>
      </c>
      <c r="AX764" s="34">
        <v>1.1000000000000001</v>
      </c>
      <c r="AY764" s="34">
        <v>1.4</v>
      </c>
      <c r="AZ764" s="34">
        <v>1.9</v>
      </c>
      <c r="BA764" s="34">
        <v>13.404</v>
      </c>
      <c r="BB764" s="34">
        <v>14.36</v>
      </c>
      <c r="BC764" s="34">
        <v>1.07</v>
      </c>
      <c r="BD764" s="34">
        <v>14.193</v>
      </c>
      <c r="BE764" s="34">
        <v>2903.002</v>
      </c>
      <c r="BF764" s="34">
        <v>1.603</v>
      </c>
      <c r="BG764" s="34">
        <v>0.47499999999999998</v>
      </c>
      <c r="BH764" s="34">
        <v>5.1999999999999998E-2</v>
      </c>
      <c r="BI764" s="34">
        <v>0.52700000000000002</v>
      </c>
      <c r="BJ764" s="34">
        <v>0.38900000000000001</v>
      </c>
      <c r="BK764" s="34">
        <v>4.2000000000000003E-2</v>
      </c>
      <c r="BL764" s="34">
        <v>0.43099999999999999</v>
      </c>
      <c r="BM764" s="34">
        <v>0.39050000000000001</v>
      </c>
      <c r="BN764" s="34"/>
      <c r="BO764" s="34"/>
      <c r="BP764" s="34"/>
      <c r="BQ764" s="34">
        <v>74.56</v>
      </c>
      <c r="BR764" s="34">
        <v>4.1355000000000003E-2</v>
      </c>
      <c r="BS764" s="34">
        <v>-5</v>
      </c>
      <c r="BT764" s="34">
        <v>6.0000000000000001E-3</v>
      </c>
      <c r="BU764" s="34">
        <v>1.0106219999999999</v>
      </c>
      <c r="BV764" s="34">
        <v>0</v>
      </c>
      <c r="BW764" s="34" t="s">
        <v>155</v>
      </c>
      <c r="BX764" s="34">
        <v>0.81799999999999995</v>
      </c>
    </row>
    <row r="765" spans="1:76" x14ac:dyDescent="0.25">
      <c r="A765" s="35">
        <v>43167</v>
      </c>
      <c r="B765" s="36">
        <v>2.1260416666666667E-2</v>
      </c>
      <c r="C765" s="34">
        <v>14.135999999999999</v>
      </c>
      <c r="D765" s="34">
        <v>1.1299999999999999E-2</v>
      </c>
      <c r="E765" s="34">
        <v>113.085905</v>
      </c>
      <c r="F765" s="34">
        <v>21.7</v>
      </c>
      <c r="G765" s="34">
        <v>2.4</v>
      </c>
      <c r="H765" s="34">
        <v>53.7</v>
      </c>
      <c r="I765" s="34"/>
      <c r="J765" s="34">
        <v>0.5</v>
      </c>
      <c r="K765" s="34">
        <v>0.87580000000000002</v>
      </c>
      <c r="L765" s="34">
        <v>12.3804</v>
      </c>
      <c r="M765" s="34">
        <v>9.9000000000000008E-3</v>
      </c>
      <c r="N765" s="34">
        <v>19.023</v>
      </c>
      <c r="O765" s="34">
        <v>2.1019000000000001</v>
      </c>
      <c r="P765" s="34">
        <v>21.1</v>
      </c>
      <c r="Q765" s="34">
        <v>15.5687</v>
      </c>
      <c r="R765" s="34">
        <v>1.7202</v>
      </c>
      <c r="S765" s="34">
        <v>17.3</v>
      </c>
      <c r="T765" s="34">
        <v>53.743899999999996</v>
      </c>
      <c r="U765" s="34"/>
      <c r="V765" s="34"/>
      <c r="W765" s="34">
        <v>0</v>
      </c>
      <c r="X765" s="34">
        <v>0.43790000000000001</v>
      </c>
      <c r="Y765" s="34">
        <v>11.9</v>
      </c>
      <c r="Z765" s="34">
        <v>855</v>
      </c>
      <c r="AA765" s="34">
        <v>860</v>
      </c>
      <c r="AB765" s="34">
        <v>872</v>
      </c>
      <c r="AC765" s="34">
        <v>88</v>
      </c>
      <c r="AD765" s="34">
        <v>27.79</v>
      </c>
      <c r="AE765" s="34">
        <v>0.64</v>
      </c>
      <c r="AF765" s="34">
        <v>978</v>
      </c>
      <c r="AG765" s="34">
        <v>2</v>
      </c>
      <c r="AH765" s="34">
        <v>41.070999999999998</v>
      </c>
      <c r="AI765" s="34">
        <v>41</v>
      </c>
      <c r="AJ765" s="34">
        <v>191</v>
      </c>
      <c r="AK765" s="34">
        <v>168</v>
      </c>
      <c r="AL765" s="34">
        <v>5.8</v>
      </c>
      <c r="AM765" s="34">
        <v>175.7</v>
      </c>
      <c r="AN765" s="34" t="s">
        <v>155</v>
      </c>
      <c r="AO765" s="34">
        <v>2</v>
      </c>
      <c r="AP765" s="37">
        <v>0.8970717592592593</v>
      </c>
      <c r="AQ765" s="34">
        <v>47.159256999999997</v>
      </c>
      <c r="AR765" s="34">
        <v>-88.489687000000004</v>
      </c>
      <c r="AS765" s="34">
        <v>313.5</v>
      </c>
      <c r="AT765" s="34">
        <v>0</v>
      </c>
      <c r="AU765" s="34">
        <v>12</v>
      </c>
      <c r="AV765" s="34">
        <v>9</v>
      </c>
      <c r="AW765" s="34" t="s">
        <v>200</v>
      </c>
      <c r="AX765" s="34">
        <v>1.0228999999999999</v>
      </c>
      <c r="AY765" s="34">
        <v>1.4</v>
      </c>
      <c r="AZ765" s="34">
        <v>1.7458</v>
      </c>
      <c r="BA765" s="34">
        <v>13.404</v>
      </c>
      <c r="BB765" s="34">
        <v>14.38</v>
      </c>
      <c r="BC765" s="34">
        <v>1.07</v>
      </c>
      <c r="BD765" s="34">
        <v>14.183999999999999</v>
      </c>
      <c r="BE765" s="34">
        <v>2903.0819999999999</v>
      </c>
      <c r="BF765" s="34">
        <v>1.478</v>
      </c>
      <c r="BG765" s="34">
        <v>0.46700000000000003</v>
      </c>
      <c r="BH765" s="34">
        <v>5.1999999999999998E-2</v>
      </c>
      <c r="BI765" s="34">
        <v>0.51900000000000002</v>
      </c>
      <c r="BJ765" s="34">
        <v>0.38200000000000001</v>
      </c>
      <c r="BK765" s="34">
        <v>4.2000000000000003E-2</v>
      </c>
      <c r="BL765" s="34">
        <v>0.42499999999999999</v>
      </c>
      <c r="BM765" s="34">
        <v>0.43490000000000001</v>
      </c>
      <c r="BN765" s="34"/>
      <c r="BO765" s="34"/>
      <c r="BP765" s="34"/>
      <c r="BQ765" s="34">
        <v>74.66</v>
      </c>
      <c r="BR765" s="34">
        <v>4.1929000000000001E-2</v>
      </c>
      <c r="BS765" s="34">
        <v>-5</v>
      </c>
      <c r="BT765" s="34">
        <v>6.0000000000000001E-3</v>
      </c>
      <c r="BU765" s="34">
        <v>1.02464</v>
      </c>
      <c r="BV765" s="34">
        <v>0</v>
      </c>
      <c r="BW765" s="34" t="s">
        <v>155</v>
      </c>
      <c r="BX765" s="34">
        <v>0.81799999999999995</v>
      </c>
    </row>
    <row r="766" spans="1:76" x14ac:dyDescent="0.25">
      <c r="A766" s="35">
        <v>43167</v>
      </c>
      <c r="B766" s="36">
        <v>2.1271990740740741E-2</v>
      </c>
      <c r="C766" s="34">
        <v>14.099</v>
      </c>
      <c r="D766" s="34">
        <v>0.01</v>
      </c>
      <c r="E766" s="34">
        <v>99.731050999999994</v>
      </c>
      <c r="F766" s="34">
        <v>21.4</v>
      </c>
      <c r="G766" s="34">
        <v>2.4</v>
      </c>
      <c r="H766" s="34">
        <v>67.8</v>
      </c>
      <c r="I766" s="34"/>
      <c r="J766" s="34">
        <v>0.5</v>
      </c>
      <c r="K766" s="34">
        <v>0.87609999999999999</v>
      </c>
      <c r="L766" s="34">
        <v>12.351800000000001</v>
      </c>
      <c r="M766" s="34">
        <v>8.6999999999999994E-3</v>
      </c>
      <c r="N766" s="34">
        <v>18.713200000000001</v>
      </c>
      <c r="O766" s="34">
        <v>2.1025999999999998</v>
      </c>
      <c r="P766" s="34">
        <v>20.8</v>
      </c>
      <c r="Q766" s="34">
        <v>15.315200000000001</v>
      </c>
      <c r="R766" s="34">
        <v>1.7208000000000001</v>
      </c>
      <c r="S766" s="34">
        <v>17</v>
      </c>
      <c r="T766" s="34">
        <v>67.77</v>
      </c>
      <c r="U766" s="34"/>
      <c r="V766" s="34"/>
      <c r="W766" s="34">
        <v>0</v>
      </c>
      <c r="X766" s="34">
        <v>0.438</v>
      </c>
      <c r="Y766" s="34">
        <v>12</v>
      </c>
      <c r="Z766" s="34">
        <v>854</v>
      </c>
      <c r="AA766" s="34">
        <v>859</v>
      </c>
      <c r="AB766" s="34">
        <v>872</v>
      </c>
      <c r="AC766" s="34">
        <v>88</v>
      </c>
      <c r="AD766" s="34">
        <v>27.79</v>
      </c>
      <c r="AE766" s="34">
        <v>0.64</v>
      </c>
      <c r="AF766" s="34">
        <v>978</v>
      </c>
      <c r="AG766" s="34">
        <v>2</v>
      </c>
      <c r="AH766" s="34">
        <v>41</v>
      </c>
      <c r="AI766" s="34">
        <v>41</v>
      </c>
      <c r="AJ766" s="34">
        <v>191</v>
      </c>
      <c r="AK766" s="34">
        <v>168</v>
      </c>
      <c r="AL766" s="34">
        <v>5.8</v>
      </c>
      <c r="AM766" s="34">
        <v>175.4</v>
      </c>
      <c r="AN766" s="34" t="s">
        <v>155</v>
      </c>
      <c r="AO766" s="34">
        <v>2</v>
      </c>
      <c r="AP766" s="37">
        <v>0.89709490740740738</v>
      </c>
      <c r="AQ766" s="34">
        <v>47.159256999999997</v>
      </c>
      <c r="AR766" s="34">
        <v>-88.489687000000004</v>
      </c>
      <c r="AS766" s="34">
        <v>313.5</v>
      </c>
      <c r="AT766" s="34">
        <v>0</v>
      </c>
      <c r="AU766" s="34">
        <v>12</v>
      </c>
      <c r="AV766" s="34">
        <v>9</v>
      </c>
      <c r="AW766" s="34" t="s">
        <v>200</v>
      </c>
      <c r="AX766" s="34">
        <v>1</v>
      </c>
      <c r="AY766" s="34">
        <v>1.4</v>
      </c>
      <c r="AZ766" s="34">
        <v>1.7</v>
      </c>
      <c r="BA766" s="34">
        <v>13.404</v>
      </c>
      <c r="BB766" s="34">
        <v>14.41</v>
      </c>
      <c r="BC766" s="34">
        <v>1.08</v>
      </c>
      <c r="BD766" s="34">
        <v>14.147</v>
      </c>
      <c r="BE766" s="34">
        <v>2903.0390000000002</v>
      </c>
      <c r="BF766" s="34">
        <v>1.3069999999999999</v>
      </c>
      <c r="BG766" s="34">
        <v>0.46100000000000002</v>
      </c>
      <c r="BH766" s="34">
        <v>5.1999999999999998E-2</v>
      </c>
      <c r="BI766" s="34">
        <v>0.51200000000000001</v>
      </c>
      <c r="BJ766" s="34">
        <v>0.377</v>
      </c>
      <c r="BK766" s="34">
        <v>4.2000000000000003E-2</v>
      </c>
      <c r="BL766" s="34">
        <v>0.41899999999999998</v>
      </c>
      <c r="BM766" s="34">
        <v>0.54959999999999998</v>
      </c>
      <c r="BN766" s="34"/>
      <c r="BO766" s="34"/>
      <c r="BP766" s="34"/>
      <c r="BQ766" s="34">
        <v>74.855999999999995</v>
      </c>
      <c r="BR766" s="34">
        <v>4.8502999999999998E-2</v>
      </c>
      <c r="BS766" s="34">
        <v>-5</v>
      </c>
      <c r="BT766" s="34">
        <v>6.0000000000000001E-3</v>
      </c>
      <c r="BU766" s="34">
        <v>1.1852929999999999</v>
      </c>
      <c r="BV766" s="34">
        <v>0</v>
      </c>
      <c r="BW766" s="34" t="s">
        <v>155</v>
      </c>
      <c r="BX766" s="34">
        <v>0.81799999999999995</v>
      </c>
    </row>
    <row r="767" spans="1:76" x14ac:dyDescent="0.25">
      <c r="A767" s="35">
        <v>43167</v>
      </c>
      <c r="B767" s="36">
        <v>2.1283564814814814E-2</v>
      </c>
      <c r="C767" s="34">
        <v>14.045999999999999</v>
      </c>
      <c r="D767" s="34">
        <v>8.9999999999999993E-3</v>
      </c>
      <c r="E767" s="34">
        <v>90</v>
      </c>
      <c r="F767" s="34">
        <v>21.2</v>
      </c>
      <c r="G767" s="34">
        <v>2.4</v>
      </c>
      <c r="H767" s="34">
        <v>68.900000000000006</v>
      </c>
      <c r="I767" s="34"/>
      <c r="J767" s="34">
        <v>0.5</v>
      </c>
      <c r="K767" s="34">
        <v>0.87649999999999995</v>
      </c>
      <c r="L767" s="34">
        <v>12.311999999999999</v>
      </c>
      <c r="M767" s="34">
        <v>7.9000000000000008E-3</v>
      </c>
      <c r="N767" s="34">
        <v>18.5824</v>
      </c>
      <c r="O767" s="34">
        <v>2.1036999999999999</v>
      </c>
      <c r="P767" s="34">
        <v>20.7</v>
      </c>
      <c r="Q767" s="34">
        <v>15.2081</v>
      </c>
      <c r="R767" s="34">
        <v>1.7217</v>
      </c>
      <c r="S767" s="34">
        <v>16.899999999999999</v>
      </c>
      <c r="T767" s="34">
        <v>68.858000000000004</v>
      </c>
      <c r="U767" s="34"/>
      <c r="V767" s="34"/>
      <c r="W767" s="34">
        <v>0</v>
      </c>
      <c r="X767" s="34">
        <v>0.43830000000000002</v>
      </c>
      <c r="Y767" s="34">
        <v>11.9</v>
      </c>
      <c r="Z767" s="34">
        <v>855</v>
      </c>
      <c r="AA767" s="34">
        <v>859</v>
      </c>
      <c r="AB767" s="34">
        <v>872</v>
      </c>
      <c r="AC767" s="34">
        <v>88</v>
      </c>
      <c r="AD767" s="34">
        <v>27.79</v>
      </c>
      <c r="AE767" s="34">
        <v>0.64</v>
      </c>
      <c r="AF767" s="34">
        <v>978</v>
      </c>
      <c r="AG767" s="34">
        <v>2</v>
      </c>
      <c r="AH767" s="34">
        <v>41</v>
      </c>
      <c r="AI767" s="34">
        <v>41</v>
      </c>
      <c r="AJ767" s="34">
        <v>191</v>
      </c>
      <c r="AK767" s="34">
        <v>168</v>
      </c>
      <c r="AL767" s="34">
        <v>5.9</v>
      </c>
      <c r="AM767" s="34">
        <v>175</v>
      </c>
      <c r="AN767" s="34" t="s">
        <v>155</v>
      </c>
      <c r="AO767" s="34">
        <v>2</v>
      </c>
      <c r="AP767" s="37">
        <v>0.89710648148148142</v>
      </c>
      <c r="AQ767" s="34">
        <v>47.159256999999997</v>
      </c>
      <c r="AR767" s="34">
        <v>-88.489687000000004</v>
      </c>
      <c r="AS767" s="34">
        <v>313.5</v>
      </c>
      <c r="AT767" s="34">
        <v>0</v>
      </c>
      <c r="AU767" s="34">
        <v>12</v>
      </c>
      <c r="AV767" s="34">
        <v>9</v>
      </c>
      <c r="AW767" s="34" t="s">
        <v>200</v>
      </c>
      <c r="AX767" s="34">
        <v>1</v>
      </c>
      <c r="AY767" s="34">
        <v>1.4</v>
      </c>
      <c r="AZ767" s="34">
        <v>1.7</v>
      </c>
      <c r="BA767" s="34">
        <v>13.404</v>
      </c>
      <c r="BB767" s="34">
        <v>14.47</v>
      </c>
      <c r="BC767" s="34">
        <v>1.08</v>
      </c>
      <c r="BD767" s="34">
        <v>14.087</v>
      </c>
      <c r="BE767" s="34">
        <v>2903.2330000000002</v>
      </c>
      <c r="BF767" s="34">
        <v>1.1839999999999999</v>
      </c>
      <c r="BG767" s="34">
        <v>0.45900000000000002</v>
      </c>
      <c r="BH767" s="34">
        <v>5.1999999999999998E-2</v>
      </c>
      <c r="BI767" s="34">
        <v>0.51100000000000001</v>
      </c>
      <c r="BJ767" s="34">
        <v>0.376</v>
      </c>
      <c r="BK767" s="34">
        <v>4.2999999999999997E-2</v>
      </c>
      <c r="BL767" s="34">
        <v>0.41799999999999998</v>
      </c>
      <c r="BM767" s="34">
        <v>0.56030000000000002</v>
      </c>
      <c r="BN767" s="34"/>
      <c r="BO767" s="34"/>
      <c r="BP767" s="34"/>
      <c r="BQ767" s="34">
        <v>75.143000000000001</v>
      </c>
      <c r="BR767" s="34">
        <v>4.1568000000000001E-2</v>
      </c>
      <c r="BS767" s="34">
        <v>-5</v>
      </c>
      <c r="BT767" s="34">
        <v>6.0000000000000001E-3</v>
      </c>
      <c r="BU767" s="34">
        <v>1.015819</v>
      </c>
      <c r="BV767" s="34">
        <v>0</v>
      </c>
      <c r="BW767" s="34" t="s">
        <v>155</v>
      </c>
      <c r="BX767" s="34">
        <v>0.81799999999999995</v>
      </c>
    </row>
    <row r="768" spans="1:76" x14ac:dyDescent="0.25">
      <c r="A768" s="35">
        <v>43167</v>
      </c>
      <c r="B768" s="36">
        <v>2.1295138888888888E-2</v>
      </c>
      <c r="C768" s="34">
        <v>13.964</v>
      </c>
      <c r="D768" s="34">
        <v>8.0000000000000002E-3</v>
      </c>
      <c r="E768" s="34">
        <v>79.883139</v>
      </c>
      <c r="F768" s="34">
        <v>21.1</v>
      </c>
      <c r="G768" s="34">
        <v>2.4</v>
      </c>
      <c r="H768" s="34">
        <v>84.3</v>
      </c>
      <c r="I768" s="34"/>
      <c r="J768" s="34">
        <v>0.5</v>
      </c>
      <c r="K768" s="34">
        <v>0.87719999999999998</v>
      </c>
      <c r="L768" s="34">
        <v>12.248900000000001</v>
      </c>
      <c r="M768" s="34">
        <v>7.0000000000000001E-3</v>
      </c>
      <c r="N768" s="34">
        <v>18.508299999999998</v>
      </c>
      <c r="O768" s="34">
        <v>2.1052</v>
      </c>
      <c r="P768" s="34">
        <v>20.6</v>
      </c>
      <c r="Q768" s="34">
        <v>15.147500000000001</v>
      </c>
      <c r="R768" s="34">
        <v>1.7229000000000001</v>
      </c>
      <c r="S768" s="34">
        <v>16.899999999999999</v>
      </c>
      <c r="T768" s="34">
        <v>84.338200000000001</v>
      </c>
      <c r="U768" s="34"/>
      <c r="V768" s="34"/>
      <c r="W768" s="34">
        <v>0</v>
      </c>
      <c r="X768" s="34">
        <v>0.43859999999999999</v>
      </c>
      <c r="Y768" s="34">
        <v>11.9</v>
      </c>
      <c r="Z768" s="34">
        <v>855</v>
      </c>
      <c r="AA768" s="34">
        <v>859</v>
      </c>
      <c r="AB768" s="34">
        <v>872</v>
      </c>
      <c r="AC768" s="34">
        <v>88</v>
      </c>
      <c r="AD768" s="34">
        <v>27.79</v>
      </c>
      <c r="AE768" s="34">
        <v>0.64</v>
      </c>
      <c r="AF768" s="34">
        <v>978</v>
      </c>
      <c r="AG768" s="34">
        <v>2</v>
      </c>
      <c r="AH768" s="34">
        <v>41</v>
      </c>
      <c r="AI768" s="34">
        <v>41</v>
      </c>
      <c r="AJ768" s="34">
        <v>191</v>
      </c>
      <c r="AK768" s="34">
        <v>168</v>
      </c>
      <c r="AL768" s="34">
        <v>5.9</v>
      </c>
      <c r="AM768" s="34">
        <v>175</v>
      </c>
      <c r="AN768" s="34" t="s">
        <v>155</v>
      </c>
      <c r="AO768" s="34">
        <v>2</v>
      </c>
      <c r="AP768" s="37">
        <v>0.89710648148148142</v>
      </c>
      <c r="AQ768" s="34">
        <v>47.159256999999997</v>
      </c>
      <c r="AR768" s="34">
        <v>-88.489687000000004</v>
      </c>
      <c r="AS768" s="34">
        <v>313.5</v>
      </c>
      <c r="AT768" s="34">
        <v>0</v>
      </c>
      <c r="AU768" s="34">
        <v>12</v>
      </c>
      <c r="AV768" s="34">
        <v>9</v>
      </c>
      <c r="AW768" s="34" t="s">
        <v>200</v>
      </c>
      <c r="AX768" s="34">
        <v>1</v>
      </c>
      <c r="AY768" s="34">
        <v>1.477023</v>
      </c>
      <c r="AZ768" s="34">
        <v>1.777023</v>
      </c>
      <c r="BA768" s="34">
        <v>13.404</v>
      </c>
      <c r="BB768" s="34">
        <v>14.55</v>
      </c>
      <c r="BC768" s="34">
        <v>1.0900000000000001</v>
      </c>
      <c r="BD768" s="34">
        <v>14.003</v>
      </c>
      <c r="BE768" s="34">
        <v>2903.105</v>
      </c>
      <c r="BF768" s="34">
        <v>1.0569999999999999</v>
      </c>
      <c r="BG768" s="34">
        <v>0.45900000000000002</v>
      </c>
      <c r="BH768" s="34">
        <v>5.1999999999999998E-2</v>
      </c>
      <c r="BI768" s="34">
        <v>0.51200000000000001</v>
      </c>
      <c r="BJ768" s="34">
        <v>0.376</v>
      </c>
      <c r="BK768" s="34">
        <v>4.2999999999999997E-2</v>
      </c>
      <c r="BL768" s="34">
        <v>0.41899999999999998</v>
      </c>
      <c r="BM768" s="34">
        <v>0.68979999999999997</v>
      </c>
      <c r="BN768" s="34"/>
      <c r="BO768" s="34"/>
      <c r="BP768" s="34"/>
      <c r="BQ768" s="34">
        <v>75.581999999999994</v>
      </c>
      <c r="BR768" s="34">
        <v>4.6573999999999997E-2</v>
      </c>
      <c r="BS768" s="34">
        <v>-5</v>
      </c>
      <c r="BT768" s="34">
        <v>6.0000000000000001E-3</v>
      </c>
      <c r="BU768" s="34">
        <v>1.1381520000000001</v>
      </c>
      <c r="BV768" s="34">
        <v>0</v>
      </c>
      <c r="BW768" s="34" t="s">
        <v>155</v>
      </c>
      <c r="BX768" s="34">
        <v>0.81799999999999995</v>
      </c>
    </row>
    <row r="769" spans="1:76" x14ac:dyDescent="0.25">
      <c r="A769" s="35">
        <v>43167</v>
      </c>
      <c r="B769" s="36">
        <v>2.1306712962962961E-2</v>
      </c>
      <c r="C769" s="34">
        <v>13.95</v>
      </c>
      <c r="D769" s="34">
        <v>3.0000000000000001E-3</v>
      </c>
      <c r="E769" s="34">
        <v>30</v>
      </c>
      <c r="F769" s="34">
        <v>21.1</v>
      </c>
      <c r="G769" s="34">
        <v>2.4</v>
      </c>
      <c r="H769" s="34">
        <v>88.3</v>
      </c>
      <c r="I769" s="34"/>
      <c r="J769" s="34">
        <v>0.5</v>
      </c>
      <c r="K769" s="34">
        <v>0.87729999999999997</v>
      </c>
      <c r="L769" s="34">
        <v>12.2387</v>
      </c>
      <c r="M769" s="34">
        <v>2.5999999999999999E-3</v>
      </c>
      <c r="N769" s="34">
        <v>18.511500000000002</v>
      </c>
      <c r="O769" s="34">
        <v>2.1055999999999999</v>
      </c>
      <c r="P769" s="34">
        <v>20.6</v>
      </c>
      <c r="Q769" s="34">
        <v>15.1501</v>
      </c>
      <c r="R769" s="34">
        <v>1.7232000000000001</v>
      </c>
      <c r="S769" s="34">
        <v>16.899999999999999</v>
      </c>
      <c r="T769" s="34">
        <v>88.307500000000005</v>
      </c>
      <c r="U769" s="34"/>
      <c r="V769" s="34"/>
      <c r="W769" s="34">
        <v>0</v>
      </c>
      <c r="X769" s="34">
        <v>0.43869999999999998</v>
      </c>
      <c r="Y769" s="34">
        <v>12</v>
      </c>
      <c r="Z769" s="34">
        <v>854</v>
      </c>
      <c r="AA769" s="34">
        <v>859</v>
      </c>
      <c r="AB769" s="34">
        <v>872</v>
      </c>
      <c r="AC769" s="34">
        <v>88</v>
      </c>
      <c r="AD769" s="34">
        <v>27.79</v>
      </c>
      <c r="AE769" s="34">
        <v>0.64</v>
      </c>
      <c r="AF769" s="34">
        <v>978</v>
      </c>
      <c r="AG769" s="34">
        <v>2</v>
      </c>
      <c r="AH769" s="34">
        <v>41</v>
      </c>
      <c r="AI769" s="34">
        <v>41</v>
      </c>
      <c r="AJ769" s="34">
        <v>191</v>
      </c>
      <c r="AK769" s="34">
        <v>168</v>
      </c>
      <c r="AL769" s="34">
        <v>5.9</v>
      </c>
      <c r="AM769" s="34">
        <v>175</v>
      </c>
      <c r="AN769" s="34" t="s">
        <v>155</v>
      </c>
      <c r="AO769" s="34">
        <v>2</v>
      </c>
      <c r="AP769" s="37">
        <v>0.89712962962962972</v>
      </c>
      <c r="AQ769" s="34">
        <v>47.159256999999997</v>
      </c>
      <c r="AR769" s="34">
        <v>-88.489684999999994</v>
      </c>
      <c r="AS769" s="34">
        <v>313.60000000000002</v>
      </c>
      <c r="AT769" s="34">
        <v>0</v>
      </c>
      <c r="AU769" s="34">
        <v>12</v>
      </c>
      <c r="AV769" s="34">
        <v>9</v>
      </c>
      <c r="AW769" s="34" t="s">
        <v>200</v>
      </c>
      <c r="AX769" s="34">
        <v>1</v>
      </c>
      <c r="AY769" s="34">
        <v>1.5</v>
      </c>
      <c r="AZ769" s="34">
        <v>1.722923</v>
      </c>
      <c r="BA769" s="34">
        <v>13.404</v>
      </c>
      <c r="BB769" s="34">
        <v>14.56</v>
      </c>
      <c r="BC769" s="34">
        <v>1.0900000000000001</v>
      </c>
      <c r="BD769" s="34">
        <v>13.983000000000001</v>
      </c>
      <c r="BE769" s="34">
        <v>2904.056</v>
      </c>
      <c r="BF769" s="34">
        <v>0.39700000000000002</v>
      </c>
      <c r="BG769" s="34">
        <v>0.46</v>
      </c>
      <c r="BH769" s="34">
        <v>5.1999999999999998E-2</v>
      </c>
      <c r="BI769" s="34">
        <v>0.51200000000000001</v>
      </c>
      <c r="BJ769" s="34">
        <v>0.376</v>
      </c>
      <c r="BK769" s="34">
        <v>4.2999999999999997E-2</v>
      </c>
      <c r="BL769" s="34">
        <v>0.41899999999999998</v>
      </c>
      <c r="BM769" s="34">
        <v>0.72309999999999997</v>
      </c>
      <c r="BN769" s="34"/>
      <c r="BO769" s="34"/>
      <c r="BP769" s="34"/>
      <c r="BQ769" s="34">
        <v>75.683000000000007</v>
      </c>
      <c r="BR769" s="34">
        <v>4.1425999999999998E-2</v>
      </c>
      <c r="BS769" s="34">
        <v>-5</v>
      </c>
      <c r="BT769" s="34">
        <v>6.0000000000000001E-3</v>
      </c>
      <c r="BU769" s="34">
        <v>1.012348</v>
      </c>
      <c r="BV769" s="34">
        <v>0</v>
      </c>
      <c r="BW769" s="34" t="s">
        <v>155</v>
      </c>
      <c r="BX769" s="34">
        <v>0.81799999999999995</v>
      </c>
    </row>
    <row r="770" spans="1:76" x14ac:dyDescent="0.25">
      <c r="A770" s="35">
        <v>43167</v>
      </c>
      <c r="B770" s="36">
        <v>2.1318287037037035E-2</v>
      </c>
      <c r="C770" s="34">
        <v>13.945</v>
      </c>
      <c r="D770" s="34">
        <v>3.0000000000000001E-3</v>
      </c>
      <c r="E770" s="34">
        <v>30</v>
      </c>
      <c r="F770" s="34">
        <v>21.1</v>
      </c>
      <c r="G770" s="34">
        <v>2.4</v>
      </c>
      <c r="H770" s="34">
        <v>85.3</v>
      </c>
      <c r="I770" s="34"/>
      <c r="J770" s="34">
        <v>0.5</v>
      </c>
      <c r="K770" s="34">
        <v>0.87739999999999996</v>
      </c>
      <c r="L770" s="34">
        <v>12.2348</v>
      </c>
      <c r="M770" s="34">
        <v>2.5999999999999999E-3</v>
      </c>
      <c r="N770" s="34">
        <v>18.512499999999999</v>
      </c>
      <c r="O770" s="34">
        <v>2.1057000000000001</v>
      </c>
      <c r="P770" s="34">
        <v>20.6</v>
      </c>
      <c r="Q770" s="34">
        <v>15.1509</v>
      </c>
      <c r="R770" s="34">
        <v>1.7233000000000001</v>
      </c>
      <c r="S770" s="34">
        <v>16.899999999999999</v>
      </c>
      <c r="T770" s="34">
        <v>85.349699999999999</v>
      </c>
      <c r="U770" s="34"/>
      <c r="V770" s="34"/>
      <c r="W770" s="34">
        <v>0</v>
      </c>
      <c r="X770" s="34">
        <v>0.43869999999999998</v>
      </c>
      <c r="Y770" s="34">
        <v>11.9</v>
      </c>
      <c r="Z770" s="34">
        <v>855</v>
      </c>
      <c r="AA770" s="34">
        <v>859</v>
      </c>
      <c r="AB770" s="34">
        <v>872</v>
      </c>
      <c r="AC770" s="34">
        <v>88</v>
      </c>
      <c r="AD770" s="34">
        <v>27.79</v>
      </c>
      <c r="AE770" s="34">
        <v>0.64</v>
      </c>
      <c r="AF770" s="34">
        <v>978</v>
      </c>
      <c r="AG770" s="34">
        <v>2</v>
      </c>
      <c r="AH770" s="34">
        <v>41</v>
      </c>
      <c r="AI770" s="34">
        <v>41</v>
      </c>
      <c r="AJ770" s="34">
        <v>191</v>
      </c>
      <c r="AK770" s="34">
        <v>168</v>
      </c>
      <c r="AL770" s="34">
        <v>5.9</v>
      </c>
      <c r="AM770" s="34">
        <v>175</v>
      </c>
      <c r="AN770" s="34" t="s">
        <v>155</v>
      </c>
      <c r="AO770" s="34">
        <v>2</v>
      </c>
      <c r="AP770" s="37">
        <v>0.89714120370370365</v>
      </c>
      <c r="AQ770" s="34">
        <v>47.159256999999997</v>
      </c>
      <c r="AR770" s="34">
        <v>-88.489684999999994</v>
      </c>
      <c r="AS770" s="34">
        <v>313.8</v>
      </c>
      <c r="AT770" s="34">
        <v>0</v>
      </c>
      <c r="AU770" s="34">
        <v>12</v>
      </c>
      <c r="AV770" s="34">
        <v>9</v>
      </c>
      <c r="AW770" s="34" t="s">
        <v>200</v>
      </c>
      <c r="AX770" s="34">
        <v>1</v>
      </c>
      <c r="AY770" s="34">
        <v>1.5</v>
      </c>
      <c r="AZ770" s="34">
        <v>1.7</v>
      </c>
      <c r="BA770" s="34">
        <v>13.404</v>
      </c>
      <c r="BB770" s="34">
        <v>14.57</v>
      </c>
      <c r="BC770" s="34">
        <v>1.0900000000000001</v>
      </c>
      <c r="BD770" s="34">
        <v>13.977</v>
      </c>
      <c r="BE770" s="34">
        <v>2904.1280000000002</v>
      </c>
      <c r="BF770" s="34">
        <v>0.39800000000000002</v>
      </c>
      <c r="BG770" s="34">
        <v>0.46</v>
      </c>
      <c r="BH770" s="34">
        <v>5.1999999999999998E-2</v>
      </c>
      <c r="BI770" s="34">
        <v>0.51300000000000001</v>
      </c>
      <c r="BJ770" s="34">
        <v>0.377</v>
      </c>
      <c r="BK770" s="34">
        <v>4.2999999999999997E-2</v>
      </c>
      <c r="BL770" s="34">
        <v>0.41899999999999998</v>
      </c>
      <c r="BM770" s="34">
        <v>0.69910000000000005</v>
      </c>
      <c r="BN770" s="34"/>
      <c r="BO770" s="34"/>
      <c r="BP770" s="34"/>
      <c r="BQ770" s="34">
        <v>75.712999999999994</v>
      </c>
      <c r="BR770" s="34">
        <v>4.9361000000000002E-2</v>
      </c>
      <c r="BS770" s="34">
        <v>-5</v>
      </c>
      <c r="BT770" s="34">
        <v>6.9290000000000003E-3</v>
      </c>
      <c r="BU770" s="34">
        <v>1.206259</v>
      </c>
      <c r="BV770" s="34">
        <v>0</v>
      </c>
      <c r="BW770" s="34" t="s">
        <v>155</v>
      </c>
      <c r="BX770" s="34">
        <v>0.81799999999999995</v>
      </c>
    </row>
    <row r="771" spans="1:76" x14ac:dyDescent="0.25">
      <c r="A771" s="35">
        <v>43167</v>
      </c>
      <c r="B771" s="36">
        <v>2.1329861111111112E-2</v>
      </c>
      <c r="C771" s="34">
        <v>13.94</v>
      </c>
      <c r="D771" s="34">
        <v>3.0000000000000001E-3</v>
      </c>
      <c r="E771" s="34">
        <v>30</v>
      </c>
      <c r="F771" s="34">
        <v>21.1</v>
      </c>
      <c r="G771" s="34">
        <v>2.4</v>
      </c>
      <c r="H771" s="34">
        <v>89.7</v>
      </c>
      <c r="I771" s="34"/>
      <c r="J771" s="34">
        <v>0.5</v>
      </c>
      <c r="K771" s="34">
        <v>0.87739999999999996</v>
      </c>
      <c r="L771" s="34">
        <v>12.231</v>
      </c>
      <c r="M771" s="34">
        <v>2.5999999999999999E-3</v>
      </c>
      <c r="N771" s="34">
        <v>18.547499999999999</v>
      </c>
      <c r="O771" s="34">
        <v>2.1057999999999999</v>
      </c>
      <c r="P771" s="34">
        <v>20.7</v>
      </c>
      <c r="Q771" s="34">
        <v>15.179600000000001</v>
      </c>
      <c r="R771" s="34">
        <v>1.7234</v>
      </c>
      <c r="S771" s="34">
        <v>16.899999999999999</v>
      </c>
      <c r="T771" s="34">
        <v>89.734899999999996</v>
      </c>
      <c r="U771" s="34"/>
      <c r="V771" s="34"/>
      <c r="W771" s="34">
        <v>0</v>
      </c>
      <c r="X771" s="34">
        <v>0.43869999999999998</v>
      </c>
      <c r="Y771" s="34">
        <v>11.9</v>
      </c>
      <c r="Z771" s="34">
        <v>855</v>
      </c>
      <c r="AA771" s="34">
        <v>859</v>
      </c>
      <c r="AB771" s="34">
        <v>872</v>
      </c>
      <c r="AC771" s="34">
        <v>88</v>
      </c>
      <c r="AD771" s="34">
        <v>27.79</v>
      </c>
      <c r="AE771" s="34">
        <v>0.64</v>
      </c>
      <c r="AF771" s="34">
        <v>978</v>
      </c>
      <c r="AG771" s="34">
        <v>2</v>
      </c>
      <c r="AH771" s="34">
        <v>41</v>
      </c>
      <c r="AI771" s="34">
        <v>41</v>
      </c>
      <c r="AJ771" s="34">
        <v>191</v>
      </c>
      <c r="AK771" s="34">
        <v>168</v>
      </c>
      <c r="AL771" s="34">
        <v>5.9</v>
      </c>
      <c r="AM771" s="34">
        <v>175</v>
      </c>
      <c r="AN771" s="34" t="s">
        <v>155</v>
      </c>
      <c r="AO771" s="34">
        <v>2</v>
      </c>
      <c r="AP771" s="37">
        <v>0.8971527777777778</v>
      </c>
      <c r="AQ771" s="34">
        <v>47.159256999999997</v>
      </c>
      <c r="AR771" s="34">
        <v>-88.489684999999994</v>
      </c>
      <c r="AS771" s="34">
        <v>313.8</v>
      </c>
      <c r="AT771" s="34">
        <v>0</v>
      </c>
      <c r="AU771" s="34">
        <v>12</v>
      </c>
      <c r="AV771" s="34">
        <v>9</v>
      </c>
      <c r="AW771" s="34" t="s">
        <v>200</v>
      </c>
      <c r="AX771" s="34">
        <v>1</v>
      </c>
      <c r="AY771" s="34">
        <v>1.5</v>
      </c>
      <c r="AZ771" s="34">
        <v>1.7770999999999999</v>
      </c>
      <c r="BA771" s="34">
        <v>13.404</v>
      </c>
      <c r="BB771" s="34">
        <v>14.57</v>
      </c>
      <c r="BC771" s="34">
        <v>1.0900000000000001</v>
      </c>
      <c r="BD771" s="34">
        <v>13.973000000000001</v>
      </c>
      <c r="BE771" s="34">
        <v>2904.0259999999998</v>
      </c>
      <c r="BF771" s="34">
        <v>0.39800000000000002</v>
      </c>
      <c r="BG771" s="34">
        <v>0.46100000000000002</v>
      </c>
      <c r="BH771" s="34">
        <v>5.1999999999999998E-2</v>
      </c>
      <c r="BI771" s="34">
        <v>0.51400000000000001</v>
      </c>
      <c r="BJ771" s="34">
        <v>0.377</v>
      </c>
      <c r="BK771" s="34">
        <v>4.2999999999999997E-2</v>
      </c>
      <c r="BL771" s="34">
        <v>0.42</v>
      </c>
      <c r="BM771" s="34">
        <v>0.73519999999999996</v>
      </c>
      <c r="BN771" s="34"/>
      <c r="BO771" s="34"/>
      <c r="BP771" s="34"/>
      <c r="BQ771" s="34">
        <v>75.736999999999995</v>
      </c>
      <c r="BR771" s="34">
        <v>4.1639000000000002E-2</v>
      </c>
      <c r="BS771" s="34">
        <v>-5</v>
      </c>
      <c r="BT771" s="34">
        <v>6.071E-3</v>
      </c>
      <c r="BU771" s="34">
        <v>1.0175540000000001</v>
      </c>
      <c r="BV771" s="34">
        <v>0</v>
      </c>
      <c r="BW771" s="34" t="s">
        <v>155</v>
      </c>
      <c r="BX771" s="34">
        <v>0.81799999999999995</v>
      </c>
    </row>
    <row r="772" spans="1:76" x14ac:dyDescent="0.25">
      <c r="A772" s="35">
        <v>43167</v>
      </c>
      <c r="B772" s="36">
        <v>2.1341435185185182E-2</v>
      </c>
      <c r="C772" s="34">
        <v>13.949</v>
      </c>
      <c r="D772" s="34">
        <v>3.0000000000000001E-3</v>
      </c>
      <c r="E772" s="34">
        <v>30</v>
      </c>
      <c r="F772" s="34">
        <v>21.5</v>
      </c>
      <c r="G772" s="34">
        <v>2.4</v>
      </c>
      <c r="H772" s="34">
        <v>91.2</v>
      </c>
      <c r="I772" s="34"/>
      <c r="J772" s="34">
        <v>0.5</v>
      </c>
      <c r="K772" s="34">
        <v>0.87729999999999997</v>
      </c>
      <c r="L772" s="34">
        <v>12.2377</v>
      </c>
      <c r="M772" s="34">
        <v>2.5999999999999999E-3</v>
      </c>
      <c r="N772" s="34">
        <v>18.858799999999999</v>
      </c>
      <c r="O772" s="34">
        <v>2.1055999999999999</v>
      </c>
      <c r="P772" s="34">
        <v>21</v>
      </c>
      <c r="Q772" s="34">
        <v>15.4343</v>
      </c>
      <c r="R772" s="34">
        <v>1.7233000000000001</v>
      </c>
      <c r="S772" s="34">
        <v>17.2</v>
      </c>
      <c r="T772" s="34">
        <v>91.193700000000007</v>
      </c>
      <c r="U772" s="34"/>
      <c r="V772" s="34"/>
      <c r="W772" s="34">
        <v>0</v>
      </c>
      <c r="X772" s="34">
        <v>0.43869999999999998</v>
      </c>
      <c r="Y772" s="34">
        <v>11.9</v>
      </c>
      <c r="Z772" s="34">
        <v>854</v>
      </c>
      <c r="AA772" s="34">
        <v>859</v>
      </c>
      <c r="AB772" s="34">
        <v>871</v>
      </c>
      <c r="AC772" s="34">
        <v>88</v>
      </c>
      <c r="AD772" s="34">
        <v>27.79</v>
      </c>
      <c r="AE772" s="34">
        <v>0.64</v>
      </c>
      <c r="AF772" s="34">
        <v>978</v>
      </c>
      <c r="AG772" s="34">
        <v>2</v>
      </c>
      <c r="AH772" s="34">
        <v>41</v>
      </c>
      <c r="AI772" s="34">
        <v>41</v>
      </c>
      <c r="AJ772" s="34">
        <v>191</v>
      </c>
      <c r="AK772" s="34">
        <v>168</v>
      </c>
      <c r="AL772" s="34">
        <v>5.9</v>
      </c>
      <c r="AM772" s="34">
        <v>175</v>
      </c>
      <c r="AN772" s="34" t="s">
        <v>155</v>
      </c>
      <c r="AO772" s="34">
        <v>2</v>
      </c>
      <c r="AP772" s="37">
        <v>0.8971527777777778</v>
      </c>
      <c r="AQ772" s="34">
        <v>47.159256999999997</v>
      </c>
      <c r="AR772" s="34">
        <v>-88.489682999999999</v>
      </c>
      <c r="AS772" s="34">
        <v>314.2</v>
      </c>
      <c r="AT772" s="34">
        <v>0</v>
      </c>
      <c r="AU772" s="34">
        <v>12</v>
      </c>
      <c r="AV772" s="34">
        <v>9</v>
      </c>
      <c r="AW772" s="34" t="s">
        <v>200</v>
      </c>
      <c r="AX772" s="34">
        <v>1</v>
      </c>
      <c r="AY772" s="34">
        <v>1.5</v>
      </c>
      <c r="AZ772" s="34">
        <v>1.8</v>
      </c>
      <c r="BA772" s="34">
        <v>13.404</v>
      </c>
      <c r="BB772" s="34">
        <v>14.57</v>
      </c>
      <c r="BC772" s="34">
        <v>1.0900000000000001</v>
      </c>
      <c r="BD772" s="34">
        <v>13.981999999999999</v>
      </c>
      <c r="BE772" s="34">
        <v>2903.9879999999998</v>
      </c>
      <c r="BF772" s="34">
        <v>0.39800000000000002</v>
      </c>
      <c r="BG772" s="34">
        <v>0.46899999999999997</v>
      </c>
      <c r="BH772" s="34">
        <v>5.1999999999999998E-2</v>
      </c>
      <c r="BI772" s="34">
        <v>0.52100000000000002</v>
      </c>
      <c r="BJ772" s="34">
        <v>0.38400000000000001</v>
      </c>
      <c r="BK772" s="34">
        <v>4.2999999999999997E-2</v>
      </c>
      <c r="BL772" s="34">
        <v>0.42599999999999999</v>
      </c>
      <c r="BM772" s="34">
        <v>0.74680000000000002</v>
      </c>
      <c r="BN772" s="34"/>
      <c r="BO772" s="34"/>
      <c r="BP772" s="34"/>
      <c r="BQ772" s="34">
        <v>75.688000000000002</v>
      </c>
      <c r="BR772" s="34">
        <v>4.1929000000000001E-2</v>
      </c>
      <c r="BS772" s="34">
        <v>-5</v>
      </c>
      <c r="BT772" s="34">
        <v>6.9290000000000003E-3</v>
      </c>
      <c r="BU772" s="34">
        <v>1.02464</v>
      </c>
      <c r="BV772" s="34">
        <v>0</v>
      </c>
      <c r="BW772" s="34" t="s">
        <v>155</v>
      </c>
      <c r="BX772" s="34">
        <v>0.81799999999999995</v>
      </c>
    </row>
    <row r="773" spans="1:76" x14ac:dyDescent="0.25">
      <c r="A773" s="35">
        <v>43167</v>
      </c>
      <c r="B773" s="36">
        <v>2.1353009259259259E-2</v>
      </c>
      <c r="C773" s="34">
        <v>13.99</v>
      </c>
      <c r="D773" s="34">
        <v>3.0000000000000001E-3</v>
      </c>
      <c r="E773" s="34">
        <v>30</v>
      </c>
      <c r="F773" s="34">
        <v>22.9</v>
      </c>
      <c r="G773" s="34">
        <v>2.4</v>
      </c>
      <c r="H773" s="34">
        <v>92</v>
      </c>
      <c r="I773" s="34"/>
      <c r="J773" s="34">
        <v>0.5</v>
      </c>
      <c r="K773" s="34">
        <v>0.87690000000000001</v>
      </c>
      <c r="L773" s="34">
        <v>12.268000000000001</v>
      </c>
      <c r="M773" s="34">
        <v>2.5999999999999999E-3</v>
      </c>
      <c r="N773" s="34">
        <v>20.0596</v>
      </c>
      <c r="O773" s="34">
        <v>2.1046</v>
      </c>
      <c r="P773" s="34">
        <v>22.2</v>
      </c>
      <c r="Q773" s="34">
        <v>16.435700000000001</v>
      </c>
      <c r="R773" s="34">
        <v>1.7243999999999999</v>
      </c>
      <c r="S773" s="34">
        <v>18.2</v>
      </c>
      <c r="T773" s="34">
        <v>92.012500000000003</v>
      </c>
      <c r="U773" s="34"/>
      <c r="V773" s="34"/>
      <c r="W773" s="34">
        <v>0</v>
      </c>
      <c r="X773" s="34">
        <v>0.4385</v>
      </c>
      <c r="Y773" s="34">
        <v>11.9</v>
      </c>
      <c r="Z773" s="34">
        <v>854</v>
      </c>
      <c r="AA773" s="34">
        <v>858</v>
      </c>
      <c r="AB773" s="34">
        <v>871</v>
      </c>
      <c r="AC773" s="34">
        <v>88.9</v>
      </c>
      <c r="AD773" s="34">
        <v>28.09</v>
      </c>
      <c r="AE773" s="34">
        <v>0.65</v>
      </c>
      <c r="AF773" s="34">
        <v>978</v>
      </c>
      <c r="AG773" s="34">
        <v>2</v>
      </c>
      <c r="AH773" s="34">
        <v>41</v>
      </c>
      <c r="AI773" s="34">
        <v>41</v>
      </c>
      <c r="AJ773" s="34">
        <v>190.1</v>
      </c>
      <c r="AK773" s="34">
        <v>168</v>
      </c>
      <c r="AL773" s="34">
        <v>5.8</v>
      </c>
      <c r="AM773" s="34">
        <v>175</v>
      </c>
      <c r="AN773" s="34" t="s">
        <v>155</v>
      </c>
      <c r="AO773" s="34">
        <v>2</v>
      </c>
      <c r="AP773" s="37">
        <v>0.89717592592592599</v>
      </c>
      <c r="AQ773" s="34">
        <v>47.159256999999997</v>
      </c>
      <c r="AR773" s="34">
        <v>-88.489682999999999</v>
      </c>
      <c r="AS773" s="34">
        <v>314.60000000000002</v>
      </c>
      <c r="AT773" s="34">
        <v>0</v>
      </c>
      <c r="AU773" s="34">
        <v>12</v>
      </c>
      <c r="AV773" s="34">
        <v>9</v>
      </c>
      <c r="AW773" s="34" t="s">
        <v>200</v>
      </c>
      <c r="AX773" s="34">
        <v>1</v>
      </c>
      <c r="AY773" s="34">
        <v>1.5</v>
      </c>
      <c r="AZ773" s="34">
        <v>1.7229000000000001</v>
      </c>
      <c r="BA773" s="34">
        <v>13.404</v>
      </c>
      <c r="BB773" s="34">
        <v>14.53</v>
      </c>
      <c r="BC773" s="34">
        <v>1.08</v>
      </c>
      <c r="BD773" s="34">
        <v>14.037000000000001</v>
      </c>
      <c r="BE773" s="34">
        <v>2903.951</v>
      </c>
      <c r="BF773" s="34">
        <v>0.39600000000000002</v>
      </c>
      <c r="BG773" s="34">
        <v>0.497</v>
      </c>
      <c r="BH773" s="34">
        <v>5.1999999999999998E-2</v>
      </c>
      <c r="BI773" s="34">
        <v>0.54900000000000004</v>
      </c>
      <c r="BJ773" s="34">
        <v>0.40699999999999997</v>
      </c>
      <c r="BK773" s="34">
        <v>4.2999999999999997E-2</v>
      </c>
      <c r="BL773" s="34">
        <v>0.45</v>
      </c>
      <c r="BM773" s="34">
        <v>0.75160000000000005</v>
      </c>
      <c r="BN773" s="34"/>
      <c r="BO773" s="34"/>
      <c r="BP773" s="34"/>
      <c r="BQ773" s="34">
        <v>75.463999999999999</v>
      </c>
      <c r="BR773" s="34">
        <v>4.0141999999999997E-2</v>
      </c>
      <c r="BS773" s="34">
        <v>-5</v>
      </c>
      <c r="BT773" s="34">
        <v>6.071E-3</v>
      </c>
      <c r="BU773" s="34">
        <v>0.98097000000000001</v>
      </c>
      <c r="BV773" s="34">
        <v>0</v>
      </c>
      <c r="BW773" s="34" t="s">
        <v>155</v>
      </c>
      <c r="BX773" s="34">
        <v>0.81899999999999995</v>
      </c>
    </row>
    <row r="774" spans="1:76" x14ac:dyDescent="0.25">
      <c r="A774" s="35">
        <v>43167</v>
      </c>
      <c r="B774" s="36">
        <v>2.1364583333333336E-2</v>
      </c>
      <c r="C774" s="34">
        <v>13.99</v>
      </c>
      <c r="D774" s="34">
        <v>3.0000000000000001E-3</v>
      </c>
      <c r="E774" s="34">
        <v>30</v>
      </c>
      <c r="F774" s="34">
        <v>24.5</v>
      </c>
      <c r="G774" s="34">
        <v>2.4</v>
      </c>
      <c r="H774" s="34">
        <v>94</v>
      </c>
      <c r="I774" s="34"/>
      <c r="J774" s="34">
        <v>0.5</v>
      </c>
      <c r="K774" s="34">
        <v>0.87690000000000001</v>
      </c>
      <c r="L774" s="34">
        <v>12.2684</v>
      </c>
      <c r="M774" s="34">
        <v>2.5999999999999999E-3</v>
      </c>
      <c r="N774" s="34">
        <v>21.497499999999999</v>
      </c>
      <c r="O774" s="34">
        <v>2.1046999999999998</v>
      </c>
      <c r="P774" s="34">
        <v>23.6</v>
      </c>
      <c r="Q774" s="34">
        <v>17.615400000000001</v>
      </c>
      <c r="R774" s="34">
        <v>1.7245999999999999</v>
      </c>
      <c r="S774" s="34">
        <v>19.3</v>
      </c>
      <c r="T774" s="34">
        <v>94.049300000000002</v>
      </c>
      <c r="U774" s="34"/>
      <c r="V774" s="34"/>
      <c r="W774" s="34">
        <v>0</v>
      </c>
      <c r="X774" s="34">
        <v>0.4385</v>
      </c>
      <c r="Y774" s="34">
        <v>12</v>
      </c>
      <c r="Z774" s="34">
        <v>853</v>
      </c>
      <c r="AA774" s="34">
        <v>857</v>
      </c>
      <c r="AB774" s="34">
        <v>871</v>
      </c>
      <c r="AC774" s="34">
        <v>89</v>
      </c>
      <c r="AD774" s="34">
        <v>28.11</v>
      </c>
      <c r="AE774" s="34">
        <v>0.65</v>
      </c>
      <c r="AF774" s="34">
        <v>978</v>
      </c>
      <c r="AG774" s="34">
        <v>2</v>
      </c>
      <c r="AH774" s="34">
        <v>41</v>
      </c>
      <c r="AI774" s="34">
        <v>41</v>
      </c>
      <c r="AJ774" s="34">
        <v>190.9</v>
      </c>
      <c r="AK774" s="34">
        <v>168</v>
      </c>
      <c r="AL774" s="34">
        <v>5.9</v>
      </c>
      <c r="AM774" s="34">
        <v>175</v>
      </c>
      <c r="AN774" s="34" t="s">
        <v>155</v>
      </c>
      <c r="AO774" s="34">
        <v>2</v>
      </c>
      <c r="AP774" s="37">
        <v>0.89718749999999992</v>
      </c>
      <c r="AQ774" s="34">
        <v>47.159256999999997</v>
      </c>
      <c r="AR774" s="34">
        <v>-88.489682999999999</v>
      </c>
      <c r="AS774" s="34">
        <v>314.7</v>
      </c>
      <c r="AT774" s="34">
        <v>0</v>
      </c>
      <c r="AU774" s="34">
        <v>12</v>
      </c>
      <c r="AV774" s="34">
        <v>9</v>
      </c>
      <c r="AW774" s="34" t="s">
        <v>200</v>
      </c>
      <c r="AX774" s="34">
        <v>1</v>
      </c>
      <c r="AY774" s="34">
        <v>1.5</v>
      </c>
      <c r="AZ774" s="34">
        <v>1.7</v>
      </c>
      <c r="BA774" s="34">
        <v>13.404</v>
      </c>
      <c r="BB774" s="34">
        <v>14.52</v>
      </c>
      <c r="BC774" s="34">
        <v>1.08</v>
      </c>
      <c r="BD774" s="34">
        <v>14.032999999999999</v>
      </c>
      <c r="BE774" s="34">
        <v>2903.9029999999998</v>
      </c>
      <c r="BF774" s="34">
        <v>0.39600000000000002</v>
      </c>
      <c r="BG774" s="34">
        <v>0.53300000000000003</v>
      </c>
      <c r="BH774" s="34">
        <v>5.1999999999999998E-2</v>
      </c>
      <c r="BI774" s="34">
        <v>0.58499999999999996</v>
      </c>
      <c r="BJ774" s="34">
        <v>0.437</v>
      </c>
      <c r="BK774" s="34">
        <v>4.2999999999999997E-2</v>
      </c>
      <c r="BL774" s="34">
        <v>0.47899999999999998</v>
      </c>
      <c r="BM774" s="34">
        <v>0.76819999999999999</v>
      </c>
      <c r="BN774" s="34"/>
      <c r="BO774" s="34"/>
      <c r="BP774" s="34"/>
      <c r="BQ774" s="34">
        <v>75.462999999999994</v>
      </c>
      <c r="BR774" s="34">
        <v>4.929E-2</v>
      </c>
      <c r="BS774" s="34">
        <v>-5</v>
      </c>
      <c r="BT774" s="34">
        <v>6.0000000000000001E-3</v>
      </c>
      <c r="BU774" s="34">
        <v>1.2045239999999999</v>
      </c>
      <c r="BV774" s="34">
        <v>0</v>
      </c>
      <c r="BW774" s="34" t="s">
        <v>155</v>
      </c>
      <c r="BX774" s="34">
        <v>0.81899999999999995</v>
      </c>
    </row>
    <row r="775" spans="1:76" x14ac:dyDescent="0.25">
      <c r="A775" s="35">
        <v>43167</v>
      </c>
      <c r="B775" s="36">
        <v>2.1376157407407406E-2</v>
      </c>
      <c r="C775" s="34">
        <v>13.997</v>
      </c>
      <c r="D775" s="34">
        <v>3.0000000000000001E-3</v>
      </c>
      <c r="E775" s="34">
        <v>30</v>
      </c>
      <c r="F775" s="34">
        <v>26.2</v>
      </c>
      <c r="G775" s="34">
        <v>2.4</v>
      </c>
      <c r="H775" s="34">
        <v>97</v>
      </c>
      <c r="I775" s="34"/>
      <c r="J775" s="34">
        <v>0.5</v>
      </c>
      <c r="K775" s="34">
        <v>0.87680000000000002</v>
      </c>
      <c r="L775" s="34">
        <v>12.273099999999999</v>
      </c>
      <c r="M775" s="34">
        <v>2.5999999999999999E-3</v>
      </c>
      <c r="N775" s="34">
        <v>22.9819</v>
      </c>
      <c r="O775" s="34">
        <v>2.1044</v>
      </c>
      <c r="P775" s="34">
        <v>25.1</v>
      </c>
      <c r="Q775" s="34">
        <v>18.831700000000001</v>
      </c>
      <c r="R775" s="34">
        <v>1.7243999999999999</v>
      </c>
      <c r="S775" s="34">
        <v>20.6</v>
      </c>
      <c r="T775" s="34">
        <v>96.953500000000005</v>
      </c>
      <c r="U775" s="34"/>
      <c r="V775" s="34"/>
      <c r="W775" s="34">
        <v>0</v>
      </c>
      <c r="X775" s="34">
        <v>0.43840000000000001</v>
      </c>
      <c r="Y775" s="34">
        <v>11.9</v>
      </c>
      <c r="Z775" s="34">
        <v>853</v>
      </c>
      <c r="AA775" s="34">
        <v>857</v>
      </c>
      <c r="AB775" s="34">
        <v>870</v>
      </c>
      <c r="AC775" s="34">
        <v>89</v>
      </c>
      <c r="AD775" s="34">
        <v>28.11</v>
      </c>
      <c r="AE775" s="34">
        <v>0.65</v>
      </c>
      <c r="AF775" s="34">
        <v>978</v>
      </c>
      <c r="AG775" s="34">
        <v>2</v>
      </c>
      <c r="AH775" s="34">
        <v>41</v>
      </c>
      <c r="AI775" s="34">
        <v>41</v>
      </c>
      <c r="AJ775" s="34">
        <v>191</v>
      </c>
      <c r="AK775" s="34">
        <v>168</v>
      </c>
      <c r="AL775" s="34">
        <v>5.8</v>
      </c>
      <c r="AM775" s="34">
        <v>175</v>
      </c>
      <c r="AN775" s="34" t="s">
        <v>155</v>
      </c>
      <c r="AO775" s="34">
        <v>2</v>
      </c>
      <c r="AP775" s="37">
        <v>0.89718749999999992</v>
      </c>
      <c r="AQ775" s="34">
        <v>47.159256999999997</v>
      </c>
      <c r="AR775" s="34">
        <v>-88.489682999999999</v>
      </c>
      <c r="AS775" s="34">
        <v>315.3</v>
      </c>
      <c r="AT775" s="34">
        <v>0</v>
      </c>
      <c r="AU775" s="34">
        <v>12</v>
      </c>
      <c r="AV775" s="34">
        <v>9</v>
      </c>
      <c r="AW775" s="34" t="s">
        <v>200</v>
      </c>
      <c r="AX775" s="34">
        <v>1</v>
      </c>
      <c r="AY775" s="34">
        <v>1.5</v>
      </c>
      <c r="AZ775" s="34">
        <v>1.7</v>
      </c>
      <c r="BA775" s="34">
        <v>13.404</v>
      </c>
      <c r="BB775" s="34">
        <v>14.52</v>
      </c>
      <c r="BC775" s="34">
        <v>1.08</v>
      </c>
      <c r="BD775" s="34">
        <v>14.045</v>
      </c>
      <c r="BE775" s="34">
        <v>2903.8319999999999</v>
      </c>
      <c r="BF775" s="34">
        <v>0.39600000000000002</v>
      </c>
      <c r="BG775" s="34">
        <v>0.56899999999999995</v>
      </c>
      <c r="BH775" s="34">
        <v>5.1999999999999998E-2</v>
      </c>
      <c r="BI775" s="34">
        <v>0.622</v>
      </c>
      <c r="BJ775" s="34">
        <v>0.46700000000000003</v>
      </c>
      <c r="BK775" s="34">
        <v>4.2999999999999997E-2</v>
      </c>
      <c r="BL775" s="34">
        <v>0.50900000000000001</v>
      </c>
      <c r="BM775" s="34">
        <v>0.79159999999999997</v>
      </c>
      <c r="BN775" s="34"/>
      <c r="BO775" s="34"/>
      <c r="BP775" s="34"/>
      <c r="BQ775" s="34">
        <v>75.424000000000007</v>
      </c>
      <c r="BR775" s="34">
        <v>3.9780999999999997E-2</v>
      </c>
      <c r="BS775" s="34">
        <v>-5</v>
      </c>
      <c r="BT775" s="34">
        <v>6.9290000000000003E-3</v>
      </c>
      <c r="BU775" s="34">
        <v>0.97214900000000004</v>
      </c>
      <c r="BV775" s="34">
        <v>0</v>
      </c>
      <c r="BW775" s="34" t="s">
        <v>155</v>
      </c>
      <c r="BX775" s="34">
        <v>0.81899999999999995</v>
      </c>
    </row>
    <row r="776" spans="1:76" x14ac:dyDescent="0.25">
      <c r="A776" s="35">
        <v>43167</v>
      </c>
      <c r="B776" s="36">
        <v>2.1387731481481483E-2</v>
      </c>
      <c r="C776" s="34">
        <v>14.031000000000001</v>
      </c>
      <c r="D776" s="34">
        <v>3.0000000000000001E-3</v>
      </c>
      <c r="E776" s="34">
        <v>30</v>
      </c>
      <c r="F776" s="34">
        <v>28.4</v>
      </c>
      <c r="G776" s="34">
        <v>2.4</v>
      </c>
      <c r="H776" s="34">
        <v>97.1</v>
      </c>
      <c r="I776" s="34"/>
      <c r="J776" s="34">
        <v>0.5</v>
      </c>
      <c r="K776" s="34">
        <v>0.87660000000000005</v>
      </c>
      <c r="L776" s="34">
        <v>12.2995</v>
      </c>
      <c r="M776" s="34">
        <v>2.5999999999999999E-3</v>
      </c>
      <c r="N776" s="34">
        <v>24.87</v>
      </c>
      <c r="O776" s="34">
        <v>2.1038000000000001</v>
      </c>
      <c r="P776" s="34">
        <v>27</v>
      </c>
      <c r="Q776" s="34">
        <v>20.378900000000002</v>
      </c>
      <c r="R776" s="34">
        <v>1.7239</v>
      </c>
      <c r="S776" s="34">
        <v>22.1</v>
      </c>
      <c r="T776" s="34">
        <v>97.1</v>
      </c>
      <c r="U776" s="34"/>
      <c r="V776" s="34"/>
      <c r="W776" s="34">
        <v>0</v>
      </c>
      <c r="X776" s="34">
        <v>0.43830000000000002</v>
      </c>
      <c r="Y776" s="34">
        <v>11.9</v>
      </c>
      <c r="Z776" s="34">
        <v>853</v>
      </c>
      <c r="AA776" s="34">
        <v>857</v>
      </c>
      <c r="AB776" s="34">
        <v>870</v>
      </c>
      <c r="AC776" s="34">
        <v>89</v>
      </c>
      <c r="AD776" s="34">
        <v>28.11</v>
      </c>
      <c r="AE776" s="34">
        <v>0.65</v>
      </c>
      <c r="AF776" s="34">
        <v>978</v>
      </c>
      <c r="AG776" s="34">
        <v>2</v>
      </c>
      <c r="AH776" s="34">
        <v>41</v>
      </c>
      <c r="AI776" s="34">
        <v>41</v>
      </c>
      <c r="AJ776" s="34">
        <v>191</v>
      </c>
      <c r="AK776" s="34">
        <v>168</v>
      </c>
      <c r="AL776" s="34">
        <v>5.8</v>
      </c>
      <c r="AM776" s="34">
        <v>175.2</v>
      </c>
      <c r="AN776" s="34" t="s">
        <v>155</v>
      </c>
      <c r="AO776" s="34">
        <v>2</v>
      </c>
      <c r="AP776" s="37">
        <v>0.89721064814814822</v>
      </c>
      <c r="AQ776" s="34">
        <v>47.159256999999997</v>
      </c>
      <c r="AR776" s="34">
        <v>-88.489682999999999</v>
      </c>
      <c r="AS776" s="34">
        <v>315.7</v>
      </c>
      <c r="AT776" s="34">
        <v>0</v>
      </c>
      <c r="AU776" s="34">
        <v>12</v>
      </c>
      <c r="AV776" s="34">
        <v>9</v>
      </c>
      <c r="AW776" s="34" t="s">
        <v>200</v>
      </c>
      <c r="AX776" s="34">
        <v>1</v>
      </c>
      <c r="AY776" s="34">
        <v>1.5</v>
      </c>
      <c r="AZ776" s="34">
        <v>1.7</v>
      </c>
      <c r="BA776" s="34">
        <v>13.404</v>
      </c>
      <c r="BB776" s="34">
        <v>14.48</v>
      </c>
      <c r="BC776" s="34">
        <v>1.08</v>
      </c>
      <c r="BD776" s="34">
        <v>14.08</v>
      </c>
      <c r="BE776" s="34">
        <v>2903.8139999999999</v>
      </c>
      <c r="BF776" s="34">
        <v>0.39500000000000002</v>
      </c>
      <c r="BG776" s="34">
        <v>0.61499999999999999</v>
      </c>
      <c r="BH776" s="34">
        <v>5.1999999999999998E-2</v>
      </c>
      <c r="BI776" s="34">
        <v>0.66700000000000004</v>
      </c>
      <c r="BJ776" s="34">
        <v>0.504</v>
      </c>
      <c r="BK776" s="34">
        <v>4.2999999999999997E-2</v>
      </c>
      <c r="BL776" s="34">
        <v>0.54600000000000004</v>
      </c>
      <c r="BM776" s="34">
        <v>0.79110000000000003</v>
      </c>
      <c r="BN776" s="34"/>
      <c r="BO776" s="34"/>
      <c r="BP776" s="34"/>
      <c r="BQ776" s="34">
        <v>75.238</v>
      </c>
      <c r="BR776" s="34">
        <v>4.0857999999999998E-2</v>
      </c>
      <c r="BS776" s="34">
        <v>-5</v>
      </c>
      <c r="BT776" s="34">
        <v>7.0000000000000001E-3</v>
      </c>
      <c r="BU776" s="34">
        <v>0.99846800000000002</v>
      </c>
      <c r="BV776" s="34">
        <v>0</v>
      </c>
      <c r="BW776" s="34" t="s">
        <v>155</v>
      </c>
      <c r="BX776" s="34">
        <v>0.81899999999999995</v>
      </c>
    </row>
    <row r="777" spans="1:76" x14ac:dyDescent="0.25">
      <c r="A777" s="35">
        <v>43167</v>
      </c>
      <c r="B777" s="36">
        <v>2.1399305555555557E-2</v>
      </c>
      <c r="C777" s="34">
        <v>14.06</v>
      </c>
      <c r="D777" s="34">
        <v>3.0000000000000001E-3</v>
      </c>
      <c r="E777" s="34">
        <v>30</v>
      </c>
      <c r="F777" s="34">
        <v>30.7</v>
      </c>
      <c r="G777" s="34">
        <v>2.4</v>
      </c>
      <c r="H777" s="34">
        <v>88.7</v>
      </c>
      <c r="I777" s="34"/>
      <c r="J777" s="34">
        <v>0.5</v>
      </c>
      <c r="K777" s="34">
        <v>0.87639999999999996</v>
      </c>
      <c r="L777" s="34">
        <v>12.322100000000001</v>
      </c>
      <c r="M777" s="34">
        <v>2.5999999999999999E-3</v>
      </c>
      <c r="N777" s="34">
        <v>26.933399999999999</v>
      </c>
      <c r="O777" s="34">
        <v>2.1032999999999999</v>
      </c>
      <c r="P777" s="34">
        <v>29</v>
      </c>
      <c r="Q777" s="34">
        <v>22.069700000000001</v>
      </c>
      <c r="R777" s="34">
        <v>1.7235</v>
      </c>
      <c r="S777" s="34">
        <v>23.8</v>
      </c>
      <c r="T777" s="34">
        <v>88.707400000000007</v>
      </c>
      <c r="U777" s="34"/>
      <c r="V777" s="34"/>
      <c r="W777" s="34">
        <v>0</v>
      </c>
      <c r="X777" s="34">
        <v>0.43819999999999998</v>
      </c>
      <c r="Y777" s="34">
        <v>11.9</v>
      </c>
      <c r="Z777" s="34">
        <v>852</v>
      </c>
      <c r="AA777" s="34">
        <v>856</v>
      </c>
      <c r="AB777" s="34">
        <v>870</v>
      </c>
      <c r="AC777" s="34">
        <v>89</v>
      </c>
      <c r="AD777" s="34">
        <v>28.11</v>
      </c>
      <c r="AE777" s="34">
        <v>0.65</v>
      </c>
      <c r="AF777" s="34">
        <v>978</v>
      </c>
      <c r="AG777" s="34">
        <v>2</v>
      </c>
      <c r="AH777" s="34">
        <v>41</v>
      </c>
      <c r="AI777" s="34">
        <v>41</v>
      </c>
      <c r="AJ777" s="34">
        <v>191</v>
      </c>
      <c r="AK777" s="34">
        <v>168</v>
      </c>
      <c r="AL777" s="34">
        <v>5.9</v>
      </c>
      <c r="AM777" s="34">
        <v>175.6</v>
      </c>
      <c r="AN777" s="34" t="s">
        <v>155</v>
      </c>
      <c r="AO777" s="34">
        <v>2</v>
      </c>
      <c r="AP777" s="37">
        <v>0.89722222222222225</v>
      </c>
      <c r="AQ777" s="34">
        <v>47.159256999999997</v>
      </c>
      <c r="AR777" s="34">
        <v>-88.489682999999999</v>
      </c>
      <c r="AS777" s="34">
        <v>316</v>
      </c>
      <c r="AT777" s="34">
        <v>0</v>
      </c>
      <c r="AU777" s="34">
        <v>12</v>
      </c>
      <c r="AV777" s="34">
        <v>9</v>
      </c>
      <c r="AW777" s="34" t="s">
        <v>200</v>
      </c>
      <c r="AX777" s="34">
        <v>1</v>
      </c>
      <c r="AY777" s="34">
        <v>1.5</v>
      </c>
      <c r="AZ777" s="34">
        <v>1.7</v>
      </c>
      <c r="BA777" s="34">
        <v>13.404</v>
      </c>
      <c r="BB777" s="34">
        <v>14.46</v>
      </c>
      <c r="BC777" s="34">
        <v>1.08</v>
      </c>
      <c r="BD777" s="34">
        <v>14.103999999999999</v>
      </c>
      <c r="BE777" s="34">
        <v>2904.0010000000002</v>
      </c>
      <c r="BF777" s="34">
        <v>0.39400000000000002</v>
      </c>
      <c r="BG777" s="34">
        <v>0.66500000000000004</v>
      </c>
      <c r="BH777" s="34">
        <v>5.1999999999999998E-2</v>
      </c>
      <c r="BI777" s="34">
        <v>0.71699999999999997</v>
      </c>
      <c r="BJ777" s="34">
        <v>0.54500000000000004</v>
      </c>
      <c r="BK777" s="34">
        <v>4.2999999999999997E-2</v>
      </c>
      <c r="BL777" s="34">
        <v>0.58699999999999997</v>
      </c>
      <c r="BM777" s="34">
        <v>0.72140000000000004</v>
      </c>
      <c r="BN777" s="34"/>
      <c r="BO777" s="34"/>
      <c r="BP777" s="34"/>
      <c r="BQ777" s="34">
        <v>75.09</v>
      </c>
      <c r="BR777" s="34">
        <v>5.2148E-2</v>
      </c>
      <c r="BS777" s="34">
        <v>-5</v>
      </c>
      <c r="BT777" s="34">
        <v>6.071E-3</v>
      </c>
      <c r="BU777" s="34">
        <v>1.2743660000000001</v>
      </c>
      <c r="BV777" s="34">
        <v>0</v>
      </c>
      <c r="BW777" s="34" t="s">
        <v>155</v>
      </c>
      <c r="BX777" s="34">
        <v>0.81899999999999995</v>
      </c>
    </row>
    <row r="778" spans="1:76" x14ac:dyDescent="0.25">
      <c r="A778" s="35">
        <v>43167</v>
      </c>
      <c r="B778" s="36">
        <v>2.141087962962963E-2</v>
      </c>
      <c r="C778" s="34">
        <v>14.164999999999999</v>
      </c>
      <c r="D778" s="34">
        <v>3.0000000000000001E-3</v>
      </c>
      <c r="E778" s="34">
        <v>30</v>
      </c>
      <c r="F778" s="34">
        <v>33</v>
      </c>
      <c r="G778" s="34">
        <v>2.4</v>
      </c>
      <c r="H778" s="34">
        <v>66</v>
      </c>
      <c r="I778" s="34"/>
      <c r="J778" s="34">
        <v>0.5</v>
      </c>
      <c r="K778" s="34">
        <v>0.87560000000000004</v>
      </c>
      <c r="L778" s="34">
        <v>12.4023</v>
      </c>
      <c r="M778" s="34">
        <v>2.5999999999999999E-3</v>
      </c>
      <c r="N778" s="34">
        <v>28.8674</v>
      </c>
      <c r="O778" s="34">
        <v>2.1013000000000002</v>
      </c>
      <c r="P778" s="34">
        <v>31</v>
      </c>
      <c r="Q778" s="34">
        <v>23.654399999999999</v>
      </c>
      <c r="R778" s="34">
        <v>1.7219</v>
      </c>
      <c r="S778" s="34">
        <v>25.4</v>
      </c>
      <c r="T778" s="34">
        <v>65.985900000000001</v>
      </c>
      <c r="U778" s="34"/>
      <c r="V778" s="34"/>
      <c r="W778" s="34">
        <v>0</v>
      </c>
      <c r="X778" s="34">
        <v>0.43780000000000002</v>
      </c>
      <c r="Y778" s="34">
        <v>11.9</v>
      </c>
      <c r="Z778" s="34">
        <v>852</v>
      </c>
      <c r="AA778" s="34">
        <v>857</v>
      </c>
      <c r="AB778" s="34">
        <v>870</v>
      </c>
      <c r="AC778" s="34">
        <v>89</v>
      </c>
      <c r="AD778" s="34">
        <v>28.11</v>
      </c>
      <c r="AE778" s="34">
        <v>0.65</v>
      </c>
      <c r="AF778" s="34">
        <v>978</v>
      </c>
      <c r="AG778" s="34">
        <v>2</v>
      </c>
      <c r="AH778" s="34">
        <v>41</v>
      </c>
      <c r="AI778" s="34">
        <v>41</v>
      </c>
      <c r="AJ778" s="34">
        <v>190.1</v>
      </c>
      <c r="AK778" s="34">
        <v>167.1</v>
      </c>
      <c r="AL778" s="34">
        <v>5.8</v>
      </c>
      <c r="AM778" s="34">
        <v>176</v>
      </c>
      <c r="AN778" s="34" t="s">
        <v>155</v>
      </c>
      <c r="AO778" s="34">
        <v>2</v>
      </c>
      <c r="AP778" s="37">
        <v>0.89723379629629629</v>
      </c>
      <c r="AQ778" s="34">
        <v>47.159256999999997</v>
      </c>
      <c r="AR778" s="34">
        <v>-88.489682999999999</v>
      </c>
      <c r="AS778" s="34">
        <v>316</v>
      </c>
      <c r="AT778" s="34">
        <v>0</v>
      </c>
      <c r="AU778" s="34">
        <v>12</v>
      </c>
      <c r="AV778" s="34">
        <v>9</v>
      </c>
      <c r="AW778" s="34" t="s">
        <v>200</v>
      </c>
      <c r="AX778" s="34">
        <v>1</v>
      </c>
      <c r="AY778" s="34">
        <v>1.5</v>
      </c>
      <c r="AZ778" s="34">
        <v>1.7770999999999999</v>
      </c>
      <c r="BA778" s="34">
        <v>13.404</v>
      </c>
      <c r="BB778" s="34">
        <v>14.36</v>
      </c>
      <c r="BC778" s="34">
        <v>1.07</v>
      </c>
      <c r="BD778" s="34">
        <v>14.212999999999999</v>
      </c>
      <c r="BE778" s="34">
        <v>2904.4920000000002</v>
      </c>
      <c r="BF778" s="34">
        <v>0.39200000000000002</v>
      </c>
      <c r="BG778" s="34">
        <v>0.70799999999999996</v>
      </c>
      <c r="BH778" s="34">
        <v>5.1999999999999998E-2</v>
      </c>
      <c r="BI778" s="34">
        <v>0.75900000000000001</v>
      </c>
      <c r="BJ778" s="34">
        <v>0.57999999999999996</v>
      </c>
      <c r="BK778" s="34">
        <v>4.2000000000000003E-2</v>
      </c>
      <c r="BL778" s="34">
        <v>0.622</v>
      </c>
      <c r="BM778" s="34">
        <v>0.5333</v>
      </c>
      <c r="BN778" s="34"/>
      <c r="BO778" s="34"/>
      <c r="BP778" s="34"/>
      <c r="BQ778" s="34">
        <v>74.545000000000002</v>
      </c>
      <c r="BR778" s="34">
        <v>7.5296000000000002E-2</v>
      </c>
      <c r="BS778" s="34">
        <v>-5</v>
      </c>
      <c r="BT778" s="34">
        <v>7.8580000000000004E-3</v>
      </c>
      <c r="BU778" s="34">
        <v>1.8400460000000001</v>
      </c>
      <c r="BV778" s="34">
        <v>0</v>
      </c>
      <c r="BW778" s="34" t="s">
        <v>155</v>
      </c>
      <c r="BX778" s="34">
        <v>0.81899999999999995</v>
      </c>
    </row>
    <row r="779" spans="1:76" x14ac:dyDescent="0.25">
      <c r="A779" s="35">
        <v>43167</v>
      </c>
      <c r="B779" s="36">
        <v>2.1422453703703704E-2</v>
      </c>
      <c r="C779" s="34">
        <v>14.635</v>
      </c>
      <c r="D779" s="34">
        <v>3.0000000000000001E-3</v>
      </c>
      <c r="E779" s="34">
        <v>30</v>
      </c>
      <c r="F779" s="34">
        <v>54.6</v>
      </c>
      <c r="G779" s="34">
        <v>2.2999999999999998</v>
      </c>
      <c r="H779" s="34">
        <v>53.7</v>
      </c>
      <c r="I779" s="34"/>
      <c r="J779" s="34">
        <v>0.5</v>
      </c>
      <c r="K779" s="34">
        <v>0.87190000000000001</v>
      </c>
      <c r="L779" s="34">
        <v>12.7597</v>
      </c>
      <c r="M779" s="34">
        <v>2.5999999999999999E-3</v>
      </c>
      <c r="N779" s="34">
        <v>47.593200000000003</v>
      </c>
      <c r="O779" s="34">
        <v>2.024</v>
      </c>
      <c r="P779" s="34">
        <v>49.6</v>
      </c>
      <c r="Q779" s="34">
        <v>38.998600000000003</v>
      </c>
      <c r="R779" s="34">
        <v>1.6585000000000001</v>
      </c>
      <c r="S779" s="34">
        <v>40.700000000000003</v>
      </c>
      <c r="T779" s="34">
        <v>53.713200000000001</v>
      </c>
      <c r="U779" s="34"/>
      <c r="V779" s="34"/>
      <c r="W779" s="34">
        <v>0</v>
      </c>
      <c r="X779" s="34">
        <v>0.43590000000000001</v>
      </c>
      <c r="Y779" s="34">
        <v>11.9</v>
      </c>
      <c r="Z779" s="34">
        <v>851</v>
      </c>
      <c r="AA779" s="34">
        <v>854</v>
      </c>
      <c r="AB779" s="34">
        <v>867</v>
      </c>
      <c r="AC779" s="34">
        <v>89</v>
      </c>
      <c r="AD779" s="34">
        <v>28.11</v>
      </c>
      <c r="AE779" s="34">
        <v>0.65</v>
      </c>
      <c r="AF779" s="34">
        <v>978</v>
      </c>
      <c r="AG779" s="34">
        <v>2</v>
      </c>
      <c r="AH779" s="34">
        <v>41</v>
      </c>
      <c r="AI779" s="34">
        <v>41</v>
      </c>
      <c r="AJ779" s="34">
        <v>190.9</v>
      </c>
      <c r="AK779" s="34">
        <v>167</v>
      </c>
      <c r="AL779" s="34">
        <v>5.8</v>
      </c>
      <c r="AM779" s="34">
        <v>175.7</v>
      </c>
      <c r="AN779" s="34" t="s">
        <v>155</v>
      </c>
      <c r="AO779" s="34">
        <v>2</v>
      </c>
      <c r="AP779" s="37">
        <v>0.89723379629629629</v>
      </c>
      <c r="AQ779" s="34">
        <v>47.159256999999997</v>
      </c>
      <c r="AR779" s="34">
        <v>-88.489682999999999</v>
      </c>
      <c r="AS779" s="34">
        <v>316.2</v>
      </c>
      <c r="AT779" s="34">
        <v>0</v>
      </c>
      <c r="AU779" s="34">
        <v>12</v>
      </c>
      <c r="AV779" s="34">
        <v>9</v>
      </c>
      <c r="AW779" s="34" t="s">
        <v>200</v>
      </c>
      <c r="AX779" s="34">
        <v>1</v>
      </c>
      <c r="AY779" s="34">
        <v>1.5</v>
      </c>
      <c r="AZ779" s="34">
        <v>1.7229000000000001</v>
      </c>
      <c r="BA779" s="34">
        <v>13.404</v>
      </c>
      <c r="BB779" s="34">
        <v>13.93</v>
      </c>
      <c r="BC779" s="34">
        <v>1.04</v>
      </c>
      <c r="BD779" s="34">
        <v>14.693</v>
      </c>
      <c r="BE779" s="34">
        <v>2904.5729999999999</v>
      </c>
      <c r="BF779" s="34">
        <v>0.379</v>
      </c>
      <c r="BG779" s="34">
        <v>1.135</v>
      </c>
      <c r="BH779" s="34">
        <v>4.8000000000000001E-2</v>
      </c>
      <c r="BI779" s="34">
        <v>1.1830000000000001</v>
      </c>
      <c r="BJ779" s="34">
        <v>0.93</v>
      </c>
      <c r="BK779" s="34">
        <v>0.04</v>
      </c>
      <c r="BL779" s="34">
        <v>0.96899999999999997</v>
      </c>
      <c r="BM779" s="34">
        <v>0.4219</v>
      </c>
      <c r="BN779" s="34"/>
      <c r="BO779" s="34"/>
      <c r="BP779" s="34"/>
      <c r="BQ779" s="34">
        <v>72.156000000000006</v>
      </c>
      <c r="BR779" s="34">
        <v>0.22192400000000001</v>
      </c>
      <c r="BS779" s="34">
        <v>-5</v>
      </c>
      <c r="BT779" s="34">
        <v>6.1419999999999999E-3</v>
      </c>
      <c r="BU779" s="34">
        <v>5.4232680000000002</v>
      </c>
      <c r="BV779" s="34">
        <v>0</v>
      </c>
      <c r="BW779" s="34" t="s">
        <v>155</v>
      </c>
      <c r="BX779" s="34">
        <v>0.81899999999999995</v>
      </c>
    </row>
    <row r="780" spans="1:76" x14ac:dyDescent="0.25">
      <c r="A780" s="35">
        <v>43167</v>
      </c>
      <c r="B780" s="36">
        <v>2.1434027777777778E-2</v>
      </c>
      <c r="C780" s="34">
        <v>14.055</v>
      </c>
      <c r="D780" s="34">
        <v>3.3999999999999998E-3</v>
      </c>
      <c r="E780" s="34">
        <v>34.020017000000003</v>
      </c>
      <c r="F780" s="34">
        <v>131.1</v>
      </c>
      <c r="G780" s="34">
        <v>1.9</v>
      </c>
      <c r="H780" s="34">
        <v>38.6</v>
      </c>
      <c r="I780" s="34"/>
      <c r="J780" s="34">
        <v>0.5</v>
      </c>
      <c r="K780" s="34">
        <v>0.87639999999999996</v>
      </c>
      <c r="L780" s="34">
        <v>12.3186</v>
      </c>
      <c r="M780" s="34">
        <v>3.0000000000000001E-3</v>
      </c>
      <c r="N780" s="34">
        <v>114.9147</v>
      </c>
      <c r="O780" s="34">
        <v>1.6308</v>
      </c>
      <c r="P780" s="34">
        <v>116.5</v>
      </c>
      <c r="Q780" s="34">
        <v>94.162999999999997</v>
      </c>
      <c r="R780" s="34">
        <v>1.3363</v>
      </c>
      <c r="S780" s="34">
        <v>95.5</v>
      </c>
      <c r="T780" s="34">
        <v>38.574599999999997</v>
      </c>
      <c r="U780" s="34"/>
      <c r="V780" s="34"/>
      <c r="W780" s="34">
        <v>0</v>
      </c>
      <c r="X780" s="34">
        <v>0.43819999999999998</v>
      </c>
      <c r="Y780" s="34">
        <v>11.9</v>
      </c>
      <c r="Z780" s="34">
        <v>851</v>
      </c>
      <c r="AA780" s="34">
        <v>855</v>
      </c>
      <c r="AB780" s="34">
        <v>866</v>
      </c>
      <c r="AC780" s="34">
        <v>89</v>
      </c>
      <c r="AD780" s="34">
        <v>28.11</v>
      </c>
      <c r="AE780" s="34">
        <v>0.65</v>
      </c>
      <c r="AF780" s="34">
        <v>978</v>
      </c>
      <c r="AG780" s="34">
        <v>2</v>
      </c>
      <c r="AH780" s="34">
        <v>41</v>
      </c>
      <c r="AI780" s="34">
        <v>41</v>
      </c>
      <c r="AJ780" s="34">
        <v>190.1</v>
      </c>
      <c r="AK780" s="34">
        <v>167</v>
      </c>
      <c r="AL780" s="34">
        <v>5.8</v>
      </c>
      <c r="AM780" s="34">
        <v>175.3</v>
      </c>
      <c r="AN780" s="34" t="s">
        <v>155</v>
      </c>
      <c r="AO780" s="34">
        <v>2</v>
      </c>
      <c r="AP780" s="37">
        <v>0.89725694444444448</v>
      </c>
      <c r="AQ780" s="34">
        <v>47.159253999999997</v>
      </c>
      <c r="AR780" s="34">
        <v>-88.489692000000005</v>
      </c>
      <c r="AS780" s="34">
        <v>316.5</v>
      </c>
      <c r="AT780" s="34">
        <v>1.7</v>
      </c>
      <c r="AU780" s="34">
        <v>12</v>
      </c>
      <c r="AV780" s="34">
        <v>9</v>
      </c>
      <c r="AW780" s="34" t="s">
        <v>200</v>
      </c>
      <c r="AX780" s="34">
        <v>1</v>
      </c>
      <c r="AY780" s="34">
        <v>1.5</v>
      </c>
      <c r="AZ780" s="34">
        <v>1.7</v>
      </c>
      <c r="BA780" s="34">
        <v>13.404</v>
      </c>
      <c r="BB780" s="34">
        <v>14.47</v>
      </c>
      <c r="BC780" s="34">
        <v>1.08</v>
      </c>
      <c r="BD780" s="34">
        <v>14.098000000000001</v>
      </c>
      <c r="BE780" s="34">
        <v>2905.1039999999998</v>
      </c>
      <c r="BF780" s="34">
        <v>0.44800000000000001</v>
      </c>
      <c r="BG780" s="34">
        <v>2.8380000000000001</v>
      </c>
      <c r="BH780" s="34">
        <v>0.04</v>
      </c>
      <c r="BI780" s="34">
        <v>2.8780000000000001</v>
      </c>
      <c r="BJ780" s="34">
        <v>2.3260000000000001</v>
      </c>
      <c r="BK780" s="34">
        <v>3.3000000000000002E-2</v>
      </c>
      <c r="BL780" s="34">
        <v>2.359</v>
      </c>
      <c r="BM780" s="34">
        <v>0.31390000000000001</v>
      </c>
      <c r="BN780" s="34"/>
      <c r="BO780" s="34"/>
      <c r="BP780" s="34"/>
      <c r="BQ780" s="34">
        <v>75.143000000000001</v>
      </c>
      <c r="BR780" s="34">
        <v>0.20605899999999999</v>
      </c>
      <c r="BS780" s="34">
        <v>-5</v>
      </c>
      <c r="BT780" s="34">
        <v>6.9290000000000003E-3</v>
      </c>
      <c r="BU780" s="34">
        <v>5.0355670000000003</v>
      </c>
      <c r="BV780" s="34">
        <v>0</v>
      </c>
      <c r="BW780" s="34" t="s">
        <v>155</v>
      </c>
      <c r="BX780" s="34">
        <v>0.81899999999999995</v>
      </c>
    </row>
    <row r="781" spans="1:76" x14ac:dyDescent="0.25">
      <c r="A781" s="35">
        <v>43167</v>
      </c>
      <c r="B781" s="36">
        <v>2.1445601851851851E-2</v>
      </c>
      <c r="C781" s="34">
        <v>13.686</v>
      </c>
      <c r="D781" s="34">
        <v>4.8999999999999998E-3</v>
      </c>
      <c r="E781" s="34">
        <v>49.308072000000003</v>
      </c>
      <c r="F781" s="34">
        <v>157.19999999999999</v>
      </c>
      <c r="G781" s="34">
        <v>1.8</v>
      </c>
      <c r="H781" s="34">
        <v>39.6</v>
      </c>
      <c r="I781" s="34"/>
      <c r="J781" s="34">
        <v>0.5</v>
      </c>
      <c r="K781" s="34">
        <v>0.87929999999999997</v>
      </c>
      <c r="L781" s="34">
        <v>12.0337</v>
      </c>
      <c r="M781" s="34">
        <v>4.3E-3</v>
      </c>
      <c r="N781" s="34">
        <v>138.18530000000001</v>
      </c>
      <c r="O781" s="34">
        <v>1.6172</v>
      </c>
      <c r="P781" s="34">
        <v>139.80000000000001</v>
      </c>
      <c r="Q781" s="34">
        <v>113.23139999999999</v>
      </c>
      <c r="R781" s="34">
        <v>1.3251999999999999</v>
      </c>
      <c r="S781" s="34">
        <v>114.6</v>
      </c>
      <c r="T781" s="34">
        <v>39.6282</v>
      </c>
      <c r="U781" s="34"/>
      <c r="V781" s="34"/>
      <c r="W781" s="34">
        <v>0</v>
      </c>
      <c r="X781" s="34">
        <v>0.43969999999999998</v>
      </c>
      <c r="Y781" s="34">
        <v>11.9</v>
      </c>
      <c r="Z781" s="34">
        <v>851</v>
      </c>
      <c r="AA781" s="34">
        <v>854</v>
      </c>
      <c r="AB781" s="34">
        <v>864</v>
      </c>
      <c r="AC781" s="34">
        <v>89</v>
      </c>
      <c r="AD781" s="34">
        <v>28.11</v>
      </c>
      <c r="AE781" s="34">
        <v>0.65</v>
      </c>
      <c r="AF781" s="34">
        <v>978</v>
      </c>
      <c r="AG781" s="34">
        <v>2</v>
      </c>
      <c r="AH781" s="34">
        <v>41</v>
      </c>
      <c r="AI781" s="34">
        <v>41</v>
      </c>
      <c r="AJ781" s="34">
        <v>190</v>
      </c>
      <c r="AK781" s="34">
        <v>167</v>
      </c>
      <c r="AL781" s="34">
        <v>5.7</v>
      </c>
      <c r="AM781" s="34">
        <v>175</v>
      </c>
      <c r="AN781" s="34" t="s">
        <v>155</v>
      </c>
      <c r="AO781" s="34">
        <v>2</v>
      </c>
      <c r="AP781" s="37">
        <v>0.89726851851851863</v>
      </c>
      <c r="AQ781" s="34">
        <v>47.159225999999997</v>
      </c>
      <c r="AR781" s="34">
        <v>-88.489761000000001</v>
      </c>
      <c r="AS781" s="34">
        <v>316.7</v>
      </c>
      <c r="AT781" s="34">
        <v>6.9</v>
      </c>
      <c r="AU781" s="34">
        <v>12</v>
      </c>
      <c r="AV781" s="34">
        <v>9</v>
      </c>
      <c r="AW781" s="34" t="s">
        <v>200</v>
      </c>
      <c r="AX781" s="34">
        <v>1</v>
      </c>
      <c r="AY781" s="34">
        <v>1.5</v>
      </c>
      <c r="AZ781" s="34">
        <v>1.7</v>
      </c>
      <c r="BA781" s="34">
        <v>13.404</v>
      </c>
      <c r="BB781" s="34">
        <v>14.83</v>
      </c>
      <c r="BC781" s="34">
        <v>1.1100000000000001</v>
      </c>
      <c r="BD781" s="34">
        <v>13.726000000000001</v>
      </c>
      <c r="BE781" s="34">
        <v>2904.9349999999999</v>
      </c>
      <c r="BF781" s="34">
        <v>0.66600000000000004</v>
      </c>
      <c r="BG781" s="34">
        <v>3.4929999999999999</v>
      </c>
      <c r="BH781" s="34">
        <v>4.1000000000000002E-2</v>
      </c>
      <c r="BI781" s="34">
        <v>3.5339999999999998</v>
      </c>
      <c r="BJ781" s="34">
        <v>2.8620000000000001</v>
      </c>
      <c r="BK781" s="34">
        <v>3.4000000000000002E-2</v>
      </c>
      <c r="BL781" s="34">
        <v>2.8959999999999999</v>
      </c>
      <c r="BM781" s="34">
        <v>0.3301</v>
      </c>
      <c r="BN781" s="34"/>
      <c r="BO781" s="34"/>
      <c r="BP781" s="34"/>
      <c r="BQ781" s="34">
        <v>77.168999999999997</v>
      </c>
      <c r="BR781" s="34">
        <v>0.18077499999999999</v>
      </c>
      <c r="BS781" s="34">
        <v>-5</v>
      </c>
      <c r="BT781" s="34">
        <v>7.0000000000000001E-3</v>
      </c>
      <c r="BU781" s="34">
        <v>4.4176890000000002</v>
      </c>
      <c r="BV781" s="34">
        <v>0</v>
      </c>
      <c r="BW781" s="34" t="s">
        <v>155</v>
      </c>
      <c r="BX781" s="34">
        <v>0.81899999999999995</v>
      </c>
    </row>
    <row r="782" spans="1:76" x14ac:dyDescent="0.25">
      <c r="A782" s="35">
        <v>43167</v>
      </c>
      <c r="B782" s="36">
        <v>2.1457175925925928E-2</v>
      </c>
      <c r="C782" s="34">
        <v>13.56</v>
      </c>
      <c r="D782" s="34">
        <v>3.3E-3</v>
      </c>
      <c r="E782" s="34">
        <v>32.833607999999998</v>
      </c>
      <c r="F782" s="34">
        <v>148</v>
      </c>
      <c r="G782" s="34">
        <v>1.9</v>
      </c>
      <c r="H782" s="34">
        <v>54.8</v>
      </c>
      <c r="I782" s="34"/>
      <c r="J782" s="34">
        <v>0.5</v>
      </c>
      <c r="K782" s="34">
        <v>0.88029999999999997</v>
      </c>
      <c r="L782" s="34">
        <v>11.9374</v>
      </c>
      <c r="M782" s="34">
        <v>2.8999999999999998E-3</v>
      </c>
      <c r="N782" s="34">
        <v>130.27340000000001</v>
      </c>
      <c r="O782" s="34">
        <v>1.6726000000000001</v>
      </c>
      <c r="P782" s="34">
        <v>131.9</v>
      </c>
      <c r="Q782" s="34">
        <v>106.7482</v>
      </c>
      <c r="R782" s="34">
        <v>1.3706</v>
      </c>
      <c r="S782" s="34">
        <v>108.1</v>
      </c>
      <c r="T782" s="34">
        <v>54.818899999999999</v>
      </c>
      <c r="U782" s="34"/>
      <c r="V782" s="34"/>
      <c r="W782" s="34">
        <v>0</v>
      </c>
      <c r="X782" s="34">
        <v>0.44019999999999998</v>
      </c>
      <c r="Y782" s="34">
        <v>12</v>
      </c>
      <c r="Z782" s="34">
        <v>850</v>
      </c>
      <c r="AA782" s="34">
        <v>853</v>
      </c>
      <c r="AB782" s="34">
        <v>864</v>
      </c>
      <c r="AC782" s="34">
        <v>89</v>
      </c>
      <c r="AD782" s="34">
        <v>28.11</v>
      </c>
      <c r="AE782" s="34">
        <v>0.65</v>
      </c>
      <c r="AF782" s="34">
        <v>978</v>
      </c>
      <c r="AG782" s="34">
        <v>2</v>
      </c>
      <c r="AH782" s="34">
        <v>41</v>
      </c>
      <c r="AI782" s="34">
        <v>41</v>
      </c>
      <c r="AJ782" s="34">
        <v>190.9</v>
      </c>
      <c r="AK782" s="34">
        <v>167</v>
      </c>
      <c r="AL782" s="34">
        <v>5.8</v>
      </c>
      <c r="AM782" s="34">
        <v>175</v>
      </c>
      <c r="AN782" s="34" t="s">
        <v>155</v>
      </c>
      <c r="AO782" s="34">
        <v>2</v>
      </c>
      <c r="AP782" s="37">
        <v>0.89728009259259256</v>
      </c>
      <c r="AQ782" s="34">
        <v>47.159177</v>
      </c>
      <c r="AR782" s="34">
        <v>-88.489799000000005</v>
      </c>
      <c r="AS782" s="34">
        <v>316.7</v>
      </c>
      <c r="AT782" s="34">
        <v>10</v>
      </c>
      <c r="AU782" s="34">
        <v>12</v>
      </c>
      <c r="AV782" s="34">
        <v>9</v>
      </c>
      <c r="AW782" s="34" t="s">
        <v>200</v>
      </c>
      <c r="AX782" s="34">
        <v>1.0770999999999999</v>
      </c>
      <c r="AY782" s="34">
        <v>1.5</v>
      </c>
      <c r="AZ782" s="34">
        <v>1.8542000000000001</v>
      </c>
      <c r="BA782" s="34">
        <v>13.404</v>
      </c>
      <c r="BB782" s="34">
        <v>14.96</v>
      </c>
      <c r="BC782" s="34">
        <v>1.1200000000000001</v>
      </c>
      <c r="BD782" s="34">
        <v>13.593</v>
      </c>
      <c r="BE782" s="34">
        <v>2904.9789999999998</v>
      </c>
      <c r="BF782" s="34">
        <v>0.44800000000000001</v>
      </c>
      <c r="BG782" s="34">
        <v>3.32</v>
      </c>
      <c r="BH782" s="34">
        <v>4.2999999999999997E-2</v>
      </c>
      <c r="BI782" s="34">
        <v>3.363</v>
      </c>
      <c r="BJ782" s="34">
        <v>2.72</v>
      </c>
      <c r="BK782" s="34">
        <v>3.5000000000000003E-2</v>
      </c>
      <c r="BL782" s="34">
        <v>2.7549999999999999</v>
      </c>
      <c r="BM782" s="34">
        <v>0.46029999999999999</v>
      </c>
      <c r="BN782" s="34"/>
      <c r="BO782" s="34"/>
      <c r="BP782" s="34"/>
      <c r="BQ782" s="34">
        <v>77.885000000000005</v>
      </c>
      <c r="BR782" s="34">
        <v>0.18085799999999999</v>
      </c>
      <c r="BS782" s="34">
        <v>-5</v>
      </c>
      <c r="BT782" s="34">
        <v>6.071E-3</v>
      </c>
      <c r="BU782" s="34">
        <v>4.4197179999999996</v>
      </c>
      <c r="BV782" s="34">
        <v>0</v>
      </c>
      <c r="BW782" s="34" t="s">
        <v>155</v>
      </c>
      <c r="BX782" s="34">
        <v>0.81899999999999995</v>
      </c>
    </row>
    <row r="783" spans="1:76" x14ac:dyDescent="0.25">
      <c r="A783" s="35">
        <v>43167</v>
      </c>
      <c r="B783" s="36">
        <v>2.1468749999999998E-2</v>
      </c>
      <c r="C783" s="34">
        <v>13.557</v>
      </c>
      <c r="D783" s="34">
        <v>3.0000000000000001E-3</v>
      </c>
      <c r="E783" s="34">
        <v>30</v>
      </c>
      <c r="F783" s="34">
        <v>145.69999999999999</v>
      </c>
      <c r="G783" s="34">
        <v>1.9</v>
      </c>
      <c r="H783" s="34">
        <v>65.599999999999994</v>
      </c>
      <c r="I783" s="34"/>
      <c r="J783" s="34">
        <v>0.5</v>
      </c>
      <c r="K783" s="34">
        <v>0.88039999999999996</v>
      </c>
      <c r="L783" s="34">
        <v>11.934699999999999</v>
      </c>
      <c r="M783" s="34">
        <v>2.5999999999999999E-3</v>
      </c>
      <c r="N783" s="34">
        <v>128.23339999999999</v>
      </c>
      <c r="O783" s="34">
        <v>1.6727000000000001</v>
      </c>
      <c r="P783" s="34">
        <v>129.9</v>
      </c>
      <c r="Q783" s="34">
        <v>105.0766</v>
      </c>
      <c r="R783" s="34">
        <v>1.3706</v>
      </c>
      <c r="S783" s="34">
        <v>106.4</v>
      </c>
      <c r="T783" s="34">
        <v>65.615700000000004</v>
      </c>
      <c r="U783" s="34"/>
      <c r="V783" s="34"/>
      <c r="W783" s="34">
        <v>0</v>
      </c>
      <c r="X783" s="34">
        <v>0.44019999999999998</v>
      </c>
      <c r="Y783" s="34">
        <v>11.9</v>
      </c>
      <c r="Z783" s="34">
        <v>849</v>
      </c>
      <c r="AA783" s="34">
        <v>853</v>
      </c>
      <c r="AB783" s="34">
        <v>865</v>
      </c>
      <c r="AC783" s="34">
        <v>89</v>
      </c>
      <c r="AD783" s="34">
        <v>28.11</v>
      </c>
      <c r="AE783" s="34">
        <v>0.65</v>
      </c>
      <c r="AF783" s="34">
        <v>978</v>
      </c>
      <c r="AG783" s="34">
        <v>2</v>
      </c>
      <c r="AH783" s="34">
        <v>41</v>
      </c>
      <c r="AI783" s="34">
        <v>41</v>
      </c>
      <c r="AJ783" s="34">
        <v>191</v>
      </c>
      <c r="AK783" s="34">
        <v>167</v>
      </c>
      <c r="AL783" s="34">
        <v>5.8</v>
      </c>
      <c r="AM783" s="34">
        <v>175</v>
      </c>
      <c r="AN783" s="34" t="s">
        <v>155</v>
      </c>
      <c r="AO783" s="34">
        <v>2</v>
      </c>
      <c r="AP783" s="37">
        <v>0.89729166666666671</v>
      </c>
      <c r="AQ783" s="34">
        <v>47.159165000000002</v>
      </c>
      <c r="AR783" s="34">
        <v>-88.489805000000004</v>
      </c>
      <c r="AS783" s="34">
        <v>316.7</v>
      </c>
      <c r="AT783" s="34">
        <v>10.5</v>
      </c>
      <c r="AU783" s="34">
        <v>12</v>
      </c>
      <c r="AV783" s="34">
        <v>9</v>
      </c>
      <c r="AW783" s="34" t="s">
        <v>200</v>
      </c>
      <c r="AX783" s="34">
        <v>1.5626</v>
      </c>
      <c r="AY783" s="34">
        <v>1.1145</v>
      </c>
      <c r="AZ783" s="34">
        <v>2.2854999999999999</v>
      </c>
      <c r="BA783" s="34">
        <v>13.404</v>
      </c>
      <c r="BB783" s="34">
        <v>14.96</v>
      </c>
      <c r="BC783" s="34">
        <v>1.1200000000000001</v>
      </c>
      <c r="BD783" s="34">
        <v>13.59</v>
      </c>
      <c r="BE783" s="34">
        <v>2904.7779999999998</v>
      </c>
      <c r="BF783" s="34">
        <v>0.40899999999999997</v>
      </c>
      <c r="BG783" s="34">
        <v>3.2679999999999998</v>
      </c>
      <c r="BH783" s="34">
        <v>4.2999999999999997E-2</v>
      </c>
      <c r="BI783" s="34">
        <v>3.3109999999999999</v>
      </c>
      <c r="BJ783" s="34">
        <v>2.6779999999999999</v>
      </c>
      <c r="BK783" s="34">
        <v>3.5000000000000003E-2</v>
      </c>
      <c r="BL783" s="34">
        <v>2.7130000000000001</v>
      </c>
      <c r="BM783" s="34">
        <v>0.55110000000000003</v>
      </c>
      <c r="BN783" s="34"/>
      <c r="BO783" s="34"/>
      <c r="BP783" s="34"/>
      <c r="BQ783" s="34">
        <v>77.897999999999996</v>
      </c>
      <c r="BR783" s="34">
        <v>0.159633</v>
      </c>
      <c r="BS783" s="34">
        <v>-5</v>
      </c>
      <c r="BT783" s="34">
        <v>6.9290000000000003E-3</v>
      </c>
      <c r="BU783" s="34">
        <v>3.9010310000000001</v>
      </c>
      <c r="BV783" s="34">
        <v>0</v>
      </c>
      <c r="BW783" s="34" t="s">
        <v>155</v>
      </c>
      <c r="BX783" s="34">
        <v>0.81899999999999995</v>
      </c>
    </row>
    <row r="784" spans="1:76" x14ac:dyDescent="0.25">
      <c r="A784" s="35">
        <v>43167</v>
      </c>
      <c r="B784" s="36">
        <v>2.1480324074074072E-2</v>
      </c>
      <c r="C784" s="34">
        <v>13.55</v>
      </c>
      <c r="D784" s="34">
        <v>3.0000000000000001E-3</v>
      </c>
      <c r="E784" s="34">
        <v>30</v>
      </c>
      <c r="F784" s="34">
        <v>158.69999999999999</v>
      </c>
      <c r="G784" s="34">
        <v>1.9</v>
      </c>
      <c r="H784" s="34">
        <v>89.4</v>
      </c>
      <c r="I784" s="34"/>
      <c r="J784" s="34">
        <v>0.6</v>
      </c>
      <c r="K784" s="34">
        <v>0.88039999999999996</v>
      </c>
      <c r="L784" s="34">
        <v>11.9293</v>
      </c>
      <c r="M784" s="34">
        <v>2.5999999999999999E-3</v>
      </c>
      <c r="N784" s="34">
        <v>139.7028</v>
      </c>
      <c r="O784" s="34">
        <v>1.6727000000000001</v>
      </c>
      <c r="P784" s="34">
        <v>141.4</v>
      </c>
      <c r="Q784" s="34">
        <v>114.4748</v>
      </c>
      <c r="R784" s="34">
        <v>1.3707</v>
      </c>
      <c r="S784" s="34">
        <v>115.8</v>
      </c>
      <c r="T784" s="34">
        <v>89.439400000000006</v>
      </c>
      <c r="U784" s="34"/>
      <c r="V784" s="34"/>
      <c r="W784" s="34">
        <v>0</v>
      </c>
      <c r="X784" s="34">
        <v>0.5282</v>
      </c>
      <c r="Y784" s="34">
        <v>12</v>
      </c>
      <c r="Z784" s="34">
        <v>849</v>
      </c>
      <c r="AA784" s="34">
        <v>852</v>
      </c>
      <c r="AB784" s="34">
        <v>866</v>
      </c>
      <c r="AC784" s="34">
        <v>89</v>
      </c>
      <c r="AD784" s="34">
        <v>28.11</v>
      </c>
      <c r="AE784" s="34">
        <v>0.65</v>
      </c>
      <c r="AF784" s="34">
        <v>978</v>
      </c>
      <c r="AG784" s="34">
        <v>2</v>
      </c>
      <c r="AH784" s="34">
        <v>41</v>
      </c>
      <c r="AI784" s="34">
        <v>41</v>
      </c>
      <c r="AJ784" s="34">
        <v>191</v>
      </c>
      <c r="AK784" s="34">
        <v>167</v>
      </c>
      <c r="AL784" s="34">
        <v>5.8</v>
      </c>
      <c r="AM784" s="34">
        <v>175</v>
      </c>
      <c r="AN784" s="34" t="s">
        <v>155</v>
      </c>
      <c r="AO784" s="34">
        <v>2</v>
      </c>
      <c r="AP784" s="37">
        <v>0.89729166666666671</v>
      </c>
      <c r="AQ784" s="34">
        <v>47.159125000000003</v>
      </c>
      <c r="AR784" s="34">
        <v>-88.489818</v>
      </c>
      <c r="AS784" s="34">
        <v>316.60000000000002</v>
      </c>
      <c r="AT784" s="34">
        <v>14.2</v>
      </c>
      <c r="AU784" s="34">
        <v>12</v>
      </c>
      <c r="AV784" s="34">
        <v>9</v>
      </c>
      <c r="AW784" s="34" t="s">
        <v>200</v>
      </c>
      <c r="AX784" s="34">
        <v>1.3915999999999999</v>
      </c>
      <c r="AY784" s="34">
        <v>1.0770999999999999</v>
      </c>
      <c r="AZ784" s="34">
        <v>2.3229000000000002</v>
      </c>
      <c r="BA784" s="34">
        <v>13.404</v>
      </c>
      <c r="BB784" s="34">
        <v>14.97</v>
      </c>
      <c r="BC784" s="34">
        <v>1.1200000000000001</v>
      </c>
      <c r="BD784" s="34">
        <v>13.586</v>
      </c>
      <c r="BE784" s="34">
        <v>2904.2</v>
      </c>
      <c r="BF784" s="34">
        <v>0.40899999999999997</v>
      </c>
      <c r="BG784" s="34">
        <v>3.5619999999999998</v>
      </c>
      <c r="BH784" s="34">
        <v>4.2999999999999997E-2</v>
      </c>
      <c r="BI784" s="34">
        <v>3.6040000000000001</v>
      </c>
      <c r="BJ784" s="34">
        <v>2.9180000000000001</v>
      </c>
      <c r="BK784" s="34">
        <v>3.5000000000000003E-2</v>
      </c>
      <c r="BL784" s="34">
        <v>2.9529999999999998</v>
      </c>
      <c r="BM784" s="34">
        <v>0.75139999999999996</v>
      </c>
      <c r="BN784" s="34"/>
      <c r="BO784" s="34"/>
      <c r="BP784" s="34"/>
      <c r="BQ784" s="34">
        <v>93.504999999999995</v>
      </c>
      <c r="BR784" s="34">
        <v>0.16450300000000001</v>
      </c>
      <c r="BS784" s="34">
        <v>-5</v>
      </c>
      <c r="BT784" s="34">
        <v>6.071E-3</v>
      </c>
      <c r="BU784" s="34">
        <v>4.0200430000000003</v>
      </c>
      <c r="BV784" s="34">
        <v>0</v>
      </c>
      <c r="BW784" s="34" t="s">
        <v>155</v>
      </c>
      <c r="BX784" s="34">
        <v>0.81899999999999995</v>
      </c>
    </row>
    <row r="785" spans="1:76" x14ac:dyDescent="0.25">
      <c r="A785" s="35">
        <v>43167</v>
      </c>
      <c r="B785" s="36">
        <v>2.1491898148148145E-2</v>
      </c>
      <c r="C785" s="34">
        <v>13.55</v>
      </c>
      <c r="D785" s="34">
        <v>3.0000000000000001E-3</v>
      </c>
      <c r="E785" s="34">
        <v>30</v>
      </c>
      <c r="F785" s="34">
        <v>167.6</v>
      </c>
      <c r="G785" s="34">
        <v>1.9</v>
      </c>
      <c r="H785" s="34">
        <v>100.8</v>
      </c>
      <c r="I785" s="34"/>
      <c r="J785" s="34">
        <v>0.7</v>
      </c>
      <c r="K785" s="34">
        <v>0.88039999999999996</v>
      </c>
      <c r="L785" s="34">
        <v>11.929</v>
      </c>
      <c r="M785" s="34">
        <v>2.5999999999999999E-3</v>
      </c>
      <c r="N785" s="34">
        <v>147.52590000000001</v>
      </c>
      <c r="O785" s="34">
        <v>1.6727000000000001</v>
      </c>
      <c r="P785" s="34">
        <v>149.19999999999999</v>
      </c>
      <c r="Q785" s="34">
        <v>120.8852</v>
      </c>
      <c r="R785" s="34">
        <v>1.3707</v>
      </c>
      <c r="S785" s="34">
        <v>122.3</v>
      </c>
      <c r="T785" s="34">
        <v>100.81</v>
      </c>
      <c r="U785" s="34"/>
      <c r="V785" s="34"/>
      <c r="W785" s="34">
        <v>0</v>
      </c>
      <c r="X785" s="34">
        <v>0.61629999999999996</v>
      </c>
      <c r="Y785" s="34">
        <v>11.9</v>
      </c>
      <c r="Z785" s="34">
        <v>849</v>
      </c>
      <c r="AA785" s="34">
        <v>854</v>
      </c>
      <c r="AB785" s="34">
        <v>867</v>
      </c>
      <c r="AC785" s="34">
        <v>89</v>
      </c>
      <c r="AD785" s="34">
        <v>28.11</v>
      </c>
      <c r="AE785" s="34">
        <v>0.65</v>
      </c>
      <c r="AF785" s="34">
        <v>978</v>
      </c>
      <c r="AG785" s="34">
        <v>2</v>
      </c>
      <c r="AH785" s="34">
        <v>41</v>
      </c>
      <c r="AI785" s="34">
        <v>41</v>
      </c>
      <c r="AJ785" s="34">
        <v>191</v>
      </c>
      <c r="AK785" s="34">
        <v>167</v>
      </c>
      <c r="AL785" s="34">
        <v>5.8</v>
      </c>
      <c r="AM785" s="34">
        <v>175</v>
      </c>
      <c r="AN785" s="34" t="s">
        <v>155</v>
      </c>
      <c r="AO785" s="34">
        <v>2</v>
      </c>
      <c r="AP785" s="37">
        <v>0.89730324074074075</v>
      </c>
      <c r="AQ785" s="34">
        <v>47.159010000000002</v>
      </c>
      <c r="AR785" s="34">
        <v>-88.489828000000003</v>
      </c>
      <c r="AS785" s="34">
        <v>316.39999999999998</v>
      </c>
      <c r="AT785" s="34">
        <v>16</v>
      </c>
      <c r="AU785" s="34">
        <v>12</v>
      </c>
      <c r="AV785" s="34">
        <v>9</v>
      </c>
      <c r="AW785" s="34" t="s">
        <v>200</v>
      </c>
      <c r="AX785" s="34">
        <v>1.3</v>
      </c>
      <c r="AY785" s="34">
        <v>1.1771</v>
      </c>
      <c r="AZ785" s="34">
        <v>2.3771</v>
      </c>
      <c r="BA785" s="34">
        <v>13.404</v>
      </c>
      <c r="BB785" s="34">
        <v>14.97</v>
      </c>
      <c r="BC785" s="34">
        <v>1.1200000000000001</v>
      </c>
      <c r="BD785" s="34">
        <v>13.587</v>
      </c>
      <c r="BE785" s="34">
        <v>2903.922</v>
      </c>
      <c r="BF785" s="34">
        <v>0.40899999999999997</v>
      </c>
      <c r="BG785" s="34">
        <v>3.7610000000000001</v>
      </c>
      <c r="BH785" s="34">
        <v>4.2999999999999997E-2</v>
      </c>
      <c r="BI785" s="34">
        <v>3.8029999999999999</v>
      </c>
      <c r="BJ785" s="34">
        <v>3.0819999999999999</v>
      </c>
      <c r="BK785" s="34">
        <v>3.5000000000000003E-2</v>
      </c>
      <c r="BL785" s="34">
        <v>3.117</v>
      </c>
      <c r="BM785" s="34">
        <v>0.84689999999999999</v>
      </c>
      <c r="BN785" s="34"/>
      <c r="BO785" s="34"/>
      <c r="BP785" s="34"/>
      <c r="BQ785" s="34">
        <v>109.08</v>
      </c>
      <c r="BR785" s="34">
        <v>0.16128400000000001</v>
      </c>
      <c r="BS785" s="34">
        <v>-5</v>
      </c>
      <c r="BT785" s="34">
        <v>6.9290000000000003E-3</v>
      </c>
      <c r="BU785" s="34">
        <v>3.9413779999999998</v>
      </c>
      <c r="BV785" s="34">
        <v>0</v>
      </c>
      <c r="BW785" s="34" t="s">
        <v>155</v>
      </c>
      <c r="BX785" s="34">
        <v>0.81899999999999995</v>
      </c>
    </row>
    <row r="786" spans="1:76" x14ac:dyDescent="0.25">
      <c r="A786" s="35">
        <v>43167</v>
      </c>
      <c r="B786" s="36">
        <v>2.1503472222222222E-2</v>
      </c>
      <c r="C786" s="34">
        <v>13.542</v>
      </c>
      <c r="D786" s="34">
        <v>3.0000000000000001E-3</v>
      </c>
      <c r="E786" s="34">
        <v>30</v>
      </c>
      <c r="F786" s="34">
        <v>168</v>
      </c>
      <c r="G786" s="34">
        <v>1.9</v>
      </c>
      <c r="H786" s="34">
        <v>125</v>
      </c>
      <c r="I786" s="34"/>
      <c r="J786" s="34">
        <v>0.75</v>
      </c>
      <c r="K786" s="34">
        <v>0.88039999999999996</v>
      </c>
      <c r="L786" s="34">
        <v>11.9224</v>
      </c>
      <c r="M786" s="34">
        <v>2.5999999999999999E-3</v>
      </c>
      <c r="N786" s="34">
        <v>147.9359</v>
      </c>
      <c r="O786" s="34">
        <v>1.7074</v>
      </c>
      <c r="P786" s="34">
        <v>149.6</v>
      </c>
      <c r="Q786" s="34">
        <v>121.22110000000001</v>
      </c>
      <c r="R786" s="34">
        <v>1.3991</v>
      </c>
      <c r="S786" s="34">
        <v>122.6</v>
      </c>
      <c r="T786" s="34">
        <v>125.0277</v>
      </c>
      <c r="U786" s="34"/>
      <c r="V786" s="34"/>
      <c r="W786" s="34">
        <v>0</v>
      </c>
      <c r="X786" s="34">
        <v>0.66039999999999999</v>
      </c>
      <c r="Y786" s="34">
        <v>11.9</v>
      </c>
      <c r="Z786" s="34">
        <v>851</v>
      </c>
      <c r="AA786" s="34">
        <v>856</v>
      </c>
      <c r="AB786" s="34">
        <v>868</v>
      </c>
      <c r="AC786" s="34">
        <v>89</v>
      </c>
      <c r="AD786" s="34">
        <v>28.11</v>
      </c>
      <c r="AE786" s="34">
        <v>0.65</v>
      </c>
      <c r="AF786" s="34">
        <v>978</v>
      </c>
      <c r="AG786" s="34">
        <v>2</v>
      </c>
      <c r="AH786" s="34">
        <v>41</v>
      </c>
      <c r="AI786" s="34">
        <v>41</v>
      </c>
      <c r="AJ786" s="34">
        <v>191</v>
      </c>
      <c r="AK786" s="34">
        <v>167</v>
      </c>
      <c r="AL786" s="34">
        <v>5.8</v>
      </c>
      <c r="AM786" s="34">
        <v>175</v>
      </c>
      <c r="AN786" s="34" t="s">
        <v>155</v>
      </c>
      <c r="AO786" s="34">
        <v>2</v>
      </c>
      <c r="AP786" s="37">
        <v>0.89732638888888883</v>
      </c>
      <c r="AQ786" s="34">
        <v>47.158928000000003</v>
      </c>
      <c r="AR786" s="34">
        <v>-88.489835999999997</v>
      </c>
      <c r="AS786" s="34">
        <v>316.3</v>
      </c>
      <c r="AT786" s="34">
        <v>16.5</v>
      </c>
      <c r="AU786" s="34">
        <v>12</v>
      </c>
      <c r="AV786" s="34">
        <v>9</v>
      </c>
      <c r="AW786" s="34" t="s">
        <v>200</v>
      </c>
      <c r="AX786" s="34">
        <v>1.3771</v>
      </c>
      <c r="AY786" s="34">
        <v>1.0458000000000001</v>
      </c>
      <c r="AZ786" s="34">
        <v>2.4</v>
      </c>
      <c r="BA786" s="34">
        <v>13.404</v>
      </c>
      <c r="BB786" s="34">
        <v>14.97</v>
      </c>
      <c r="BC786" s="34">
        <v>1.1200000000000001</v>
      </c>
      <c r="BD786" s="34">
        <v>13.582000000000001</v>
      </c>
      <c r="BE786" s="34">
        <v>2903.335</v>
      </c>
      <c r="BF786" s="34">
        <v>0.40899999999999997</v>
      </c>
      <c r="BG786" s="34">
        <v>3.7730000000000001</v>
      </c>
      <c r="BH786" s="34">
        <v>4.3999999999999997E-2</v>
      </c>
      <c r="BI786" s="34">
        <v>3.8159999999999998</v>
      </c>
      <c r="BJ786" s="34">
        <v>3.0910000000000002</v>
      </c>
      <c r="BK786" s="34">
        <v>3.5999999999999997E-2</v>
      </c>
      <c r="BL786" s="34">
        <v>3.1269999999999998</v>
      </c>
      <c r="BM786" s="34">
        <v>1.0507</v>
      </c>
      <c r="BN786" s="34"/>
      <c r="BO786" s="34"/>
      <c r="BP786" s="34"/>
      <c r="BQ786" s="34">
        <v>116.938</v>
      </c>
      <c r="BR786" s="34">
        <v>0.14427799999999999</v>
      </c>
      <c r="BS786" s="34">
        <v>-5</v>
      </c>
      <c r="BT786" s="34">
        <v>7.0000000000000001E-3</v>
      </c>
      <c r="BU786" s="34">
        <v>3.5257930000000002</v>
      </c>
      <c r="BV786" s="34">
        <v>0</v>
      </c>
      <c r="BW786" s="34" t="s">
        <v>155</v>
      </c>
      <c r="BX786" s="34">
        <v>0.81899999999999995</v>
      </c>
    </row>
    <row r="787" spans="1:76" x14ac:dyDescent="0.25">
      <c r="A787" s="35">
        <v>43167</v>
      </c>
      <c r="B787" s="36">
        <v>2.1515046296296293E-2</v>
      </c>
      <c r="C787" s="34">
        <v>13.54</v>
      </c>
      <c r="D787" s="34">
        <v>3.0000000000000001E-3</v>
      </c>
      <c r="E787" s="34">
        <v>30</v>
      </c>
      <c r="F787" s="34">
        <v>161.30000000000001</v>
      </c>
      <c r="G787" s="34">
        <v>2</v>
      </c>
      <c r="H787" s="34">
        <v>148.19999999999999</v>
      </c>
      <c r="I787" s="34"/>
      <c r="J787" s="34">
        <v>0.8</v>
      </c>
      <c r="K787" s="34">
        <v>0.88039999999999996</v>
      </c>
      <c r="L787" s="34">
        <v>11.9213</v>
      </c>
      <c r="M787" s="34">
        <v>2.5999999999999999E-3</v>
      </c>
      <c r="N787" s="34">
        <v>141.97720000000001</v>
      </c>
      <c r="O787" s="34">
        <v>1.7608999999999999</v>
      </c>
      <c r="P787" s="34">
        <v>143.69999999999999</v>
      </c>
      <c r="Q787" s="34">
        <v>116.3385</v>
      </c>
      <c r="R787" s="34">
        <v>1.4429000000000001</v>
      </c>
      <c r="S787" s="34">
        <v>117.8</v>
      </c>
      <c r="T787" s="34">
        <v>148.2431</v>
      </c>
      <c r="U787" s="34"/>
      <c r="V787" s="34"/>
      <c r="W787" s="34">
        <v>0</v>
      </c>
      <c r="X787" s="34">
        <v>0.70440000000000003</v>
      </c>
      <c r="Y787" s="34">
        <v>12</v>
      </c>
      <c r="Z787" s="34">
        <v>851</v>
      </c>
      <c r="AA787" s="34">
        <v>856</v>
      </c>
      <c r="AB787" s="34">
        <v>868</v>
      </c>
      <c r="AC787" s="34">
        <v>89</v>
      </c>
      <c r="AD787" s="34">
        <v>28.11</v>
      </c>
      <c r="AE787" s="34">
        <v>0.65</v>
      </c>
      <c r="AF787" s="34">
        <v>978</v>
      </c>
      <c r="AG787" s="34">
        <v>2</v>
      </c>
      <c r="AH787" s="34">
        <v>41</v>
      </c>
      <c r="AI787" s="34">
        <v>41</v>
      </c>
      <c r="AJ787" s="34">
        <v>191</v>
      </c>
      <c r="AK787" s="34">
        <v>167</v>
      </c>
      <c r="AL787" s="34">
        <v>5.9</v>
      </c>
      <c r="AM787" s="34">
        <v>175</v>
      </c>
      <c r="AN787" s="34" t="s">
        <v>155</v>
      </c>
      <c r="AO787" s="34">
        <v>2</v>
      </c>
      <c r="AP787" s="37">
        <v>0.89733796296296298</v>
      </c>
      <c r="AQ787" s="34">
        <v>47.158861000000002</v>
      </c>
      <c r="AR787" s="34">
        <v>-88.489841999999996</v>
      </c>
      <c r="AS787" s="34">
        <v>316.3</v>
      </c>
      <c r="AT787" s="34">
        <v>16.7</v>
      </c>
      <c r="AU787" s="34">
        <v>12</v>
      </c>
      <c r="AV787" s="34">
        <v>9</v>
      </c>
      <c r="AW787" s="34" t="s">
        <v>200</v>
      </c>
      <c r="AX787" s="34">
        <v>1.6313</v>
      </c>
      <c r="AY787" s="34">
        <v>1</v>
      </c>
      <c r="AZ787" s="34">
        <v>2.5541999999999998</v>
      </c>
      <c r="BA787" s="34">
        <v>13.404</v>
      </c>
      <c r="BB787" s="34">
        <v>14.97</v>
      </c>
      <c r="BC787" s="34">
        <v>1.1200000000000001</v>
      </c>
      <c r="BD787" s="34">
        <v>13.577999999999999</v>
      </c>
      <c r="BE787" s="34">
        <v>2902.7689999999998</v>
      </c>
      <c r="BF787" s="34">
        <v>0.40899999999999997</v>
      </c>
      <c r="BG787" s="34">
        <v>3.62</v>
      </c>
      <c r="BH787" s="34">
        <v>4.4999999999999998E-2</v>
      </c>
      <c r="BI787" s="34">
        <v>3.665</v>
      </c>
      <c r="BJ787" s="34">
        <v>2.9670000000000001</v>
      </c>
      <c r="BK787" s="34">
        <v>3.6999999999999998E-2</v>
      </c>
      <c r="BL787" s="34">
        <v>3.0030000000000001</v>
      </c>
      <c r="BM787" s="34">
        <v>1.2456</v>
      </c>
      <c r="BN787" s="34"/>
      <c r="BO787" s="34"/>
      <c r="BP787" s="34"/>
      <c r="BQ787" s="34">
        <v>124.705</v>
      </c>
      <c r="BR787" s="34">
        <v>0.151361</v>
      </c>
      <c r="BS787" s="34">
        <v>-5</v>
      </c>
      <c r="BT787" s="34">
        <v>6.071E-3</v>
      </c>
      <c r="BU787" s="34">
        <v>3.6988840000000001</v>
      </c>
      <c r="BV787" s="34">
        <v>0</v>
      </c>
      <c r="BW787" s="34" t="s">
        <v>155</v>
      </c>
      <c r="BX787" s="34">
        <v>0.81899999999999995</v>
      </c>
    </row>
    <row r="788" spans="1:76" x14ac:dyDescent="0.25">
      <c r="A788" s="35">
        <v>43167</v>
      </c>
      <c r="B788" s="36">
        <v>2.152662037037037E-2</v>
      </c>
      <c r="C788" s="34">
        <v>13.595000000000001</v>
      </c>
      <c r="D788" s="34">
        <v>3.0000000000000001E-3</v>
      </c>
      <c r="E788" s="34">
        <v>30</v>
      </c>
      <c r="F788" s="34">
        <v>148.69999999999999</v>
      </c>
      <c r="G788" s="34">
        <v>2.1</v>
      </c>
      <c r="H788" s="34">
        <v>152.1</v>
      </c>
      <c r="I788" s="34"/>
      <c r="J788" s="34">
        <v>0.9</v>
      </c>
      <c r="K788" s="34">
        <v>0.88</v>
      </c>
      <c r="L788" s="34">
        <v>11.963900000000001</v>
      </c>
      <c r="M788" s="34">
        <v>2.5999999999999999E-3</v>
      </c>
      <c r="N788" s="34">
        <v>130.8295</v>
      </c>
      <c r="O788" s="34">
        <v>1.8480000000000001</v>
      </c>
      <c r="P788" s="34">
        <v>132.69999999999999</v>
      </c>
      <c r="Q788" s="34">
        <v>107.2039</v>
      </c>
      <c r="R788" s="34">
        <v>1.5143</v>
      </c>
      <c r="S788" s="34">
        <v>108.7</v>
      </c>
      <c r="T788" s="34">
        <v>152.06530000000001</v>
      </c>
      <c r="U788" s="34"/>
      <c r="V788" s="34"/>
      <c r="W788" s="34">
        <v>0</v>
      </c>
      <c r="X788" s="34">
        <v>0.79200000000000004</v>
      </c>
      <c r="Y788" s="34">
        <v>11.9</v>
      </c>
      <c r="Z788" s="34">
        <v>850</v>
      </c>
      <c r="AA788" s="34">
        <v>855</v>
      </c>
      <c r="AB788" s="34">
        <v>868</v>
      </c>
      <c r="AC788" s="34">
        <v>89</v>
      </c>
      <c r="AD788" s="34">
        <v>28.11</v>
      </c>
      <c r="AE788" s="34">
        <v>0.65</v>
      </c>
      <c r="AF788" s="34">
        <v>978</v>
      </c>
      <c r="AG788" s="34">
        <v>2</v>
      </c>
      <c r="AH788" s="34">
        <v>41</v>
      </c>
      <c r="AI788" s="34">
        <v>41</v>
      </c>
      <c r="AJ788" s="34">
        <v>191</v>
      </c>
      <c r="AK788" s="34">
        <v>167</v>
      </c>
      <c r="AL788" s="34">
        <v>5.9</v>
      </c>
      <c r="AM788" s="34">
        <v>175</v>
      </c>
      <c r="AN788" s="34" t="s">
        <v>155</v>
      </c>
      <c r="AO788" s="34">
        <v>2</v>
      </c>
      <c r="AP788" s="37">
        <v>0.89734953703703713</v>
      </c>
      <c r="AQ788" s="34">
        <v>47.158844999999999</v>
      </c>
      <c r="AR788" s="34">
        <v>-88.489842999999993</v>
      </c>
      <c r="AS788" s="34">
        <v>316.3</v>
      </c>
      <c r="AT788" s="34">
        <v>16.7</v>
      </c>
      <c r="AU788" s="34">
        <v>12</v>
      </c>
      <c r="AV788" s="34">
        <v>9</v>
      </c>
      <c r="AW788" s="34" t="s">
        <v>200</v>
      </c>
      <c r="AX788" s="34">
        <v>1.7</v>
      </c>
      <c r="AY788" s="34">
        <v>1.0770999999999999</v>
      </c>
      <c r="AZ788" s="34">
        <v>2.6</v>
      </c>
      <c r="BA788" s="34">
        <v>13.404</v>
      </c>
      <c r="BB788" s="34">
        <v>14.91</v>
      </c>
      <c r="BC788" s="34">
        <v>1.1100000000000001</v>
      </c>
      <c r="BD788" s="34">
        <v>13.635</v>
      </c>
      <c r="BE788" s="34">
        <v>2902.6570000000002</v>
      </c>
      <c r="BF788" s="34">
        <v>0.40799999999999997</v>
      </c>
      <c r="BG788" s="34">
        <v>3.3239999999999998</v>
      </c>
      <c r="BH788" s="34">
        <v>4.7E-2</v>
      </c>
      <c r="BI788" s="34">
        <v>3.371</v>
      </c>
      <c r="BJ788" s="34">
        <v>2.7240000000000002</v>
      </c>
      <c r="BK788" s="34">
        <v>3.7999999999999999E-2</v>
      </c>
      <c r="BL788" s="34">
        <v>2.762</v>
      </c>
      <c r="BM788" s="34">
        <v>1.2730999999999999</v>
      </c>
      <c r="BN788" s="34"/>
      <c r="BO788" s="34"/>
      <c r="BP788" s="34"/>
      <c r="BQ788" s="34">
        <v>139.71799999999999</v>
      </c>
      <c r="BR788" s="34">
        <v>0.144568</v>
      </c>
      <c r="BS788" s="34">
        <v>-5</v>
      </c>
      <c r="BT788" s="34">
        <v>6.0000000000000001E-3</v>
      </c>
      <c r="BU788" s="34">
        <v>3.5328810000000002</v>
      </c>
      <c r="BV788" s="34">
        <v>0</v>
      </c>
      <c r="BW788" s="34" t="s">
        <v>155</v>
      </c>
      <c r="BX788" s="34">
        <v>0.81899999999999995</v>
      </c>
    </row>
    <row r="789" spans="1:76" x14ac:dyDescent="0.25">
      <c r="A789" s="35">
        <v>43167</v>
      </c>
      <c r="B789" s="36">
        <v>2.1538194444444447E-2</v>
      </c>
      <c r="C789" s="34">
        <v>13.526999999999999</v>
      </c>
      <c r="D789" s="34">
        <v>2.3E-3</v>
      </c>
      <c r="E789" s="34">
        <v>23.222671999999999</v>
      </c>
      <c r="F789" s="34">
        <v>137.9</v>
      </c>
      <c r="G789" s="34">
        <v>2.1</v>
      </c>
      <c r="H789" s="34">
        <v>157.9</v>
      </c>
      <c r="I789" s="34"/>
      <c r="J789" s="34">
        <v>1</v>
      </c>
      <c r="K789" s="34">
        <v>0.88060000000000005</v>
      </c>
      <c r="L789" s="34">
        <v>11.9109</v>
      </c>
      <c r="M789" s="34">
        <v>2E-3</v>
      </c>
      <c r="N789" s="34">
        <v>121.4448</v>
      </c>
      <c r="O789" s="34">
        <v>1.8492</v>
      </c>
      <c r="P789" s="34">
        <v>123.3</v>
      </c>
      <c r="Q789" s="34">
        <v>99.513900000000007</v>
      </c>
      <c r="R789" s="34">
        <v>1.5152000000000001</v>
      </c>
      <c r="S789" s="34">
        <v>101</v>
      </c>
      <c r="T789" s="34">
        <v>157.94120000000001</v>
      </c>
      <c r="U789" s="34"/>
      <c r="V789" s="34"/>
      <c r="W789" s="34">
        <v>0</v>
      </c>
      <c r="X789" s="34">
        <v>0.88060000000000005</v>
      </c>
      <c r="Y789" s="34">
        <v>11.9</v>
      </c>
      <c r="Z789" s="34">
        <v>850</v>
      </c>
      <c r="AA789" s="34">
        <v>855</v>
      </c>
      <c r="AB789" s="34">
        <v>868</v>
      </c>
      <c r="AC789" s="34">
        <v>89</v>
      </c>
      <c r="AD789" s="34">
        <v>28.11</v>
      </c>
      <c r="AE789" s="34">
        <v>0.65</v>
      </c>
      <c r="AF789" s="34">
        <v>978</v>
      </c>
      <c r="AG789" s="34">
        <v>2</v>
      </c>
      <c r="AH789" s="34">
        <v>41</v>
      </c>
      <c r="AI789" s="34">
        <v>41</v>
      </c>
      <c r="AJ789" s="34">
        <v>191</v>
      </c>
      <c r="AK789" s="34">
        <v>167</v>
      </c>
      <c r="AL789" s="34">
        <v>5.9</v>
      </c>
      <c r="AM789" s="34">
        <v>175</v>
      </c>
      <c r="AN789" s="34" t="s">
        <v>155</v>
      </c>
      <c r="AO789" s="34">
        <v>2</v>
      </c>
      <c r="AP789" s="37">
        <v>0.89734953703703713</v>
      </c>
      <c r="AQ789" s="34">
        <v>47.158797</v>
      </c>
      <c r="AR789" s="34">
        <v>-88.489846</v>
      </c>
      <c r="AS789" s="34">
        <v>316.10000000000002</v>
      </c>
      <c r="AT789" s="34">
        <v>15.9</v>
      </c>
      <c r="AU789" s="34">
        <v>12</v>
      </c>
      <c r="AV789" s="34">
        <v>9</v>
      </c>
      <c r="AW789" s="34" t="s">
        <v>200</v>
      </c>
      <c r="AX789" s="34">
        <v>1.7770999999999999</v>
      </c>
      <c r="AY789" s="34">
        <v>1.1771</v>
      </c>
      <c r="AZ789" s="34">
        <v>2.6</v>
      </c>
      <c r="BA789" s="34">
        <v>13.404</v>
      </c>
      <c r="BB789" s="34">
        <v>14.98</v>
      </c>
      <c r="BC789" s="34">
        <v>1.1200000000000001</v>
      </c>
      <c r="BD789" s="34">
        <v>13.565</v>
      </c>
      <c r="BE789" s="34">
        <v>2902.683</v>
      </c>
      <c r="BF789" s="34">
        <v>0.317</v>
      </c>
      <c r="BG789" s="34">
        <v>3.0990000000000002</v>
      </c>
      <c r="BH789" s="34">
        <v>4.7E-2</v>
      </c>
      <c r="BI789" s="34">
        <v>3.1469999999999998</v>
      </c>
      <c r="BJ789" s="34">
        <v>2.54</v>
      </c>
      <c r="BK789" s="34">
        <v>3.9E-2</v>
      </c>
      <c r="BL789" s="34">
        <v>2.5779999999999998</v>
      </c>
      <c r="BM789" s="34">
        <v>1.3282</v>
      </c>
      <c r="BN789" s="34"/>
      <c r="BO789" s="34"/>
      <c r="BP789" s="34"/>
      <c r="BQ789" s="34">
        <v>156.03100000000001</v>
      </c>
      <c r="BR789" s="34">
        <v>0.15329000000000001</v>
      </c>
      <c r="BS789" s="34">
        <v>-5</v>
      </c>
      <c r="BT789" s="34">
        <v>6.0000000000000001E-3</v>
      </c>
      <c r="BU789" s="34">
        <v>3.7460239999999998</v>
      </c>
      <c r="BV789" s="34">
        <v>0</v>
      </c>
      <c r="BW789" s="34" t="s">
        <v>155</v>
      </c>
      <c r="BX789" s="34">
        <v>0.81899999999999995</v>
      </c>
    </row>
    <row r="790" spans="1:76" x14ac:dyDescent="0.25">
      <c r="A790" s="35">
        <v>43167</v>
      </c>
      <c r="B790" s="36">
        <v>2.1549768518518517E-2</v>
      </c>
      <c r="C790" s="34">
        <v>13.510999999999999</v>
      </c>
      <c r="D790" s="34">
        <v>8.6E-3</v>
      </c>
      <c r="E790" s="34">
        <v>85.986508999999998</v>
      </c>
      <c r="F790" s="34">
        <v>128.19999999999999</v>
      </c>
      <c r="G790" s="34">
        <v>2.1</v>
      </c>
      <c r="H790" s="34">
        <v>148.80000000000001</v>
      </c>
      <c r="I790" s="34"/>
      <c r="J790" s="34">
        <v>1.1000000000000001</v>
      </c>
      <c r="K790" s="34">
        <v>0.88070000000000004</v>
      </c>
      <c r="L790" s="34">
        <v>11.8987</v>
      </c>
      <c r="M790" s="34">
        <v>7.6E-3</v>
      </c>
      <c r="N790" s="34">
        <v>112.8753</v>
      </c>
      <c r="O790" s="34">
        <v>1.8493999999999999</v>
      </c>
      <c r="P790" s="34">
        <v>114.7</v>
      </c>
      <c r="Q790" s="34">
        <v>92.491900000000001</v>
      </c>
      <c r="R790" s="34">
        <v>1.5154000000000001</v>
      </c>
      <c r="S790" s="34">
        <v>94</v>
      </c>
      <c r="T790" s="34">
        <v>148.84389999999999</v>
      </c>
      <c r="U790" s="34"/>
      <c r="V790" s="34"/>
      <c r="W790" s="34">
        <v>0</v>
      </c>
      <c r="X790" s="34">
        <v>0.96870000000000001</v>
      </c>
      <c r="Y790" s="34">
        <v>12</v>
      </c>
      <c r="Z790" s="34">
        <v>850</v>
      </c>
      <c r="AA790" s="34">
        <v>856</v>
      </c>
      <c r="AB790" s="34">
        <v>868</v>
      </c>
      <c r="AC790" s="34">
        <v>89</v>
      </c>
      <c r="AD790" s="34">
        <v>28.11</v>
      </c>
      <c r="AE790" s="34">
        <v>0.65</v>
      </c>
      <c r="AF790" s="34">
        <v>978</v>
      </c>
      <c r="AG790" s="34">
        <v>2</v>
      </c>
      <c r="AH790" s="34">
        <v>41</v>
      </c>
      <c r="AI790" s="34">
        <v>41</v>
      </c>
      <c r="AJ790" s="34">
        <v>191</v>
      </c>
      <c r="AK790" s="34">
        <v>167</v>
      </c>
      <c r="AL790" s="34">
        <v>6</v>
      </c>
      <c r="AM790" s="34">
        <v>175</v>
      </c>
      <c r="AN790" s="34" t="s">
        <v>155</v>
      </c>
      <c r="AO790" s="34">
        <v>2</v>
      </c>
      <c r="AP790" s="37">
        <v>0.89736111111111105</v>
      </c>
      <c r="AQ790" s="34">
        <v>47.158735999999998</v>
      </c>
      <c r="AR790" s="34">
        <v>-88.489851999999999</v>
      </c>
      <c r="AS790" s="34">
        <v>315.89999999999998</v>
      </c>
      <c r="AT790" s="34">
        <v>15.5</v>
      </c>
      <c r="AU790" s="34">
        <v>12</v>
      </c>
      <c r="AV790" s="34">
        <v>9</v>
      </c>
      <c r="AW790" s="34" t="s">
        <v>200</v>
      </c>
      <c r="AX790" s="34">
        <v>1.8</v>
      </c>
      <c r="AY790" s="34">
        <v>1.2770999999999999</v>
      </c>
      <c r="AZ790" s="34">
        <v>2.6770999999999998</v>
      </c>
      <c r="BA790" s="34">
        <v>13.404</v>
      </c>
      <c r="BB790" s="34">
        <v>14.99</v>
      </c>
      <c r="BC790" s="34">
        <v>1.1200000000000001</v>
      </c>
      <c r="BD790" s="34">
        <v>13.55</v>
      </c>
      <c r="BE790" s="34">
        <v>2901.56</v>
      </c>
      <c r="BF790" s="34">
        <v>1.175</v>
      </c>
      <c r="BG790" s="34">
        <v>2.8820000000000001</v>
      </c>
      <c r="BH790" s="34">
        <v>4.7E-2</v>
      </c>
      <c r="BI790" s="34">
        <v>2.93</v>
      </c>
      <c r="BJ790" s="34">
        <v>2.3620000000000001</v>
      </c>
      <c r="BK790" s="34">
        <v>3.9E-2</v>
      </c>
      <c r="BL790" s="34">
        <v>2.4009999999999998</v>
      </c>
      <c r="BM790" s="34">
        <v>1.2524999999999999</v>
      </c>
      <c r="BN790" s="34"/>
      <c r="BO790" s="34"/>
      <c r="BP790" s="34"/>
      <c r="BQ790" s="34">
        <v>171.76599999999999</v>
      </c>
      <c r="BR790" s="34">
        <v>0.110337</v>
      </c>
      <c r="BS790" s="34">
        <v>-5</v>
      </c>
      <c r="BT790" s="34">
        <v>6.0000000000000001E-3</v>
      </c>
      <c r="BU790" s="34">
        <v>2.6963599999999999</v>
      </c>
      <c r="BV790" s="34">
        <v>0</v>
      </c>
      <c r="BW790" s="34" t="s">
        <v>155</v>
      </c>
      <c r="BX790" s="34">
        <v>0.81899999999999995</v>
      </c>
    </row>
    <row r="791" spans="1:76" x14ac:dyDescent="0.25">
      <c r="A791" s="35">
        <v>43167</v>
      </c>
      <c r="B791" s="36">
        <v>2.1561342592592594E-2</v>
      </c>
      <c r="C791" s="34">
        <v>14.62</v>
      </c>
      <c r="D791" s="34">
        <v>0.15559999999999999</v>
      </c>
      <c r="E791" s="34">
        <v>1556.1005769999999</v>
      </c>
      <c r="F791" s="34">
        <v>115.8</v>
      </c>
      <c r="G791" s="34">
        <v>2.1</v>
      </c>
      <c r="H791" s="34">
        <v>114.6</v>
      </c>
      <c r="I791" s="34"/>
      <c r="J791" s="34">
        <v>1.1000000000000001</v>
      </c>
      <c r="K791" s="34">
        <v>0.87060000000000004</v>
      </c>
      <c r="L791" s="34">
        <v>12.727600000000001</v>
      </c>
      <c r="M791" s="34">
        <v>0.13550000000000001</v>
      </c>
      <c r="N791" s="34">
        <v>100.80540000000001</v>
      </c>
      <c r="O791" s="34">
        <v>1.8282</v>
      </c>
      <c r="P791" s="34">
        <v>102.6</v>
      </c>
      <c r="Q791" s="34">
        <v>82.695700000000002</v>
      </c>
      <c r="R791" s="34">
        <v>1.4998</v>
      </c>
      <c r="S791" s="34">
        <v>84.2</v>
      </c>
      <c r="T791" s="34">
        <v>114.6112</v>
      </c>
      <c r="U791" s="34"/>
      <c r="V791" s="34"/>
      <c r="W791" s="34">
        <v>0</v>
      </c>
      <c r="X791" s="34">
        <v>0.95760000000000001</v>
      </c>
      <c r="Y791" s="34">
        <v>11.9</v>
      </c>
      <c r="Z791" s="34">
        <v>852</v>
      </c>
      <c r="AA791" s="34">
        <v>857</v>
      </c>
      <c r="AB791" s="34">
        <v>868</v>
      </c>
      <c r="AC791" s="34">
        <v>89.9</v>
      </c>
      <c r="AD791" s="34">
        <v>28.41</v>
      </c>
      <c r="AE791" s="34">
        <v>0.65</v>
      </c>
      <c r="AF791" s="34">
        <v>978</v>
      </c>
      <c r="AG791" s="34">
        <v>2</v>
      </c>
      <c r="AH791" s="34">
        <v>41</v>
      </c>
      <c r="AI791" s="34">
        <v>41</v>
      </c>
      <c r="AJ791" s="34">
        <v>191</v>
      </c>
      <c r="AK791" s="34">
        <v>167</v>
      </c>
      <c r="AL791" s="34">
        <v>5.9</v>
      </c>
      <c r="AM791" s="34">
        <v>175</v>
      </c>
      <c r="AN791" s="34" t="s">
        <v>155</v>
      </c>
      <c r="AO791" s="34">
        <v>2</v>
      </c>
      <c r="AP791" s="37">
        <v>0.8973726851851852</v>
      </c>
      <c r="AQ791" s="34">
        <v>47.158673999999998</v>
      </c>
      <c r="AR791" s="34">
        <v>-88.489857999999998</v>
      </c>
      <c r="AS791" s="34">
        <v>315.8</v>
      </c>
      <c r="AT791" s="34">
        <v>14.6</v>
      </c>
      <c r="AU791" s="34">
        <v>12</v>
      </c>
      <c r="AV791" s="34">
        <v>9</v>
      </c>
      <c r="AW791" s="34" t="s">
        <v>200</v>
      </c>
      <c r="AX791" s="34">
        <v>1.8</v>
      </c>
      <c r="AY791" s="34">
        <v>1.3771</v>
      </c>
      <c r="AZ791" s="34">
        <v>2.7</v>
      </c>
      <c r="BA791" s="34">
        <v>13.404</v>
      </c>
      <c r="BB791" s="34">
        <v>13.78</v>
      </c>
      <c r="BC791" s="34">
        <v>1.03</v>
      </c>
      <c r="BD791" s="34">
        <v>14.865</v>
      </c>
      <c r="BE791" s="34">
        <v>2873.1410000000001</v>
      </c>
      <c r="BF791" s="34">
        <v>19.463999999999999</v>
      </c>
      <c r="BG791" s="34">
        <v>2.383</v>
      </c>
      <c r="BH791" s="34">
        <v>4.2999999999999997E-2</v>
      </c>
      <c r="BI791" s="34">
        <v>2.4260000000000002</v>
      </c>
      <c r="BJ791" s="34">
        <v>1.9550000000000001</v>
      </c>
      <c r="BK791" s="34">
        <v>3.5000000000000003E-2</v>
      </c>
      <c r="BL791" s="34">
        <v>1.99</v>
      </c>
      <c r="BM791" s="34">
        <v>0.89280000000000004</v>
      </c>
      <c r="BN791" s="34"/>
      <c r="BO791" s="34"/>
      <c r="BP791" s="34"/>
      <c r="BQ791" s="34">
        <v>157.18600000000001</v>
      </c>
      <c r="BR791" s="34">
        <v>0.106071</v>
      </c>
      <c r="BS791" s="34">
        <v>-5</v>
      </c>
      <c r="BT791" s="34">
        <v>6.9290000000000003E-3</v>
      </c>
      <c r="BU791" s="34">
        <v>2.5921099999999999</v>
      </c>
      <c r="BV791" s="34">
        <v>0</v>
      </c>
      <c r="BW791" s="34" t="s">
        <v>155</v>
      </c>
      <c r="BX791" s="34">
        <v>0.82</v>
      </c>
    </row>
    <row r="792" spans="1:76" x14ac:dyDescent="0.25">
      <c r="A792" s="35">
        <v>43167</v>
      </c>
      <c r="B792" s="36">
        <v>2.1572916666666667E-2</v>
      </c>
      <c r="C792" s="34">
        <v>14.603</v>
      </c>
      <c r="D792" s="34">
        <v>0.59970000000000001</v>
      </c>
      <c r="E792" s="34">
        <v>5996.5853660000002</v>
      </c>
      <c r="F792" s="34">
        <v>102</v>
      </c>
      <c r="G792" s="34">
        <v>2.1</v>
      </c>
      <c r="H792" s="34">
        <v>91.1</v>
      </c>
      <c r="I792" s="34"/>
      <c r="J792" s="34">
        <v>1.1499999999999999</v>
      </c>
      <c r="K792" s="34">
        <v>0.86680000000000001</v>
      </c>
      <c r="L792" s="34">
        <v>12.658099999999999</v>
      </c>
      <c r="M792" s="34">
        <v>0.51980000000000004</v>
      </c>
      <c r="N792" s="34">
        <v>88.435000000000002</v>
      </c>
      <c r="O792" s="34">
        <v>1.8203</v>
      </c>
      <c r="P792" s="34">
        <v>90.3</v>
      </c>
      <c r="Q792" s="34">
        <v>72.554000000000002</v>
      </c>
      <c r="R792" s="34">
        <v>1.4934000000000001</v>
      </c>
      <c r="S792" s="34">
        <v>74</v>
      </c>
      <c r="T792" s="34">
        <v>91.131699999999995</v>
      </c>
      <c r="U792" s="34"/>
      <c r="V792" s="34"/>
      <c r="W792" s="34">
        <v>0</v>
      </c>
      <c r="X792" s="34">
        <v>1.0008999999999999</v>
      </c>
      <c r="Y792" s="34">
        <v>12</v>
      </c>
      <c r="Z792" s="34">
        <v>851</v>
      </c>
      <c r="AA792" s="34">
        <v>856</v>
      </c>
      <c r="AB792" s="34">
        <v>867</v>
      </c>
      <c r="AC792" s="34">
        <v>90</v>
      </c>
      <c r="AD792" s="34">
        <v>28.43</v>
      </c>
      <c r="AE792" s="34">
        <v>0.65</v>
      </c>
      <c r="AF792" s="34">
        <v>978</v>
      </c>
      <c r="AG792" s="34">
        <v>2</v>
      </c>
      <c r="AH792" s="34">
        <v>41</v>
      </c>
      <c r="AI792" s="34">
        <v>41</v>
      </c>
      <c r="AJ792" s="34">
        <v>191</v>
      </c>
      <c r="AK792" s="34">
        <v>167</v>
      </c>
      <c r="AL792" s="34">
        <v>6</v>
      </c>
      <c r="AM792" s="34">
        <v>175</v>
      </c>
      <c r="AN792" s="34" t="s">
        <v>155</v>
      </c>
      <c r="AO792" s="34">
        <v>2</v>
      </c>
      <c r="AP792" s="37">
        <v>0.89738425925925924</v>
      </c>
      <c r="AQ792" s="34">
        <v>47.158619999999999</v>
      </c>
      <c r="AR792" s="34">
        <v>-88.489862000000002</v>
      </c>
      <c r="AS792" s="34">
        <v>315.7</v>
      </c>
      <c r="AT792" s="34">
        <v>12</v>
      </c>
      <c r="AU792" s="34">
        <v>12</v>
      </c>
      <c r="AV792" s="34">
        <v>9</v>
      </c>
      <c r="AW792" s="34" t="s">
        <v>200</v>
      </c>
      <c r="AX792" s="34">
        <v>2.1080920000000001</v>
      </c>
      <c r="AY792" s="34">
        <v>1.477023</v>
      </c>
      <c r="AZ792" s="34">
        <v>3.008092</v>
      </c>
      <c r="BA792" s="34">
        <v>13.404</v>
      </c>
      <c r="BB792" s="34">
        <v>13.37</v>
      </c>
      <c r="BC792" s="34">
        <v>1</v>
      </c>
      <c r="BD792" s="34">
        <v>15.364000000000001</v>
      </c>
      <c r="BE792" s="34">
        <v>2789.5210000000002</v>
      </c>
      <c r="BF792" s="34">
        <v>72.908000000000001</v>
      </c>
      <c r="BG792" s="34">
        <v>2.0409999999999999</v>
      </c>
      <c r="BH792" s="34">
        <v>4.2000000000000003E-2</v>
      </c>
      <c r="BI792" s="34">
        <v>2.0830000000000002</v>
      </c>
      <c r="BJ792" s="34">
        <v>1.6739999999999999</v>
      </c>
      <c r="BK792" s="34">
        <v>3.4000000000000002E-2</v>
      </c>
      <c r="BL792" s="34">
        <v>1.7090000000000001</v>
      </c>
      <c r="BM792" s="34">
        <v>0.69299999999999995</v>
      </c>
      <c r="BN792" s="34"/>
      <c r="BO792" s="34"/>
      <c r="BP792" s="34"/>
      <c r="BQ792" s="34">
        <v>160.386</v>
      </c>
      <c r="BR792" s="34">
        <v>0.13572799999999999</v>
      </c>
      <c r="BS792" s="34">
        <v>-5</v>
      </c>
      <c r="BT792" s="34">
        <v>6.071E-3</v>
      </c>
      <c r="BU792" s="34">
        <v>3.3168530000000001</v>
      </c>
      <c r="BV792" s="34">
        <v>0</v>
      </c>
      <c r="BW792" s="34" t="s">
        <v>155</v>
      </c>
      <c r="BX792" s="34">
        <v>0.82</v>
      </c>
    </row>
    <row r="793" spans="1:76" x14ac:dyDescent="0.25">
      <c r="A793" s="35">
        <v>43167</v>
      </c>
      <c r="B793" s="36">
        <v>2.1584490740740741E-2</v>
      </c>
      <c r="C793" s="34">
        <v>13.946</v>
      </c>
      <c r="D793" s="34">
        <v>1.4472</v>
      </c>
      <c r="E793" s="34">
        <v>14472.480820000001</v>
      </c>
      <c r="F793" s="34">
        <v>88.3</v>
      </c>
      <c r="G793" s="34">
        <v>2.1</v>
      </c>
      <c r="H793" s="34">
        <v>85.9</v>
      </c>
      <c r="I793" s="34"/>
      <c r="J793" s="34">
        <v>1.2</v>
      </c>
      <c r="K793" s="34">
        <v>0.86439999999999995</v>
      </c>
      <c r="L793" s="34">
        <v>12.054</v>
      </c>
      <c r="M793" s="34">
        <v>1.2508999999999999</v>
      </c>
      <c r="N793" s="34">
        <v>76.334900000000005</v>
      </c>
      <c r="O793" s="34">
        <v>1.8150999999999999</v>
      </c>
      <c r="P793" s="34">
        <v>78.2</v>
      </c>
      <c r="Q793" s="34">
        <v>62.6267</v>
      </c>
      <c r="R793" s="34">
        <v>1.4892000000000001</v>
      </c>
      <c r="S793" s="34">
        <v>64.099999999999994</v>
      </c>
      <c r="T793" s="34">
        <v>85.920699999999997</v>
      </c>
      <c r="U793" s="34"/>
      <c r="V793" s="34"/>
      <c r="W793" s="34">
        <v>0</v>
      </c>
      <c r="X793" s="34">
        <v>1.0371999999999999</v>
      </c>
      <c r="Y793" s="34">
        <v>12</v>
      </c>
      <c r="Z793" s="34">
        <v>850</v>
      </c>
      <c r="AA793" s="34">
        <v>856</v>
      </c>
      <c r="AB793" s="34">
        <v>867</v>
      </c>
      <c r="AC793" s="34">
        <v>90</v>
      </c>
      <c r="AD793" s="34">
        <v>28.43</v>
      </c>
      <c r="AE793" s="34">
        <v>0.65</v>
      </c>
      <c r="AF793" s="34">
        <v>978</v>
      </c>
      <c r="AG793" s="34">
        <v>2</v>
      </c>
      <c r="AH793" s="34">
        <v>41</v>
      </c>
      <c r="AI793" s="34">
        <v>41</v>
      </c>
      <c r="AJ793" s="34">
        <v>191</v>
      </c>
      <c r="AK793" s="34">
        <v>167</v>
      </c>
      <c r="AL793" s="34">
        <v>6</v>
      </c>
      <c r="AM793" s="34">
        <v>175</v>
      </c>
      <c r="AN793" s="34" t="s">
        <v>155</v>
      </c>
      <c r="AO793" s="34">
        <v>2</v>
      </c>
      <c r="AP793" s="37">
        <v>0.89739583333333339</v>
      </c>
      <c r="AQ793" s="34">
        <v>47.158580999999998</v>
      </c>
      <c r="AR793" s="34">
        <v>-88.489855000000006</v>
      </c>
      <c r="AS793" s="34">
        <v>315.7</v>
      </c>
      <c r="AT793" s="34">
        <v>9.5</v>
      </c>
      <c r="AU793" s="34">
        <v>12</v>
      </c>
      <c r="AV793" s="34">
        <v>9</v>
      </c>
      <c r="AW793" s="34" t="s">
        <v>200</v>
      </c>
      <c r="AX793" s="34">
        <v>2.1229230000000001</v>
      </c>
      <c r="AY793" s="34">
        <v>1.5770770000000001</v>
      </c>
      <c r="AZ793" s="34">
        <v>3.1</v>
      </c>
      <c r="BA793" s="34">
        <v>13.404</v>
      </c>
      <c r="BB793" s="34">
        <v>13.11</v>
      </c>
      <c r="BC793" s="34">
        <v>0.98</v>
      </c>
      <c r="BD793" s="34">
        <v>15.693</v>
      </c>
      <c r="BE793" s="34">
        <v>2631.0459999999998</v>
      </c>
      <c r="BF793" s="34">
        <v>173.78299999999999</v>
      </c>
      <c r="BG793" s="34">
        <v>1.7450000000000001</v>
      </c>
      <c r="BH793" s="34">
        <v>4.1000000000000002E-2</v>
      </c>
      <c r="BI793" s="34">
        <v>1.786</v>
      </c>
      <c r="BJ793" s="34">
        <v>1.4319999999999999</v>
      </c>
      <c r="BK793" s="34">
        <v>3.4000000000000002E-2</v>
      </c>
      <c r="BL793" s="34">
        <v>1.466</v>
      </c>
      <c r="BM793" s="34">
        <v>0.6472</v>
      </c>
      <c r="BN793" s="34"/>
      <c r="BO793" s="34"/>
      <c r="BP793" s="34"/>
      <c r="BQ793" s="34">
        <v>164.61500000000001</v>
      </c>
      <c r="BR793" s="34">
        <v>0.138929</v>
      </c>
      <c r="BS793" s="34">
        <v>-5</v>
      </c>
      <c r="BT793" s="34">
        <v>6.0000000000000001E-3</v>
      </c>
      <c r="BU793" s="34">
        <v>3.3950779999999998</v>
      </c>
      <c r="BV793" s="34">
        <v>0</v>
      </c>
      <c r="BW793" s="34" t="s">
        <v>155</v>
      </c>
      <c r="BX793" s="34">
        <v>0.82</v>
      </c>
    </row>
    <row r="794" spans="1:76" x14ac:dyDescent="0.25">
      <c r="A794" s="35">
        <v>43167</v>
      </c>
      <c r="B794" s="36">
        <v>2.1596064814814814E-2</v>
      </c>
      <c r="C794" s="34">
        <v>13.31</v>
      </c>
      <c r="D794" s="34">
        <v>1.3935</v>
      </c>
      <c r="E794" s="34">
        <v>13935.396419999999</v>
      </c>
      <c r="F794" s="34">
        <v>74.2</v>
      </c>
      <c r="G794" s="34">
        <v>2.1</v>
      </c>
      <c r="H794" s="34">
        <v>100.5</v>
      </c>
      <c r="I794" s="34"/>
      <c r="J794" s="34">
        <v>1.2</v>
      </c>
      <c r="K794" s="34">
        <v>0.86980000000000002</v>
      </c>
      <c r="L794" s="34">
        <v>11.576599999999999</v>
      </c>
      <c r="M794" s="34">
        <v>1.2121</v>
      </c>
      <c r="N794" s="34">
        <v>64.504199999999997</v>
      </c>
      <c r="O794" s="34">
        <v>1.8266</v>
      </c>
      <c r="P794" s="34">
        <v>66.3</v>
      </c>
      <c r="Q794" s="34">
        <v>52.9206</v>
      </c>
      <c r="R794" s="34">
        <v>1.4985999999999999</v>
      </c>
      <c r="S794" s="34">
        <v>54.4</v>
      </c>
      <c r="T794" s="34">
        <v>100.4592</v>
      </c>
      <c r="U794" s="34"/>
      <c r="V794" s="34"/>
      <c r="W794" s="34">
        <v>0</v>
      </c>
      <c r="X794" s="34">
        <v>1.0438000000000001</v>
      </c>
      <c r="Y794" s="34">
        <v>12</v>
      </c>
      <c r="Z794" s="34">
        <v>850</v>
      </c>
      <c r="AA794" s="34">
        <v>855</v>
      </c>
      <c r="AB794" s="34">
        <v>867</v>
      </c>
      <c r="AC794" s="34">
        <v>90</v>
      </c>
      <c r="AD794" s="34">
        <v>28.43</v>
      </c>
      <c r="AE794" s="34">
        <v>0.65</v>
      </c>
      <c r="AF794" s="34">
        <v>978</v>
      </c>
      <c r="AG794" s="34">
        <v>2</v>
      </c>
      <c r="AH794" s="34">
        <v>41</v>
      </c>
      <c r="AI794" s="34">
        <v>41</v>
      </c>
      <c r="AJ794" s="34">
        <v>191</v>
      </c>
      <c r="AK794" s="34">
        <v>167.9</v>
      </c>
      <c r="AL794" s="34">
        <v>6</v>
      </c>
      <c r="AM794" s="34">
        <v>175</v>
      </c>
      <c r="AN794" s="34" t="s">
        <v>155</v>
      </c>
      <c r="AO794" s="34">
        <v>2</v>
      </c>
      <c r="AP794" s="37">
        <v>0.89740740740740732</v>
      </c>
      <c r="AQ794" s="34">
        <v>47.158554000000002</v>
      </c>
      <c r="AR794" s="34">
        <v>-88.489829999999998</v>
      </c>
      <c r="AS794" s="34">
        <v>315.7</v>
      </c>
      <c r="AT794" s="34">
        <v>9</v>
      </c>
      <c r="AU794" s="34">
        <v>12</v>
      </c>
      <c r="AV794" s="34">
        <v>8</v>
      </c>
      <c r="AW794" s="34" t="s">
        <v>199</v>
      </c>
      <c r="AX794" s="34">
        <v>2.4855</v>
      </c>
      <c r="AY794" s="34">
        <v>1.1374</v>
      </c>
      <c r="AZ794" s="34">
        <v>3.4083999999999999</v>
      </c>
      <c r="BA794" s="34">
        <v>13.404</v>
      </c>
      <c r="BB794" s="34">
        <v>13.69</v>
      </c>
      <c r="BC794" s="34">
        <v>1.02</v>
      </c>
      <c r="BD794" s="34">
        <v>14.97</v>
      </c>
      <c r="BE794" s="34">
        <v>2628.7919999999999</v>
      </c>
      <c r="BF794" s="34">
        <v>175.18199999999999</v>
      </c>
      <c r="BG794" s="34">
        <v>1.534</v>
      </c>
      <c r="BH794" s="34">
        <v>4.2999999999999997E-2</v>
      </c>
      <c r="BI794" s="34">
        <v>1.577</v>
      </c>
      <c r="BJ794" s="34">
        <v>1.258</v>
      </c>
      <c r="BK794" s="34">
        <v>3.5999999999999997E-2</v>
      </c>
      <c r="BL794" s="34">
        <v>1.294</v>
      </c>
      <c r="BM794" s="34">
        <v>0.78720000000000001</v>
      </c>
      <c r="BN794" s="34"/>
      <c r="BO794" s="34"/>
      <c r="BP794" s="34"/>
      <c r="BQ794" s="34">
        <v>172.33500000000001</v>
      </c>
      <c r="BR794" s="34">
        <v>9.8124000000000003E-2</v>
      </c>
      <c r="BS794" s="34">
        <v>-5</v>
      </c>
      <c r="BT794" s="34">
        <v>6.0000000000000001E-3</v>
      </c>
      <c r="BU794" s="34">
        <v>2.3979059999999999</v>
      </c>
      <c r="BV794" s="34">
        <v>0</v>
      </c>
      <c r="BW794" s="34" t="s">
        <v>155</v>
      </c>
      <c r="BX794" s="34">
        <v>0.82</v>
      </c>
    </row>
    <row r="795" spans="1:76" x14ac:dyDescent="0.25">
      <c r="A795" s="35">
        <v>43167</v>
      </c>
      <c r="B795" s="36">
        <v>2.1607638888888888E-2</v>
      </c>
      <c r="C795" s="34">
        <v>13.222</v>
      </c>
      <c r="D795" s="34">
        <v>0.89219999999999999</v>
      </c>
      <c r="E795" s="34">
        <v>8921.6318329999995</v>
      </c>
      <c r="F795" s="34">
        <v>64.099999999999994</v>
      </c>
      <c r="G795" s="34">
        <v>2.1</v>
      </c>
      <c r="H795" s="34">
        <v>110.7</v>
      </c>
      <c r="I795" s="34"/>
      <c r="J795" s="34">
        <v>1.19</v>
      </c>
      <c r="K795" s="34">
        <v>0.875</v>
      </c>
      <c r="L795" s="34">
        <v>11.57</v>
      </c>
      <c r="M795" s="34">
        <v>0.78069999999999995</v>
      </c>
      <c r="N795" s="34">
        <v>56.052799999999998</v>
      </c>
      <c r="O795" s="34">
        <v>1.8720000000000001</v>
      </c>
      <c r="P795" s="34">
        <v>57.9</v>
      </c>
      <c r="Q795" s="34">
        <v>45.986899999999999</v>
      </c>
      <c r="R795" s="34">
        <v>1.5358000000000001</v>
      </c>
      <c r="S795" s="34">
        <v>47.5</v>
      </c>
      <c r="T795" s="34">
        <v>110.699</v>
      </c>
      <c r="U795" s="34"/>
      <c r="V795" s="34"/>
      <c r="W795" s="34">
        <v>0</v>
      </c>
      <c r="X795" s="34">
        <v>1.0425</v>
      </c>
      <c r="Y795" s="34">
        <v>12.1</v>
      </c>
      <c r="Z795" s="34">
        <v>849</v>
      </c>
      <c r="AA795" s="34">
        <v>856</v>
      </c>
      <c r="AB795" s="34">
        <v>867</v>
      </c>
      <c r="AC795" s="34">
        <v>90</v>
      </c>
      <c r="AD795" s="34">
        <v>28.43</v>
      </c>
      <c r="AE795" s="34">
        <v>0.65</v>
      </c>
      <c r="AF795" s="34">
        <v>978</v>
      </c>
      <c r="AG795" s="34">
        <v>2</v>
      </c>
      <c r="AH795" s="34">
        <v>41</v>
      </c>
      <c r="AI795" s="34">
        <v>41</v>
      </c>
      <c r="AJ795" s="34">
        <v>191</v>
      </c>
      <c r="AK795" s="34">
        <v>168</v>
      </c>
      <c r="AL795" s="34">
        <v>6.1</v>
      </c>
      <c r="AM795" s="34">
        <v>175</v>
      </c>
      <c r="AN795" s="34" t="s">
        <v>155</v>
      </c>
      <c r="AO795" s="34">
        <v>2</v>
      </c>
      <c r="AP795" s="37">
        <v>0.89741898148148147</v>
      </c>
      <c r="AQ795" s="34">
        <v>47.158524999999997</v>
      </c>
      <c r="AR795" s="34">
        <v>-88.489767000000001</v>
      </c>
      <c r="AS795" s="34">
        <v>315.5</v>
      </c>
      <c r="AT795" s="34">
        <v>7.3</v>
      </c>
      <c r="AU795" s="34">
        <v>12</v>
      </c>
      <c r="AV795" s="34">
        <v>9</v>
      </c>
      <c r="AW795" s="34" t="s">
        <v>200</v>
      </c>
      <c r="AX795" s="34">
        <v>2.6</v>
      </c>
      <c r="AY795" s="34">
        <v>1</v>
      </c>
      <c r="AZ795" s="34">
        <v>3.5</v>
      </c>
      <c r="BA795" s="34">
        <v>13.404</v>
      </c>
      <c r="BB795" s="34">
        <v>14.29</v>
      </c>
      <c r="BC795" s="34">
        <v>1.07</v>
      </c>
      <c r="BD795" s="34">
        <v>14.281000000000001</v>
      </c>
      <c r="BE795" s="34">
        <v>2720.4870000000001</v>
      </c>
      <c r="BF795" s="34">
        <v>116.83199999999999</v>
      </c>
      <c r="BG795" s="34">
        <v>1.38</v>
      </c>
      <c r="BH795" s="34">
        <v>4.5999999999999999E-2</v>
      </c>
      <c r="BI795" s="34">
        <v>1.4259999999999999</v>
      </c>
      <c r="BJ795" s="34">
        <v>1.1319999999999999</v>
      </c>
      <c r="BK795" s="34">
        <v>3.7999999999999999E-2</v>
      </c>
      <c r="BL795" s="34">
        <v>1.17</v>
      </c>
      <c r="BM795" s="34">
        <v>0.8982</v>
      </c>
      <c r="BN795" s="34"/>
      <c r="BO795" s="34"/>
      <c r="BP795" s="34"/>
      <c r="BQ795" s="34">
        <v>178.233</v>
      </c>
      <c r="BR795" s="34">
        <v>0.119154</v>
      </c>
      <c r="BS795" s="34">
        <v>-5</v>
      </c>
      <c r="BT795" s="34">
        <v>5.071E-3</v>
      </c>
      <c r="BU795" s="34">
        <v>2.911826</v>
      </c>
      <c r="BV795" s="34">
        <v>0</v>
      </c>
      <c r="BW795" s="34" t="s">
        <v>155</v>
      </c>
      <c r="BX795" s="34">
        <v>0.82</v>
      </c>
    </row>
    <row r="796" spans="1:76" x14ac:dyDescent="0.25">
      <c r="A796" s="35">
        <v>43167</v>
      </c>
      <c r="B796" s="36">
        <v>2.1619212962962962E-2</v>
      </c>
      <c r="C796" s="34">
        <v>13.750999999999999</v>
      </c>
      <c r="D796" s="34">
        <v>0.4385</v>
      </c>
      <c r="E796" s="34">
        <v>4384.575707</v>
      </c>
      <c r="F796" s="34">
        <v>54.7</v>
      </c>
      <c r="G796" s="34">
        <v>2.2000000000000002</v>
      </c>
      <c r="H796" s="34">
        <v>145</v>
      </c>
      <c r="I796" s="34"/>
      <c r="J796" s="34">
        <v>1.1000000000000001</v>
      </c>
      <c r="K796" s="34">
        <v>0.87490000000000001</v>
      </c>
      <c r="L796" s="34">
        <v>12.030900000000001</v>
      </c>
      <c r="M796" s="34">
        <v>0.3836</v>
      </c>
      <c r="N796" s="34">
        <v>47.878399999999999</v>
      </c>
      <c r="O796" s="34">
        <v>1.9248000000000001</v>
      </c>
      <c r="P796" s="34">
        <v>49.8</v>
      </c>
      <c r="Q796" s="34">
        <v>39.280500000000004</v>
      </c>
      <c r="R796" s="34">
        <v>1.5791999999999999</v>
      </c>
      <c r="S796" s="34">
        <v>40.9</v>
      </c>
      <c r="T796" s="34">
        <v>145.02770000000001</v>
      </c>
      <c r="U796" s="34"/>
      <c r="V796" s="34"/>
      <c r="W796" s="34">
        <v>0</v>
      </c>
      <c r="X796" s="34">
        <v>0.96240000000000003</v>
      </c>
      <c r="Y796" s="34">
        <v>12</v>
      </c>
      <c r="Z796" s="34">
        <v>850</v>
      </c>
      <c r="AA796" s="34">
        <v>857</v>
      </c>
      <c r="AB796" s="34">
        <v>868</v>
      </c>
      <c r="AC796" s="34">
        <v>90</v>
      </c>
      <c r="AD796" s="34">
        <v>28.43</v>
      </c>
      <c r="AE796" s="34">
        <v>0.65</v>
      </c>
      <c r="AF796" s="34">
        <v>978</v>
      </c>
      <c r="AG796" s="34">
        <v>2</v>
      </c>
      <c r="AH796" s="34">
        <v>41</v>
      </c>
      <c r="AI796" s="34">
        <v>41</v>
      </c>
      <c r="AJ796" s="34">
        <v>191</v>
      </c>
      <c r="AK796" s="34">
        <v>168</v>
      </c>
      <c r="AL796" s="34">
        <v>6.1</v>
      </c>
      <c r="AM796" s="34">
        <v>175</v>
      </c>
      <c r="AN796" s="34" t="s">
        <v>155</v>
      </c>
      <c r="AO796" s="34">
        <v>2</v>
      </c>
      <c r="AP796" s="37">
        <v>0.89744212962962966</v>
      </c>
      <c r="AQ796" s="34">
        <v>47.158506000000003</v>
      </c>
      <c r="AR796" s="34">
        <v>-88.489718999999994</v>
      </c>
      <c r="AS796" s="34">
        <v>315.2</v>
      </c>
      <c r="AT796" s="34">
        <v>7.9</v>
      </c>
      <c r="AU796" s="34">
        <v>12</v>
      </c>
      <c r="AV796" s="34">
        <v>9</v>
      </c>
      <c r="AW796" s="34" t="s">
        <v>200</v>
      </c>
      <c r="AX796" s="34">
        <v>2.6770999999999998</v>
      </c>
      <c r="AY796" s="34">
        <v>1.3084</v>
      </c>
      <c r="AZ796" s="34">
        <v>3.6541999999999999</v>
      </c>
      <c r="BA796" s="34">
        <v>13.404</v>
      </c>
      <c r="BB796" s="34">
        <v>14.28</v>
      </c>
      <c r="BC796" s="34">
        <v>1.06</v>
      </c>
      <c r="BD796" s="34">
        <v>14.297000000000001</v>
      </c>
      <c r="BE796" s="34">
        <v>2813.518</v>
      </c>
      <c r="BF796" s="34">
        <v>57.097999999999999</v>
      </c>
      <c r="BG796" s="34">
        <v>1.173</v>
      </c>
      <c r="BH796" s="34">
        <v>4.7E-2</v>
      </c>
      <c r="BI796" s="34">
        <v>1.22</v>
      </c>
      <c r="BJ796" s="34">
        <v>0.96199999999999997</v>
      </c>
      <c r="BK796" s="34">
        <v>3.9E-2</v>
      </c>
      <c r="BL796" s="34">
        <v>1.0009999999999999</v>
      </c>
      <c r="BM796" s="34">
        <v>1.1704000000000001</v>
      </c>
      <c r="BN796" s="34"/>
      <c r="BO796" s="34"/>
      <c r="BP796" s="34"/>
      <c r="BQ796" s="34">
        <v>163.64699999999999</v>
      </c>
      <c r="BR796" s="34">
        <v>0.100562</v>
      </c>
      <c r="BS796" s="34">
        <v>-5</v>
      </c>
      <c r="BT796" s="34">
        <v>5.9290000000000002E-3</v>
      </c>
      <c r="BU796" s="34">
        <v>2.457484</v>
      </c>
      <c r="BV796" s="34">
        <v>0</v>
      </c>
      <c r="BW796" s="34" t="s">
        <v>155</v>
      </c>
      <c r="BX796" s="34">
        <v>0.82</v>
      </c>
    </row>
    <row r="797" spans="1:76" x14ac:dyDescent="0.25">
      <c r="A797" s="35">
        <v>43167</v>
      </c>
      <c r="B797" s="36">
        <v>2.1630787037037039E-2</v>
      </c>
      <c r="C797" s="34">
        <v>13.952</v>
      </c>
      <c r="D797" s="34">
        <v>0.1825</v>
      </c>
      <c r="E797" s="34">
        <v>1825.427852</v>
      </c>
      <c r="F797" s="34">
        <v>47.5</v>
      </c>
      <c r="G797" s="34">
        <v>2.2000000000000002</v>
      </c>
      <c r="H797" s="34">
        <v>115.6</v>
      </c>
      <c r="I797" s="34"/>
      <c r="J797" s="34">
        <v>1</v>
      </c>
      <c r="K797" s="34">
        <v>0.87560000000000004</v>
      </c>
      <c r="L797" s="34">
        <v>12.2171</v>
      </c>
      <c r="M797" s="34">
        <v>0.1598</v>
      </c>
      <c r="N797" s="34">
        <v>41.63</v>
      </c>
      <c r="O797" s="34">
        <v>1.9263999999999999</v>
      </c>
      <c r="P797" s="34">
        <v>43.6</v>
      </c>
      <c r="Q797" s="34">
        <v>34.1541</v>
      </c>
      <c r="R797" s="34">
        <v>1.5805</v>
      </c>
      <c r="S797" s="34">
        <v>35.700000000000003</v>
      </c>
      <c r="T797" s="34">
        <v>115.6108</v>
      </c>
      <c r="U797" s="34"/>
      <c r="V797" s="34"/>
      <c r="W797" s="34">
        <v>0</v>
      </c>
      <c r="X797" s="34">
        <v>0.87560000000000004</v>
      </c>
      <c r="Y797" s="34">
        <v>12</v>
      </c>
      <c r="Z797" s="34">
        <v>850</v>
      </c>
      <c r="AA797" s="34">
        <v>856</v>
      </c>
      <c r="AB797" s="34">
        <v>868</v>
      </c>
      <c r="AC797" s="34">
        <v>90</v>
      </c>
      <c r="AD797" s="34">
        <v>28.43</v>
      </c>
      <c r="AE797" s="34">
        <v>0.65</v>
      </c>
      <c r="AF797" s="34">
        <v>978</v>
      </c>
      <c r="AG797" s="34">
        <v>2</v>
      </c>
      <c r="AH797" s="34">
        <v>41</v>
      </c>
      <c r="AI797" s="34">
        <v>41</v>
      </c>
      <c r="AJ797" s="34">
        <v>191</v>
      </c>
      <c r="AK797" s="34">
        <v>168</v>
      </c>
      <c r="AL797" s="34">
        <v>6.1</v>
      </c>
      <c r="AM797" s="34">
        <v>175</v>
      </c>
      <c r="AN797" s="34" t="s">
        <v>155</v>
      </c>
      <c r="AO797" s="34">
        <v>2</v>
      </c>
      <c r="AP797" s="37">
        <v>0.8974537037037037</v>
      </c>
      <c r="AQ797" s="34">
        <v>47.158490999999998</v>
      </c>
      <c r="AR797" s="34">
        <v>-88.489681000000004</v>
      </c>
      <c r="AS797" s="34">
        <v>315</v>
      </c>
      <c r="AT797" s="34">
        <v>7</v>
      </c>
      <c r="AU797" s="34">
        <v>12</v>
      </c>
      <c r="AV797" s="34">
        <v>9</v>
      </c>
      <c r="AW797" s="34" t="s">
        <v>200</v>
      </c>
      <c r="AX797" s="34">
        <v>1.4663999999999999</v>
      </c>
      <c r="AY797" s="34">
        <v>1.4</v>
      </c>
      <c r="AZ797" s="34">
        <v>2.3121999999999998</v>
      </c>
      <c r="BA797" s="34">
        <v>13.404</v>
      </c>
      <c r="BB797" s="34">
        <v>14.36</v>
      </c>
      <c r="BC797" s="34">
        <v>1.07</v>
      </c>
      <c r="BD797" s="34">
        <v>14.202</v>
      </c>
      <c r="BE797" s="34">
        <v>2866.4459999999999</v>
      </c>
      <c r="BF797" s="34">
        <v>23.87</v>
      </c>
      <c r="BG797" s="34">
        <v>1.0229999999999999</v>
      </c>
      <c r="BH797" s="34">
        <v>4.7E-2</v>
      </c>
      <c r="BI797" s="34">
        <v>1.07</v>
      </c>
      <c r="BJ797" s="34">
        <v>0.83899999999999997</v>
      </c>
      <c r="BK797" s="34">
        <v>3.9E-2</v>
      </c>
      <c r="BL797" s="34">
        <v>0.878</v>
      </c>
      <c r="BM797" s="34">
        <v>0.93600000000000005</v>
      </c>
      <c r="BN797" s="34"/>
      <c r="BO797" s="34"/>
      <c r="BP797" s="34"/>
      <c r="BQ797" s="34">
        <v>149.38399999999999</v>
      </c>
      <c r="BR797" s="34">
        <v>9.8071000000000005E-2</v>
      </c>
      <c r="BS797" s="34">
        <v>-5</v>
      </c>
      <c r="BT797" s="34">
        <v>5.071E-3</v>
      </c>
      <c r="BU797" s="34">
        <v>2.3966099999999999</v>
      </c>
      <c r="BV797" s="34">
        <v>0</v>
      </c>
      <c r="BW797" s="34" t="s">
        <v>155</v>
      </c>
      <c r="BX797" s="34">
        <v>0.82</v>
      </c>
    </row>
    <row r="798" spans="1:76" x14ac:dyDescent="0.25">
      <c r="A798" s="35">
        <v>43167</v>
      </c>
      <c r="B798" s="36">
        <v>2.1642361111111109E-2</v>
      </c>
      <c r="C798" s="34">
        <v>14.114000000000001</v>
      </c>
      <c r="D798" s="34">
        <v>0.1077</v>
      </c>
      <c r="E798" s="34">
        <v>1077.2023810000001</v>
      </c>
      <c r="F798" s="34">
        <v>42.1</v>
      </c>
      <c r="G798" s="34">
        <v>2.2000000000000002</v>
      </c>
      <c r="H798" s="34">
        <v>90.2</v>
      </c>
      <c r="I798" s="34"/>
      <c r="J798" s="34">
        <v>0.94</v>
      </c>
      <c r="K798" s="34">
        <v>0.87509999999999999</v>
      </c>
      <c r="L798" s="34">
        <v>12.3504</v>
      </c>
      <c r="M798" s="34">
        <v>9.4299999999999995E-2</v>
      </c>
      <c r="N798" s="34">
        <v>36.856000000000002</v>
      </c>
      <c r="O798" s="34">
        <v>1.9251</v>
      </c>
      <c r="P798" s="34">
        <v>38.799999999999997</v>
      </c>
      <c r="Q798" s="34">
        <v>30.237400000000001</v>
      </c>
      <c r="R798" s="34">
        <v>1.5793999999999999</v>
      </c>
      <c r="S798" s="34">
        <v>31.8</v>
      </c>
      <c r="T798" s="34">
        <v>90.218999999999994</v>
      </c>
      <c r="U798" s="34"/>
      <c r="V798" s="34"/>
      <c r="W798" s="34">
        <v>0</v>
      </c>
      <c r="X798" s="34">
        <v>0.82650000000000001</v>
      </c>
      <c r="Y798" s="34">
        <v>12</v>
      </c>
      <c r="Z798" s="34">
        <v>850</v>
      </c>
      <c r="AA798" s="34">
        <v>856</v>
      </c>
      <c r="AB798" s="34">
        <v>868</v>
      </c>
      <c r="AC798" s="34">
        <v>90</v>
      </c>
      <c r="AD798" s="34">
        <v>28.43</v>
      </c>
      <c r="AE798" s="34">
        <v>0.65</v>
      </c>
      <c r="AF798" s="34">
        <v>978</v>
      </c>
      <c r="AG798" s="34">
        <v>2</v>
      </c>
      <c r="AH798" s="34">
        <v>41</v>
      </c>
      <c r="AI798" s="34">
        <v>41</v>
      </c>
      <c r="AJ798" s="34">
        <v>191</v>
      </c>
      <c r="AK798" s="34">
        <v>168</v>
      </c>
      <c r="AL798" s="34">
        <v>6.1</v>
      </c>
      <c r="AM798" s="34">
        <v>175.3</v>
      </c>
      <c r="AN798" s="34" t="s">
        <v>155</v>
      </c>
      <c r="AO798" s="34">
        <v>2</v>
      </c>
      <c r="AP798" s="37">
        <v>0.89746527777777774</v>
      </c>
      <c r="AQ798" s="34">
        <v>47.158493</v>
      </c>
      <c r="AR798" s="34">
        <v>-88.489666999999997</v>
      </c>
      <c r="AS798" s="34">
        <v>314.8</v>
      </c>
      <c r="AT798" s="34">
        <v>4.4000000000000004</v>
      </c>
      <c r="AU798" s="34">
        <v>12</v>
      </c>
      <c r="AV798" s="34">
        <v>10</v>
      </c>
      <c r="AW798" s="34" t="s">
        <v>200</v>
      </c>
      <c r="AX798" s="34">
        <v>1.1000000000000001</v>
      </c>
      <c r="AY798" s="34">
        <v>1.4</v>
      </c>
      <c r="AZ798" s="34">
        <v>1.9</v>
      </c>
      <c r="BA798" s="34">
        <v>13.404</v>
      </c>
      <c r="BB798" s="34">
        <v>14.29</v>
      </c>
      <c r="BC798" s="34">
        <v>1.07</v>
      </c>
      <c r="BD798" s="34">
        <v>14.276999999999999</v>
      </c>
      <c r="BE798" s="34">
        <v>2882.51</v>
      </c>
      <c r="BF798" s="34">
        <v>14.002000000000001</v>
      </c>
      <c r="BG798" s="34">
        <v>0.90100000000000002</v>
      </c>
      <c r="BH798" s="34">
        <v>4.7E-2</v>
      </c>
      <c r="BI798" s="34">
        <v>0.94799999999999995</v>
      </c>
      <c r="BJ798" s="34">
        <v>0.73899999999999999</v>
      </c>
      <c r="BK798" s="34">
        <v>3.9E-2</v>
      </c>
      <c r="BL798" s="34">
        <v>0.77800000000000002</v>
      </c>
      <c r="BM798" s="34">
        <v>0.72660000000000002</v>
      </c>
      <c r="BN798" s="34"/>
      <c r="BO798" s="34"/>
      <c r="BP798" s="34"/>
      <c r="BQ798" s="34">
        <v>140.26499999999999</v>
      </c>
      <c r="BR798" s="34">
        <v>9.4287999999999997E-2</v>
      </c>
      <c r="BS798" s="34">
        <v>-5</v>
      </c>
      <c r="BT798" s="34">
        <v>5.0000000000000001E-3</v>
      </c>
      <c r="BU798" s="34">
        <v>2.3041559999999999</v>
      </c>
      <c r="BV798" s="34">
        <v>0</v>
      </c>
      <c r="BW798" s="34" t="s">
        <v>155</v>
      </c>
      <c r="BX798" s="34">
        <v>0.82</v>
      </c>
    </row>
    <row r="799" spans="1:76" x14ac:dyDescent="0.25">
      <c r="A799" s="35">
        <v>43167</v>
      </c>
      <c r="B799" s="36">
        <v>2.1653935185185186E-2</v>
      </c>
      <c r="C799" s="34">
        <v>14.039</v>
      </c>
      <c r="D799" s="34">
        <v>9.0999999999999998E-2</v>
      </c>
      <c r="E799" s="34">
        <v>910.12997600000006</v>
      </c>
      <c r="F799" s="34">
        <v>37.799999999999997</v>
      </c>
      <c r="G799" s="34">
        <v>2.2000000000000002</v>
      </c>
      <c r="H799" s="34">
        <v>81.400000000000006</v>
      </c>
      <c r="I799" s="34"/>
      <c r="J799" s="34">
        <v>0.8</v>
      </c>
      <c r="K799" s="34">
        <v>0.87580000000000002</v>
      </c>
      <c r="L799" s="34">
        <v>12.294700000000001</v>
      </c>
      <c r="M799" s="34">
        <v>7.9699999999999993E-2</v>
      </c>
      <c r="N799" s="34">
        <v>33.113100000000003</v>
      </c>
      <c r="O799" s="34">
        <v>1.9267000000000001</v>
      </c>
      <c r="P799" s="34">
        <v>35</v>
      </c>
      <c r="Q799" s="34">
        <v>27.166699999999999</v>
      </c>
      <c r="R799" s="34">
        <v>1.5807</v>
      </c>
      <c r="S799" s="34">
        <v>28.7</v>
      </c>
      <c r="T799" s="34">
        <v>81.444299999999998</v>
      </c>
      <c r="U799" s="34"/>
      <c r="V799" s="34"/>
      <c r="W799" s="34">
        <v>0</v>
      </c>
      <c r="X799" s="34">
        <v>0.7006</v>
      </c>
      <c r="Y799" s="34">
        <v>12</v>
      </c>
      <c r="Z799" s="34">
        <v>851</v>
      </c>
      <c r="AA799" s="34">
        <v>857</v>
      </c>
      <c r="AB799" s="34">
        <v>868</v>
      </c>
      <c r="AC799" s="34">
        <v>90</v>
      </c>
      <c r="AD799" s="34">
        <v>28.43</v>
      </c>
      <c r="AE799" s="34">
        <v>0.65</v>
      </c>
      <c r="AF799" s="34">
        <v>978</v>
      </c>
      <c r="AG799" s="34">
        <v>2</v>
      </c>
      <c r="AH799" s="34">
        <v>41</v>
      </c>
      <c r="AI799" s="34">
        <v>41</v>
      </c>
      <c r="AJ799" s="34">
        <v>191</v>
      </c>
      <c r="AK799" s="34">
        <v>168</v>
      </c>
      <c r="AL799" s="34">
        <v>6</v>
      </c>
      <c r="AM799" s="34">
        <v>175.6</v>
      </c>
      <c r="AN799" s="34" t="s">
        <v>155</v>
      </c>
      <c r="AO799" s="34">
        <v>2</v>
      </c>
      <c r="AP799" s="37">
        <v>0.89747685185185189</v>
      </c>
      <c r="AQ799" s="34">
        <v>47.158495000000002</v>
      </c>
      <c r="AR799" s="34">
        <v>-88.489665000000002</v>
      </c>
      <c r="AS799" s="34">
        <v>314.7</v>
      </c>
      <c r="AT799" s="34">
        <v>4.5</v>
      </c>
      <c r="AU799" s="34">
        <v>12</v>
      </c>
      <c r="AV799" s="34">
        <v>10</v>
      </c>
      <c r="AW799" s="34" t="s">
        <v>201</v>
      </c>
      <c r="AX799" s="34">
        <v>1.5626</v>
      </c>
      <c r="AY799" s="34">
        <v>1.0915999999999999</v>
      </c>
      <c r="AZ799" s="34">
        <v>2.2854999999999999</v>
      </c>
      <c r="BA799" s="34">
        <v>13.404</v>
      </c>
      <c r="BB799" s="34">
        <v>14.38</v>
      </c>
      <c r="BC799" s="34">
        <v>1.07</v>
      </c>
      <c r="BD799" s="34">
        <v>14.185</v>
      </c>
      <c r="BE799" s="34">
        <v>2886.0479999999998</v>
      </c>
      <c r="BF799" s="34">
        <v>11.907999999999999</v>
      </c>
      <c r="BG799" s="34">
        <v>0.81399999999999995</v>
      </c>
      <c r="BH799" s="34">
        <v>4.7E-2</v>
      </c>
      <c r="BI799" s="34">
        <v>0.86099999999999999</v>
      </c>
      <c r="BJ799" s="34">
        <v>0.66800000000000004</v>
      </c>
      <c r="BK799" s="34">
        <v>3.9E-2</v>
      </c>
      <c r="BL799" s="34">
        <v>0.70699999999999996</v>
      </c>
      <c r="BM799" s="34">
        <v>0.65969999999999995</v>
      </c>
      <c r="BN799" s="34"/>
      <c r="BO799" s="34"/>
      <c r="BP799" s="34"/>
      <c r="BQ799" s="34">
        <v>119.581</v>
      </c>
      <c r="BR799" s="34">
        <v>7.4492000000000003E-2</v>
      </c>
      <c r="BS799" s="34">
        <v>-5</v>
      </c>
      <c r="BT799" s="34">
        <v>5.0000000000000001E-3</v>
      </c>
      <c r="BU799" s="34">
        <v>1.820411</v>
      </c>
      <c r="BV799" s="34">
        <v>0</v>
      </c>
      <c r="BW799" s="34" t="s">
        <v>155</v>
      </c>
      <c r="BX799" s="34">
        <v>0.82</v>
      </c>
    </row>
    <row r="800" spans="1:76" x14ac:dyDescent="0.25">
      <c r="A800" s="35">
        <v>43167</v>
      </c>
      <c r="B800" s="36">
        <v>2.1665509259259263E-2</v>
      </c>
      <c r="C800" s="34">
        <v>13.994999999999999</v>
      </c>
      <c r="D800" s="34">
        <v>5.45E-2</v>
      </c>
      <c r="E800" s="34">
        <v>544.57351700000004</v>
      </c>
      <c r="F800" s="34">
        <v>34.799999999999997</v>
      </c>
      <c r="G800" s="34">
        <v>2.2000000000000002</v>
      </c>
      <c r="H800" s="34">
        <v>75.3</v>
      </c>
      <c r="I800" s="34"/>
      <c r="J800" s="34">
        <v>0.75</v>
      </c>
      <c r="K800" s="34">
        <v>0.87649999999999995</v>
      </c>
      <c r="L800" s="34">
        <v>12.2669</v>
      </c>
      <c r="M800" s="34">
        <v>4.7699999999999999E-2</v>
      </c>
      <c r="N800" s="34">
        <v>30.526800000000001</v>
      </c>
      <c r="O800" s="34">
        <v>1.9282999999999999</v>
      </c>
      <c r="P800" s="34">
        <v>32.5</v>
      </c>
      <c r="Q800" s="34">
        <v>25.044899999999998</v>
      </c>
      <c r="R800" s="34">
        <v>1.5821000000000001</v>
      </c>
      <c r="S800" s="34">
        <v>26.6</v>
      </c>
      <c r="T800" s="34">
        <v>75.269499999999994</v>
      </c>
      <c r="U800" s="34"/>
      <c r="V800" s="34"/>
      <c r="W800" s="34">
        <v>0</v>
      </c>
      <c r="X800" s="34">
        <v>0.65749999999999997</v>
      </c>
      <c r="Y800" s="34">
        <v>12.1</v>
      </c>
      <c r="Z800" s="34">
        <v>851</v>
      </c>
      <c r="AA800" s="34">
        <v>856</v>
      </c>
      <c r="AB800" s="34">
        <v>867</v>
      </c>
      <c r="AC800" s="34">
        <v>90</v>
      </c>
      <c r="AD800" s="34">
        <v>28.43</v>
      </c>
      <c r="AE800" s="34">
        <v>0.65</v>
      </c>
      <c r="AF800" s="34">
        <v>978</v>
      </c>
      <c r="AG800" s="34">
        <v>2</v>
      </c>
      <c r="AH800" s="34">
        <v>41</v>
      </c>
      <c r="AI800" s="34">
        <v>41</v>
      </c>
      <c r="AJ800" s="34">
        <v>191</v>
      </c>
      <c r="AK800" s="34">
        <v>168</v>
      </c>
      <c r="AL800" s="34">
        <v>6.2</v>
      </c>
      <c r="AM800" s="34">
        <v>176</v>
      </c>
      <c r="AN800" s="34" t="s">
        <v>155</v>
      </c>
      <c r="AO800" s="34">
        <v>2</v>
      </c>
      <c r="AP800" s="37">
        <v>0.89747685185185189</v>
      </c>
      <c r="AQ800" s="34">
        <v>47.158504000000001</v>
      </c>
      <c r="AR800" s="34">
        <v>-88.489639999999994</v>
      </c>
      <c r="AS800" s="34">
        <v>314.5</v>
      </c>
      <c r="AT800" s="34">
        <v>3.3</v>
      </c>
      <c r="AU800" s="34">
        <v>12</v>
      </c>
      <c r="AV800" s="34">
        <v>10</v>
      </c>
      <c r="AW800" s="34" t="s">
        <v>201</v>
      </c>
      <c r="AX800" s="34">
        <v>2.0084</v>
      </c>
      <c r="AY800" s="34">
        <v>1</v>
      </c>
      <c r="AZ800" s="34">
        <v>2.7084000000000001</v>
      </c>
      <c r="BA800" s="34">
        <v>13.404</v>
      </c>
      <c r="BB800" s="34">
        <v>14.47</v>
      </c>
      <c r="BC800" s="34">
        <v>1.08</v>
      </c>
      <c r="BD800" s="34">
        <v>14.087</v>
      </c>
      <c r="BE800" s="34">
        <v>2893.681</v>
      </c>
      <c r="BF800" s="34">
        <v>7.1669999999999998</v>
      </c>
      <c r="BG800" s="34">
        <v>0.754</v>
      </c>
      <c r="BH800" s="34">
        <v>4.8000000000000001E-2</v>
      </c>
      <c r="BI800" s="34">
        <v>0.80200000000000005</v>
      </c>
      <c r="BJ800" s="34">
        <v>0.61899999999999999</v>
      </c>
      <c r="BK800" s="34">
        <v>3.9E-2</v>
      </c>
      <c r="BL800" s="34">
        <v>0.65800000000000003</v>
      </c>
      <c r="BM800" s="34">
        <v>0.61270000000000002</v>
      </c>
      <c r="BN800" s="34"/>
      <c r="BO800" s="34"/>
      <c r="BP800" s="34"/>
      <c r="BQ800" s="34">
        <v>112.774</v>
      </c>
      <c r="BR800" s="34">
        <v>0.13152700000000001</v>
      </c>
      <c r="BS800" s="34">
        <v>-5</v>
      </c>
      <c r="BT800" s="34">
        <v>5.0000000000000001E-3</v>
      </c>
      <c r="BU800" s="34">
        <v>3.214191</v>
      </c>
      <c r="BV800" s="34">
        <v>0</v>
      </c>
      <c r="BW800" s="34" t="s">
        <v>155</v>
      </c>
      <c r="BX800" s="34">
        <v>0.82</v>
      </c>
    </row>
    <row r="801" spans="1:76" x14ac:dyDescent="0.25">
      <c r="A801" s="35">
        <v>43167</v>
      </c>
      <c r="B801" s="36">
        <v>2.1677083333333333E-2</v>
      </c>
      <c r="C801" s="34">
        <v>13.919</v>
      </c>
      <c r="D801" s="34">
        <v>3.5700000000000003E-2</v>
      </c>
      <c r="E801" s="34">
        <v>357.32722699999999</v>
      </c>
      <c r="F801" s="34">
        <v>33</v>
      </c>
      <c r="G801" s="34">
        <v>2.2000000000000002</v>
      </c>
      <c r="H801" s="34">
        <v>69.400000000000006</v>
      </c>
      <c r="I801" s="34"/>
      <c r="J801" s="34">
        <v>0.7</v>
      </c>
      <c r="K801" s="34">
        <v>0.87729999999999997</v>
      </c>
      <c r="L801" s="34">
        <v>12.2103</v>
      </c>
      <c r="M801" s="34">
        <v>3.1300000000000001E-2</v>
      </c>
      <c r="N801" s="34">
        <v>28.991099999999999</v>
      </c>
      <c r="O801" s="34">
        <v>1.93</v>
      </c>
      <c r="P801" s="34">
        <v>30.9</v>
      </c>
      <c r="Q801" s="34">
        <v>23.785</v>
      </c>
      <c r="R801" s="34">
        <v>1.5833999999999999</v>
      </c>
      <c r="S801" s="34">
        <v>25.4</v>
      </c>
      <c r="T801" s="34">
        <v>69.377700000000004</v>
      </c>
      <c r="U801" s="34"/>
      <c r="V801" s="34"/>
      <c r="W801" s="34">
        <v>0</v>
      </c>
      <c r="X801" s="34">
        <v>0.61409999999999998</v>
      </c>
      <c r="Y801" s="34">
        <v>12</v>
      </c>
      <c r="Z801" s="34">
        <v>850</v>
      </c>
      <c r="AA801" s="34">
        <v>856</v>
      </c>
      <c r="AB801" s="34">
        <v>867</v>
      </c>
      <c r="AC801" s="34">
        <v>90</v>
      </c>
      <c r="AD801" s="34">
        <v>28.43</v>
      </c>
      <c r="AE801" s="34">
        <v>0.65</v>
      </c>
      <c r="AF801" s="34">
        <v>978</v>
      </c>
      <c r="AG801" s="34">
        <v>2</v>
      </c>
      <c r="AH801" s="34">
        <v>41</v>
      </c>
      <c r="AI801" s="34">
        <v>41</v>
      </c>
      <c r="AJ801" s="34">
        <v>191</v>
      </c>
      <c r="AK801" s="34">
        <v>168</v>
      </c>
      <c r="AL801" s="34">
        <v>6.1</v>
      </c>
      <c r="AM801" s="34">
        <v>175.7</v>
      </c>
      <c r="AN801" s="34" t="s">
        <v>155</v>
      </c>
      <c r="AO801" s="34">
        <v>2</v>
      </c>
      <c r="AP801" s="37">
        <v>0.89748842592592604</v>
      </c>
      <c r="AQ801" s="34">
        <v>47.158521</v>
      </c>
      <c r="AR801" s="34">
        <v>-88.489624000000006</v>
      </c>
      <c r="AS801" s="34">
        <v>314.3</v>
      </c>
      <c r="AT801" s="34">
        <v>2.8</v>
      </c>
      <c r="AU801" s="34">
        <v>12</v>
      </c>
      <c r="AV801" s="34">
        <v>10</v>
      </c>
      <c r="AW801" s="34" t="s">
        <v>201</v>
      </c>
      <c r="AX801" s="34">
        <v>2.1</v>
      </c>
      <c r="AY801" s="34">
        <v>1</v>
      </c>
      <c r="AZ801" s="34">
        <v>2.4916</v>
      </c>
      <c r="BA801" s="34">
        <v>13.404</v>
      </c>
      <c r="BB801" s="34">
        <v>14.56</v>
      </c>
      <c r="BC801" s="34">
        <v>1.0900000000000001</v>
      </c>
      <c r="BD801" s="34">
        <v>13.991</v>
      </c>
      <c r="BE801" s="34">
        <v>2897.6889999999999</v>
      </c>
      <c r="BF801" s="34">
        <v>4.7350000000000003</v>
      </c>
      <c r="BG801" s="34">
        <v>0.72</v>
      </c>
      <c r="BH801" s="34">
        <v>4.8000000000000001E-2</v>
      </c>
      <c r="BI801" s="34">
        <v>0.76800000000000002</v>
      </c>
      <c r="BJ801" s="34">
        <v>0.59099999999999997</v>
      </c>
      <c r="BK801" s="34">
        <v>3.9E-2</v>
      </c>
      <c r="BL801" s="34">
        <v>0.63</v>
      </c>
      <c r="BM801" s="34">
        <v>0.56820000000000004</v>
      </c>
      <c r="BN801" s="34"/>
      <c r="BO801" s="34"/>
      <c r="BP801" s="34"/>
      <c r="BQ801" s="34">
        <v>105.96299999999999</v>
      </c>
      <c r="BR801" s="34">
        <v>0.12113599999999999</v>
      </c>
      <c r="BS801" s="34">
        <v>-5</v>
      </c>
      <c r="BT801" s="34">
        <v>5.0000000000000001E-3</v>
      </c>
      <c r="BU801" s="34">
        <v>2.960261</v>
      </c>
      <c r="BV801" s="34">
        <v>0</v>
      </c>
      <c r="BW801" s="34" t="s">
        <v>155</v>
      </c>
      <c r="BX801" s="34">
        <v>0.82</v>
      </c>
    </row>
    <row r="802" spans="1:76" x14ac:dyDescent="0.25">
      <c r="A802" s="35">
        <v>43167</v>
      </c>
      <c r="B802" s="36">
        <v>2.168865740740741E-2</v>
      </c>
      <c r="C802" s="34">
        <v>13.76</v>
      </c>
      <c r="D802" s="34">
        <v>2.35E-2</v>
      </c>
      <c r="E802" s="34">
        <v>235.48790700000001</v>
      </c>
      <c r="F802" s="34">
        <v>31</v>
      </c>
      <c r="G802" s="34">
        <v>2.2000000000000002</v>
      </c>
      <c r="H802" s="34">
        <v>57.5</v>
      </c>
      <c r="I802" s="34"/>
      <c r="J802" s="34">
        <v>0.6</v>
      </c>
      <c r="K802" s="34">
        <v>0.87860000000000005</v>
      </c>
      <c r="L802" s="34">
        <v>12.09</v>
      </c>
      <c r="M802" s="34">
        <v>2.07E-2</v>
      </c>
      <c r="N802" s="34">
        <v>27.243600000000001</v>
      </c>
      <c r="O802" s="34">
        <v>1.9330000000000001</v>
      </c>
      <c r="P802" s="34">
        <v>29.2</v>
      </c>
      <c r="Q802" s="34">
        <v>22.351299999999998</v>
      </c>
      <c r="R802" s="34">
        <v>1.5859000000000001</v>
      </c>
      <c r="S802" s="34">
        <v>23.9</v>
      </c>
      <c r="T802" s="34">
        <v>57.531599999999997</v>
      </c>
      <c r="U802" s="34"/>
      <c r="V802" s="34"/>
      <c r="W802" s="34">
        <v>0</v>
      </c>
      <c r="X802" s="34">
        <v>0.5272</v>
      </c>
      <c r="Y802" s="34">
        <v>12</v>
      </c>
      <c r="Z802" s="34">
        <v>850</v>
      </c>
      <c r="AA802" s="34">
        <v>856</v>
      </c>
      <c r="AB802" s="34">
        <v>867</v>
      </c>
      <c r="AC802" s="34">
        <v>90</v>
      </c>
      <c r="AD802" s="34">
        <v>28.43</v>
      </c>
      <c r="AE802" s="34">
        <v>0.65</v>
      </c>
      <c r="AF802" s="34">
        <v>978</v>
      </c>
      <c r="AG802" s="34">
        <v>2</v>
      </c>
      <c r="AH802" s="34">
        <v>41</v>
      </c>
      <c r="AI802" s="34">
        <v>41</v>
      </c>
      <c r="AJ802" s="34">
        <v>191</v>
      </c>
      <c r="AK802" s="34">
        <v>168</v>
      </c>
      <c r="AL802" s="34">
        <v>6.1</v>
      </c>
      <c r="AM802" s="34">
        <v>175.3</v>
      </c>
      <c r="AN802" s="34" t="s">
        <v>155</v>
      </c>
      <c r="AO802" s="34">
        <v>2</v>
      </c>
      <c r="AP802" s="37">
        <v>0.89751157407407411</v>
      </c>
      <c r="AQ802" s="34">
        <v>47.158538999999998</v>
      </c>
      <c r="AR802" s="34">
        <v>-88.489622999999995</v>
      </c>
      <c r="AS802" s="34">
        <v>314.2</v>
      </c>
      <c r="AT802" s="34">
        <v>3.5</v>
      </c>
      <c r="AU802" s="34">
        <v>12</v>
      </c>
      <c r="AV802" s="34">
        <v>10</v>
      </c>
      <c r="AW802" s="34" t="s">
        <v>201</v>
      </c>
      <c r="AX802" s="34">
        <v>2.2542</v>
      </c>
      <c r="AY802" s="34">
        <v>1</v>
      </c>
      <c r="AZ802" s="34">
        <v>2.5541999999999998</v>
      </c>
      <c r="BA802" s="34">
        <v>13.404</v>
      </c>
      <c r="BB802" s="34">
        <v>14.73</v>
      </c>
      <c r="BC802" s="34">
        <v>1.1000000000000001</v>
      </c>
      <c r="BD802" s="34">
        <v>13.813000000000001</v>
      </c>
      <c r="BE802" s="34">
        <v>2900.5340000000001</v>
      </c>
      <c r="BF802" s="34">
        <v>3.1589999999999998</v>
      </c>
      <c r="BG802" s="34">
        <v>0.68400000000000005</v>
      </c>
      <c r="BH802" s="34">
        <v>4.9000000000000002E-2</v>
      </c>
      <c r="BI802" s="34">
        <v>0.73299999999999998</v>
      </c>
      <c r="BJ802" s="34">
        <v>0.56200000000000006</v>
      </c>
      <c r="BK802" s="34">
        <v>0.04</v>
      </c>
      <c r="BL802" s="34">
        <v>0.60099999999999998</v>
      </c>
      <c r="BM802" s="34">
        <v>0.4763</v>
      </c>
      <c r="BN802" s="34"/>
      <c r="BO802" s="34"/>
      <c r="BP802" s="34"/>
      <c r="BQ802" s="34">
        <v>91.962000000000003</v>
      </c>
      <c r="BR802" s="34">
        <v>0.14694099999999999</v>
      </c>
      <c r="BS802" s="34">
        <v>-5</v>
      </c>
      <c r="BT802" s="34">
        <v>5.0000000000000001E-3</v>
      </c>
      <c r="BU802" s="34">
        <v>3.5908709999999999</v>
      </c>
      <c r="BV802" s="34">
        <v>0</v>
      </c>
      <c r="BW802" s="34" t="s">
        <v>155</v>
      </c>
      <c r="BX802" s="34">
        <v>0.82</v>
      </c>
    </row>
    <row r="803" spans="1:76" x14ac:dyDescent="0.25">
      <c r="A803" s="35">
        <v>43167</v>
      </c>
      <c r="B803" s="36">
        <v>2.1700231481481484E-2</v>
      </c>
      <c r="C803" s="34">
        <v>13.76</v>
      </c>
      <c r="D803" s="34">
        <v>1.4999999999999999E-2</v>
      </c>
      <c r="E803" s="34">
        <v>150.083822</v>
      </c>
      <c r="F803" s="34">
        <v>28.9</v>
      </c>
      <c r="G803" s="34">
        <v>2.2000000000000002</v>
      </c>
      <c r="H803" s="34">
        <v>60.1</v>
      </c>
      <c r="I803" s="34"/>
      <c r="J803" s="34">
        <v>0.6</v>
      </c>
      <c r="K803" s="34">
        <v>0.87870000000000004</v>
      </c>
      <c r="L803" s="34">
        <v>12.0916</v>
      </c>
      <c r="M803" s="34">
        <v>1.32E-2</v>
      </c>
      <c r="N803" s="34">
        <v>25.436599999999999</v>
      </c>
      <c r="O803" s="34">
        <v>1.9332</v>
      </c>
      <c r="P803" s="34">
        <v>27.4</v>
      </c>
      <c r="Q803" s="34">
        <v>20.8688</v>
      </c>
      <c r="R803" s="34">
        <v>1.5861000000000001</v>
      </c>
      <c r="S803" s="34">
        <v>22.5</v>
      </c>
      <c r="T803" s="34">
        <v>60.119599999999998</v>
      </c>
      <c r="U803" s="34"/>
      <c r="V803" s="34"/>
      <c r="W803" s="34">
        <v>0</v>
      </c>
      <c r="X803" s="34">
        <v>0.5272</v>
      </c>
      <c r="Y803" s="34">
        <v>12</v>
      </c>
      <c r="Z803" s="34">
        <v>850</v>
      </c>
      <c r="AA803" s="34">
        <v>856</v>
      </c>
      <c r="AB803" s="34">
        <v>867</v>
      </c>
      <c r="AC803" s="34">
        <v>90</v>
      </c>
      <c r="AD803" s="34">
        <v>28.43</v>
      </c>
      <c r="AE803" s="34">
        <v>0.65</v>
      </c>
      <c r="AF803" s="34">
        <v>978</v>
      </c>
      <c r="AG803" s="34">
        <v>2</v>
      </c>
      <c r="AH803" s="34">
        <v>41</v>
      </c>
      <c r="AI803" s="34">
        <v>41</v>
      </c>
      <c r="AJ803" s="34">
        <v>191.9</v>
      </c>
      <c r="AK803" s="34">
        <v>168</v>
      </c>
      <c r="AL803" s="34">
        <v>6.2</v>
      </c>
      <c r="AM803" s="34">
        <v>175</v>
      </c>
      <c r="AN803" s="34" t="s">
        <v>155</v>
      </c>
      <c r="AO803" s="34">
        <v>2</v>
      </c>
      <c r="AP803" s="37">
        <v>0.89752314814814815</v>
      </c>
      <c r="AQ803" s="34">
        <v>47.158544999999997</v>
      </c>
      <c r="AR803" s="34">
        <v>-88.489630000000005</v>
      </c>
      <c r="AS803" s="34">
        <v>314.3</v>
      </c>
      <c r="AT803" s="34">
        <v>2.4</v>
      </c>
      <c r="AU803" s="34">
        <v>12</v>
      </c>
      <c r="AV803" s="34">
        <v>10</v>
      </c>
      <c r="AW803" s="34" t="s">
        <v>201</v>
      </c>
      <c r="AX803" s="34">
        <v>1.6061000000000001</v>
      </c>
      <c r="AY803" s="34">
        <v>1.0770999999999999</v>
      </c>
      <c r="AZ803" s="34">
        <v>2.3687</v>
      </c>
      <c r="BA803" s="34">
        <v>13.404</v>
      </c>
      <c r="BB803" s="34">
        <v>14.74</v>
      </c>
      <c r="BC803" s="34">
        <v>1.1000000000000001</v>
      </c>
      <c r="BD803" s="34">
        <v>13.798</v>
      </c>
      <c r="BE803" s="34">
        <v>2902.2739999999999</v>
      </c>
      <c r="BF803" s="34">
        <v>2.0150000000000001</v>
      </c>
      <c r="BG803" s="34">
        <v>0.63900000000000001</v>
      </c>
      <c r="BH803" s="34">
        <v>4.9000000000000002E-2</v>
      </c>
      <c r="BI803" s="34">
        <v>0.68799999999999994</v>
      </c>
      <c r="BJ803" s="34">
        <v>0.52500000000000002</v>
      </c>
      <c r="BK803" s="34">
        <v>0.04</v>
      </c>
      <c r="BL803" s="34">
        <v>0.56399999999999995</v>
      </c>
      <c r="BM803" s="34">
        <v>0.498</v>
      </c>
      <c r="BN803" s="34"/>
      <c r="BO803" s="34"/>
      <c r="BP803" s="34"/>
      <c r="BQ803" s="34">
        <v>92.016999999999996</v>
      </c>
      <c r="BR803" s="34">
        <v>0.14807100000000001</v>
      </c>
      <c r="BS803" s="34">
        <v>-5</v>
      </c>
      <c r="BT803" s="34">
        <v>5.0000000000000001E-3</v>
      </c>
      <c r="BU803" s="34">
        <v>3.6184850000000002</v>
      </c>
      <c r="BV803" s="34">
        <v>0</v>
      </c>
      <c r="BW803" s="34" t="s">
        <v>155</v>
      </c>
      <c r="BX803" s="34">
        <v>0.82</v>
      </c>
    </row>
    <row r="804" spans="1:76" x14ac:dyDescent="0.25">
      <c r="A804" s="35">
        <v>43167</v>
      </c>
      <c r="B804" s="36">
        <v>2.1711805555555557E-2</v>
      </c>
      <c r="C804" s="34">
        <v>13.76</v>
      </c>
      <c r="D804" s="34">
        <v>0.01</v>
      </c>
      <c r="E804" s="34">
        <v>99.712838000000005</v>
      </c>
      <c r="F804" s="34">
        <v>27.7</v>
      </c>
      <c r="G804" s="34">
        <v>2.2000000000000002</v>
      </c>
      <c r="H804" s="34">
        <v>49.6</v>
      </c>
      <c r="I804" s="34"/>
      <c r="J804" s="34">
        <v>0.6</v>
      </c>
      <c r="K804" s="34">
        <v>0.87880000000000003</v>
      </c>
      <c r="L804" s="34">
        <v>12.091799999999999</v>
      </c>
      <c r="M804" s="34">
        <v>8.8000000000000005E-3</v>
      </c>
      <c r="N804" s="34">
        <v>24.379200000000001</v>
      </c>
      <c r="O804" s="34">
        <v>1.9333</v>
      </c>
      <c r="P804" s="34">
        <v>26.3</v>
      </c>
      <c r="Q804" s="34">
        <v>20.001200000000001</v>
      </c>
      <c r="R804" s="34">
        <v>1.5861000000000001</v>
      </c>
      <c r="S804" s="34">
        <v>21.6</v>
      </c>
      <c r="T804" s="34">
        <v>49.575000000000003</v>
      </c>
      <c r="U804" s="34"/>
      <c r="V804" s="34"/>
      <c r="W804" s="34">
        <v>0</v>
      </c>
      <c r="X804" s="34">
        <v>0.52729999999999999</v>
      </c>
      <c r="Y804" s="34">
        <v>12</v>
      </c>
      <c r="Z804" s="34">
        <v>851</v>
      </c>
      <c r="AA804" s="34">
        <v>857</v>
      </c>
      <c r="AB804" s="34">
        <v>868</v>
      </c>
      <c r="AC804" s="34">
        <v>90</v>
      </c>
      <c r="AD804" s="34">
        <v>28.43</v>
      </c>
      <c r="AE804" s="34">
        <v>0.65</v>
      </c>
      <c r="AF804" s="34">
        <v>978</v>
      </c>
      <c r="AG804" s="34">
        <v>2</v>
      </c>
      <c r="AH804" s="34">
        <v>41</v>
      </c>
      <c r="AI804" s="34">
        <v>41</v>
      </c>
      <c r="AJ804" s="34">
        <v>191.1</v>
      </c>
      <c r="AK804" s="34">
        <v>168</v>
      </c>
      <c r="AL804" s="34">
        <v>6.1</v>
      </c>
      <c r="AM804" s="34">
        <v>175</v>
      </c>
      <c r="AN804" s="34" t="s">
        <v>155</v>
      </c>
      <c r="AO804" s="34">
        <v>2</v>
      </c>
      <c r="AP804" s="37">
        <v>0.89753472222222219</v>
      </c>
      <c r="AQ804" s="34">
        <v>47.158544999999997</v>
      </c>
      <c r="AR804" s="34">
        <v>-88.489632</v>
      </c>
      <c r="AS804" s="34">
        <v>314.3</v>
      </c>
      <c r="AT804" s="34">
        <v>2</v>
      </c>
      <c r="AU804" s="34">
        <v>12</v>
      </c>
      <c r="AV804" s="34">
        <v>10</v>
      </c>
      <c r="AW804" s="34" t="s">
        <v>201</v>
      </c>
      <c r="AX804" s="34">
        <v>1.4771000000000001</v>
      </c>
      <c r="AY804" s="34">
        <v>1.0228999999999999</v>
      </c>
      <c r="AZ804" s="34">
        <v>2.3771</v>
      </c>
      <c r="BA804" s="34">
        <v>13.404</v>
      </c>
      <c r="BB804" s="34">
        <v>14.75</v>
      </c>
      <c r="BC804" s="34">
        <v>1.1000000000000001</v>
      </c>
      <c r="BD804" s="34">
        <v>13.795999999999999</v>
      </c>
      <c r="BE804" s="34">
        <v>2903.5929999999998</v>
      </c>
      <c r="BF804" s="34">
        <v>1.339</v>
      </c>
      <c r="BG804" s="34">
        <v>0.61299999999999999</v>
      </c>
      <c r="BH804" s="34">
        <v>4.9000000000000002E-2</v>
      </c>
      <c r="BI804" s="34">
        <v>0.66200000000000003</v>
      </c>
      <c r="BJ804" s="34">
        <v>0.503</v>
      </c>
      <c r="BK804" s="34">
        <v>0.04</v>
      </c>
      <c r="BL804" s="34">
        <v>0.54300000000000004</v>
      </c>
      <c r="BM804" s="34">
        <v>0.4108</v>
      </c>
      <c r="BN804" s="34"/>
      <c r="BO804" s="34"/>
      <c r="BP804" s="34"/>
      <c r="BQ804" s="34">
        <v>92.058999999999997</v>
      </c>
      <c r="BR804" s="34">
        <v>8.3899000000000001E-2</v>
      </c>
      <c r="BS804" s="34">
        <v>-5</v>
      </c>
      <c r="BT804" s="34">
        <v>5.0000000000000001E-3</v>
      </c>
      <c r="BU804" s="34">
        <v>2.0502820000000002</v>
      </c>
      <c r="BV804" s="34">
        <v>0</v>
      </c>
      <c r="BW804" s="34" t="s">
        <v>155</v>
      </c>
      <c r="BX804" s="34">
        <v>0.82</v>
      </c>
    </row>
    <row r="805" spans="1:76" x14ac:dyDescent="0.25">
      <c r="A805" s="35">
        <v>43167</v>
      </c>
      <c r="B805" s="36">
        <v>2.1723379629629627E-2</v>
      </c>
      <c r="C805" s="34">
        <v>13.76</v>
      </c>
      <c r="D805" s="34">
        <v>5.0000000000000001E-3</v>
      </c>
      <c r="E805" s="34">
        <v>50</v>
      </c>
      <c r="F805" s="34">
        <v>27.5</v>
      </c>
      <c r="G805" s="34">
        <v>2.2000000000000002</v>
      </c>
      <c r="H805" s="34">
        <v>47.9</v>
      </c>
      <c r="I805" s="34"/>
      <c r="J805" s="34">
        <v>0.6</v>
      </c>
      <c r="K805" s="34">
        <v>0.87880000000000003</v>
      </c>
      <c r="L805" s="34">
        <v>12.093</v>
      </c>
      <c r="M805" s="34">
        <v>4.4000000000000003E-3</v>
      </c>
      <c r="N805" s="34">
        <v>24.133800000000001</v>
      </c>
      <c r="O805" s="34">
        <v>1.9335</v>
      </c>
      <c r="P805" s="34">
        <v>26.1</v>
      </c>
      <c r="Q805" s="34">
        <v>19.799900000000001</v>
      </c>
      <c r="R805" s="34">
        <v>1.5863</v>
      </c>
      <c r="S805" s="34">
        <v>21.4</v>
      </c>
      <c r="T805" s="34">
        <v>47.891300000000001</v>
      </c>
      <c r="U805" s="34"/>
      <c r="V805" s="34"/>
      <c r="W805" s="34">
        <v>0</v>
      </c>
      <c r="X805" s="34">
        <v>0.52729999999999999</v>
      </c>
      <c r="Y805" s="34">
        <v>12</v>
      </c>
      <c r="Z805" s="34">
        <v>851</v>
      </c>
      <c r="AA805" s="34">
        <v>856</v>
      </c>
      <c r="AB805" s="34">
        <v>868</v>
      </c>
      <c r="AC805" s="34">
        <v>90</v>
      </c>
      <c r="AD805" s="34">
        <v>28.43</v>
      </c>
      <c r="AE805" s="34">
        <v>0.65</v>
      </c>
      <c r="AF805" s="34">
        <v>978</v>
      </c>
      <c r="AG805" s="34">
        <v>2</v>
      </c>
      <c r="AH805" s="34">
        <v>41</v>
      </c>
      <c r="AI805" s="34">
        <v>41</v>
      </c>
      <c r="AJ805" s="34">
        <v>191.9</v>
      </c>
      <c r="AK805" s="34">
        <v>168</v>
      </c>
      <c r="AL805" s="34">
        <v>6.2</v>
      </c>
      <c r="AM805" s="34">
        <v>175</v>
      </c>
      <c r="AN805" s="34" t="s">
        <v>155</v>
      </c>
      <c r="AO805" s="34">
        <v>2</v>
      </c>
      <c r="AP805" s="37">
        <v>0.89753472222222219</v>
      </c>
      <c r="AQ805" s="34">
        <v>47.158558999999997</v>
      </c>
      <c r="AR805" s="34">
        <v>-88.489652000000007</v>
      </c>
      <c r="AS805" s="34">
        <v>314.39999999999998</v>
      </c>
      <c r="AT805" s="34">
        <v>3.6</v>
      </c>
      <c r="AU805" s="34">
        <v>12</v>
      </c>
      <c r="AV805" s="34">
        <v>10</v>
      </c>
      <c r="AW805" s="34" t="s">
        <v>201</v>
      </c>
      <c r="AX805" s="34">
        <v>1.5770999999999999</v>
      </c>
      <c r="AY805" s="34">
        <v>1.1541999999999999</v>
      </c>
      <c r="AZ805" s="34">
        <v>2.4771000000000001</v>
      </c>
      <c r="BA805" s="34">
        <v>13.404</v>
      </c>
      <c r="BB805" s="34">
        <v>14.76</v>
      </c>
      <c r="BC805" s="34">
        <v>1.1000000000000001</v>
      </c>
      <c r="BD805" s="34">
        <v>13.785</v>
      </c>
      <c r="BE805" s="34">
        <v>2904.6840000000002</v>
      </c>
      <c r="BF805" s="34">
        <v>0.67200000000000004</v>
      </c>
      <c r="BG805" s="34">
        <v>0.60699999999999998</v>
      </c>
      <c r="BH805" s="34">
        <v>4.9000000000000002E-2</v>
      </c>
      <c r="BI805" s="34">
        <v>0.65600000000000003</v>
      </c>
      <c r="BJ805" s="34">
        <v>0.498</v>
      </c>
      <c r="BK805" s="34">
        <v>0.04</v>
      </c>
      <c r="BL805" s="34">
        <v>0.53800000000000003</v>
      </c>
      <c r="BM805" s="34">
        <v>0.39700000000000002</v>
      </c>
      <c r="BN805" s="34"/>
      <c r="BO805" s="34"/>
      <c r="BP805" s="34"/>
      <c r="BQ805" s="34">
        <v>92.093999999999994</v>
      </c>
      <c r="BR805" s="34">
        <v>0.12452100000000001</v>
      </c>
      <c r="BS805" s="34">
        <v>-5</v>
      </c>
      <c r="BT805" s="34">
        <v>5.0000000000000001E-3</v>
      </c>
      <c r="BU805" s="34">
        <v>3.0429819999999999</v>
      </c>
      <c r="BV805" s="34">
        <v>0</v>
      </c>
      <c r="BW805" s="34" t="s">
        <v>155</v>
      </c>
      <c r="BX805" s="34">
        <v>0.82</v>
      </c>
    </row>
    <row r="806" spans="1:76" x14ac:dyDescent="0.25">
      <c r="A806" s="35">
        <v>43167</v>
      </c>
      <c r="B806" s="36">
        <v>2.1734953703703704E-2</v>
      </c>
      <c r="C806" s="34">
        <v>13.865</v>
      </c>
      <c r="D806" s="34">
        <v>5.0000000000000001E-3</v>
      </c>
      <c r="E806" s="34">
        <v>50</v>
      </c>
      <c r="F806" s="34">
        <v>27.8</v>
      </c>
      <c r="G806" s="34">
        <v>2.2000000000000002</v>
      </c>
      <c r="H806" s="34">
        <v>51.2</v>
      </c>
      <c r="I806" s="34"/>
      <c r="J806" s="34">
        <v>0.6</v>
      </c>
      <c r="K806" s="34">
        <v>0.878</v>
      </c>
      <c r="L806" s="34">
        <v>12.1729</v>
      </c>
      <c r="M806" s="34">
        <v>4.4000000000000003E-3</v>
      </c>
      <c r="N806" s="34">
        <v>24.385899999999999</v>
      </c>
      <c r="O806" s="34">
        <v>1.9316</v>
      </c>
      <c r="P806" s="34">
        <v>26.3</v>
      </c>
      <c r="Q806" s="34">
        <v>20.006699999999999</v>
      </c>
      <c r="R806" s="34">
        <v>1.5847</v>
      </c>
      <c r="S806" s="34">
        <v>21.6</v>
      </c>
      <c r="T806" s="34">
        <v>51.150799999999997</v>
      </c>
      <c r="U806" s="34"/>
      <c r="V806" s="34"/>
      <c r="W806" s="34">
        <v>0</v>
      </c>
      <c r="X806" s="34">
        <v>0.52680000000000005</v>
      </c>
      <c r="Y806" s="34">
        <v>12</v>
      </c>
      <c r="Z806" s="34">
        <v>851</v>
      </c>
      <c r="AA806" s="34">
        <v>857</v>
      </c>
      <c r="AB806" s="34">
        <v>868</v>
      </c>
      <c r="AC806" s="34">
        <v>90</v>
      </c>
      <c r="AD806" s="34">
        <v>28.43</v>
      </c>
      <c r="AE806" s="34">
        <v>0.65</v>
      </c>
      <c r="AF806" s="34">
        <v>978</v>
      </c>
      <c r="AG806" s="34">
        <v>2</v>
      </c>
      <c r="AH806" s="34">
        <v>41</v>
      </c>
      <c r="AI806" s="34">
        <v>41</v>
      </c>
      <c r="AJ806" s="34">
        <v>192</v>
      </c>
      <c r="AK806" s="34">
        <v>168</v>
      </c>
      <c r="AL806" s="34">
        <v>6.1</v>
      </c>
      <c r="AM806" s="34">
        <v>174.8</v>
      </c>
      <c r="AN806" s="34" t="s">
        <v>155</v>
      </c>
      <c r="AO806" s="34">
        <v>2</v>
      </c>
      <c r="AP806" s="37">
        <v>0.89754629629629623</v>
      </c>
      <c r="AQ806" s="34">
        <v>47.158574000000002</v>
      </c>
      <c r="AR806" s="34">
        <v>-88.489670000000004</v>
      </c>
      <c r="AS806" s="34">
        <v>314.39999999999998</v>
      </c>
      <c r="AT806" s="34">
        <v>3.2</v>
      </c>
      <c r="AU806" s="34">
        <v>12</v>
      </c>
      <c r="AV806" s="34">
        <v>10</v>
      </c>
      <c r="AW806" s="34" t="s">
        <v>201</v>
      </c>
      <c r="AX806" s="34">
        <v>1.6</v>
      </c>
      <c r="AY806" s="34">
        <v>1.2</v>
      </c>
      <c r="AZ806" s="34">
        <v>2.5</v>
      </c>
      <c r="BA806" s="34">
        <v>13.404</v>
      </c>
      <c r="BB806" s="34">
        <v>14.65</v>
      </c>
      <c r="BC806" s="34">
        <v>1.0900000000000001</v>
      </c>
      <c r="BD806" s="34">
        <v>13.898</v>
      </c>
      <c r="BE806" s="34">
        <v>2904.5590000000002</v>
      </c>
      <c r="BF806" s="34">
        <v>0.66700000000000004</v>
      </c>
      <c r="BG806" s="34">
        <v>0.60899999999999999</v>
      </c>
      <c r="BH806" s="34">
        <v>4.8000000000000001E-2</v>
      </c>
      <c r="BI806" s="34">
        <v>0.65800000000000003</v>
      </c>
      <c r="BJ806" s="34">
        <v>0.5</v>
      </c>
      <c r="BK806" s="34">
        <v>0.04</v>
      </c>
      <c r="BL806" s="34">
        <v>0.54</v>
      </c>
      <c r="BM806" s="34">
        <v>0.42120000000000002</v>
      </c>
      <c r="BN806" s="34"/>
      <c r="BO806" s="34"/>
      <c r="BP806" s="34"/>
      <c r="BQ806" s="34">
        <v>91.394999999999996</v>
      </c>
      <c r="BR806" s="34">
        <v>0.10291699999999999</v>
      </c>
      <c r="BS806" s="34">
        <v>-5</v>
      </c>
      <c r="BT806" s="34">
        <v>5.9290000000000002E-3</v>
      </c>
      <c r="BU806" s="34">
        <v>2.5150350000000001</v>
      </c>
      <c r="BV806" s="34">
        <v>0</v>
      </c>
      <c r="BW806" s="34" t="s">
        <v>155</v>
      </c>
      <c r="BX806" s="34">
        <v>0.82</v>
      </c>
    </row>
    <row r="807" spans="1:76" x14ac:dyDescent="0.25">
      <c r="A807" s="35">
        <v>43167</v>
      </c>
      <c r="B807" s="36">
        <v>2.1746527777777778E-2</v>
      </c>
      <c r="C807" s="34">
        <v>13.853999999999999</v>
      </c>
      <c r="D807" s="34">
        <v>4.3E-3</v>
      </c>
      <c r="E807" s="34">
        <v>43.048881999999999</v>
      </c>
      <c r="F807" s="34">
        <v>29</v>
      </c>
      <c r="G807" s="34">
        <v>2.2000000000000002</v>
      </c>
      <c r="H807" s="34">
        <v>41.5</v>
      </c>
      <c r="I807" s="34"/>
      <c r="J807" s="34">
        <v>0.6</v>
      </c>
      <c r="K807" s="34">
        <v>0.87809999999999999</v>
      </c>
      <c r="L807" s="34">
        <v>12.165100000000001</v>
      </c>
      <c r="M807" s="34">
        <v>3.8E-3</v>
      </c>
      <c r="N807" s="34">
        <v>25.426600000000001</v>
      </c>
      <c r="O807" s="34">
        <v>1.9318</v>
      </c>
      <c r="P807" s="34">
        <v>27.4</v>
      </c>
      <c r="Q807" s="34">
        <v>20.860499999999998</v>
      </c>
      <c r="R807" s="34">
        <v>1.5849</v>
      </c>
      <c r="S807" s="34">
        <v>22.4</v>
      </c>
      <c r="T807" s="34">
        <v>41.452500000000001</v>
      </c>
      <c r="U807" s="34"/>
      <c r="V807" s="34"/>
      <c r="W807" s="34">
        <v>0</v>
      </c>
      <c r="X807" s="34">
        <v>0.52680000000000005</v>
      </c>
      <c r="Y807" s="34">
        <v>12</v>
      </c>
      <c r="Z807" s="34">
        <v>851</v>
      </c>
      <c r="AA807" s="34">
        <v>858</v>
      </c>
      <c r="AB807" s="34">
        <v>868</v>
      </c>
      <c r="AC807" s="34">
        <v>90</v>
      </c>
      <c r="AD807" s="34">
        <v>28.43</v>
      </c>
      <c r="AE807" s="34">
        <v>0.65</v>
      </c>
      <c r="AF807" s="34">
        <v>978</v>
      </c>
      <c r="AG807" s="34">
        <v>2</v>
      </c>
      <c r="AH807" s="34">
        <v>41</v>
      </c>
      <c r="AI807" s="34">
        <v>41</v>
      </c>
      <c r="AJ807" s="34">
        <v>191.1</v>
      </c>
      <c r="AK807" s="34">
        <v>168</v>
      </c>
      <c r="AL807" s="34">
        <v>6.1</v>
      </c>
      <c r="AM807" s="34">
        <v>174.5</v>
      </c>
      <c r="AN807" s="34" t="s">
        <v>155</v>
      </c>
      <c r="AO807" s="34">
        <v>2</v>
      </c>
      <c r="AP807" s="37">
        <v>0.89755787037037038</v>
      </c>
      <c r="AQ807" s="34">
        <v>47.158569999999997</v>
      </c>
      <c r="AR807" s="34">
        <v>-88.489683999999997</v>
      </c>
      <c r="AS807" s="34">
        <v>314.39999999999998</v>
      </c>
      <c r="AT807" s="34">
        <v>2.9</v>
      </c>
      <c r="AU807" s="34">
        <v>12</v>
      </c>
      <c r="AV807" s="34">
        <v>10</v>
      </c>
      <c r="AW807" s="34" t="s">
        <v>201</v>
      </c>
      <c r="AX807" s="34">
        <v>1.6771</v>
      </c>
      <c r="AY807" s="34">
        <v>1.0458000000000001</v>
      </c>
      <c r="AZ807" s="34">
        <v>2.5</v>
      </c>
      <c r="BA807" s="34">
        <v>13.404</v>
      </c>
      <c r="BB807" s="34">
        <v>14.66</v>
      </c>
      <c r="BC807" s="34">
        <v>1.0900000000000001</v>
      </c>
      <c r="BD807" s="34">
        <v>13.885</v>
      </c>
      <c r="BE807" s="34">
        <v>2904.942</v>
      </c>
      <c r="BF807" s="34">
        <v>0.57499999999999996</v>
      </c>
      <c r="BG807" s="34">
        <v>0.63600000000000001</v>
      </c>
      <c r="BH807" s="34">
        <v>4.8000000000000001E-2</v>
      </c>
      <c r="BI807" s="34">
        <v>0.68400000000000005</v>
      </c>
      <c r="BJ807" s="34">
        <v>0.52200000000000002</v>
      </c>
      <c r="BK807" s="34">
        <v>0.04</v>
      </c>
      <c r="BL807" s="34">
        <v>0.56100000000000005</v>
      </c>
      <c r="BM807" s="34">
        <v>0.34160000000000001</v>
      </c>
      <c r="BN807" s="34"/>
      <c r="BO807" s="34"/>
      <c r="BP807" s="34"/>
      <c r="BQ807" s="34">
        <v>91.475999999999999</v>
      </c>
      <c r="BR807" s="34">
        <v>9.171E-2</v>
      </c>
      <c r="BS807" s="34">
        <v>-5</v>
      </c>
      <c r="BT807" s="34">
        <v>6.0000000000000001E-3</v>
      </c>
      <c r="BU807" s="34">
        <v>2.2411629999999998</v>
      </c>
      <c r="BV807" s="34">
        <v>0</v>
      </c>
      <c r="BW807" s="34" t="s">
        <v>155</v>
      </c>
      <c r="BX807" s="34">
        <v>0.82</v>
      </c>
    </row>
    <row r="808" spans="1:76" x14ac:dyDescent="0.25">
      <c r="A808" s="35">
        <v>43167</v>
      </c>
      <c r="B808" s="36">
        <v>2.1758101851851851E-2</v>
      </c>
      <c r="C808" s="34">
        <v>13.523</v>
      </c>
      <c r="D808" s="34">
        <v>4.4999999999999997E-3</v>
      </c>
      <c r="E808" s="34">
        <v>45.100887999999998</v>
      </c>
      <c r="F808" s="34">
        <v>29.3</v>
      </c>
      <c r="G808" s="34">
        <v>2.2000000000000002</v>
      </c>
      <c r="H808" s="34">
        <v>34.6</v>
      </c>
      <c r="I808" s="34"/>
      <c r="J808" s="34">
        <v>0.6</v>
      </c>
      <c r="K808" s="34">
        <v>0.88070000000000004</v>
      </c>
      <c r="L808" s="34">
        <v>11.9095</v>
      </c>
      <c r="M808" s="34">
        <v>4.0000000000000001E-3</v>
      </c>
      <c r="N808" s="34">
        <v>25.839400000000001</v>
      </c>
      <c r="O808" s="34">
        <v>1.9376</v>
      </c>
      <c r="P808" s="34">
        <v>27.8</v>
      </c>
      <c r="Q808" s="34">
        <v>21.199200000000001</v>
      </c>
      <c r="R808" s="34">
        <v>1.5895999999999999</v>
      </c>
      <c r="S808" s="34">
        <v>22.8</v>
      </c>
      <c r="T808" s="34">
        <v>34.575499999999998</v>
      </c>
      <c r="U808" s="34"/>
      <c r="V808" s="34"/>
      <c r="W808" s="34">
        <v>0</v>
      </c>
      <c r="X808" s="34">
        <v>0.52839999999999998</v>
      </c>
      <c r="Y808" s="34">
        <v>12.1</v>
      </c>
      <c r="Z808" s="34">
        <v>850</v>
      </c>
      <c r="AA808" s="34">
        <v>857</v>
      </c>
      <c r="AB808" s="34">
        <v>868</v>
      </c>
      <c r="AC808" s="34">
        <v>90</v>
      </c>
      <c r="AD808" s="34">
        <v>28.43</v>
      </c>
      <c r="AE808" s="34">
        <v>0.65</v>
      </c>
      <c r="AF808" s="34">
        <v>978</v>
      </c>
      <c r="AG808" s="34">
        <v>2</v>
      </c>
      <c r="AH808" s="34">
        <v>41</v>
      </c>
      <c r="AI808" s="34">
        <v>41</v>
      </c>
      <c r="AJ808" s="34">
        <v>191.9</v>
      </c>
      <c r="AK808" s="34">
        <v>168</v>
      </c>
      <c r="AL808" s="34">
        <v>6.1</v>
      </c>
      <c r="AM808" s="34">
        <v>174.1</v>
      </c>
      <c r="AN808" s="34" t="s">
        <v>155</v>
      </c>
      <c r="AO808" s="34">
        <v>2</v>
      </c>
      <c r="AP808" s="37">
        <v>0.89756944444444453</v>
      </c>
      <c r="AQ808" s="34">
        <v>47.158571999999999</v>
      </c>
      <c r="AR808" s="34">
        <v>-88.489706999999996</v>
      </c>
      <c r="AS808" s="34">
        <v>314.3</v>
      </c>
      <c r="AT808" s="34">
        <v>3.2</v>
      </c>
      <c r="AU808" s="34">
        <v>12</v>
      </c>
      <c r="AV808" s="34">
        <v>10</v>
      </c>
      <c r="AW808" s="34" t="s">
        <v>201</v>
      </c>
      <c r="AX808" s="34">
        <v>1.777023</v>
      </c>
      <c r="AY808" s="34">
        <v>1</v>
      </c>
      <c r="AZ808" s="34">
        <v>2.5</v>
      </c>
      <c r="BA808" s="34">
        <v>13.404</v>
      </c>
      <c r="BB808" s="34">
        <v>15</v>
      </c>
      <c r="BC808" s="34">
        <v>1.1200000000000001</v>
      </c>
      <c r="BD808" s="34">
        <v>13.545</v>
      </c>
      <c r="BE808" s="34">
        <v>2905.2260000000001</v>
      </c>
      <c r="BF808" s="34">
        <v>0.61699999999999999</v>
      </c>
      <c r="BG808" s="34">
        <v>0.66</v>
      </c>
      <c r="BH808" s="34">
        <v>4.9000000000000002E-2</v>
      </c>
      <c r="BI808" s="34">
        <v>0.71</v>
      </c>
      <c r="BJ808" s="34">
        <v>0.54200000000000004</v>
      </c>
      <c r="BK808" s="34">
        <v>4.1000000000000002E-2</v>
      </c>
      <c r="BL808" s="34">
        <v>0.58199999999999996</v>
      </c>
      <c r="BM808" s="34">
        <v>0.29110000000000003</v>
      </c>
      <c r="BN808" s="34"/>
      <c r="BO808" s="34"/>
      <c r="BP808" s="34"/>
      <c r="BQ808" s="34">
        <v>93.727000000000004</v>
      </c>
      <c r="BR808" s="34">
        <v>0.102148</v>
      </c>
      <c r="BS808" s="34">
        <v>-5</v>
      </c>
      <c r="BT808" s="34">
        <v>5.071E-3</v>
      </c>
      <c r="BU808" s="34">
        <v>2.4962409999999999</v>
      </c>
      <c r="BV808" s="34">
        <v>0</v>
      </c>
      <c r="BW808" s="34" t="s">
        <v>155</v>
      </c>
      <c r="BX808" s="34">
        <v>0.82</v>
      </c>
    </row>
    <row r="809" spans="1:76" x14ac:dyDescent="0.25">
      <c r="A809" s="35">
        <v>43167</v>
      </c>
      <c r="B809" s="36">
        <v>2.1769675925925925E-2</v>
      </c>
      <c r="C809" s="34">
        <v>13.042999999999999</v>
      </c>
      <c r="D809" s="34">
        <v>5.7000000000000002E-3</v>
      </c>
      <c r="E809" s="34">
        <v>56.649746</v>
      </c>
      <c r="F809" s="34">
        <v>30.3</v>
      </c>
      <c r="G809" s="34">
        <v>2.2000000000000002</v>
      </c>
      <c r="H809" s="34">
        <v>46.4</v>
      </c>
      <c r="I809" s="34"/>
      <c r="J809" s="34">
        <v>0.6</v>
      </c>
      <c r="K809" s="34">
        <v>0.88449999999999995</v>
      </c>
      <c r="L809" s="34">
        <v>11.537000000000001</v>
      </c>
      <c r="M809" s="34">
        <v>5.0000000000000001E-3</v>
      </c>
      <c r="N809" s="34">
        <v>26.830200000000001</v>
      </c>
      <c r="O809" s="34">
        <v>1.9459</v>
      </c>
      <c r="P809" s="34">
        <v>28.8</v>
      </c>
      <c r="Q809" s="34">
        <v>22.0121</v>
      </c>
      <c r="R809" s="34">
        <v>1.5965</v>
      </c>
      <c r="S809" s="34">
        <v>23.6</v>
      </c>
      <c r="T809" s="34">
        <v>46.422199999999997</v>
      </c>
      <c r="U809" s="34"/>
      <c r="V809" s="34"/>
      <c r="W809" s="34">
        <v>0</v>
      </c>
      <c r="X809" s="34">
        <v>0.53069999999999995</v>
      </c>
      <c r="Y809" s="34">
        <v>12</v>
      </c>
      <c r="Z809" s="34">
        <v>850</v>
      </c>
      <c r="AA809" s="34">
        <v>856</v>
      </c>
      <c r="AB809" s="34">
        <v>867</v>
      </c>
      <c r="AC809" s="34">
        <v>90</v>
      </c>
      <c r="AD809" s="34">
        <v>28.43</v>
      </c>
      <c r="AE809" s="34">
        <v>0.65</v>
      </c>
      <c r="AF809" s="34">
        <v>978</v>
      </c>
      <c r="AG809" s="34">
        <v>2</v>
      </c>
      <c r="AH809" s="34">
        <v>41</v>
      </c>
      <c r="AI809" s="34">
        <v>41</v>
      </c>
      <c r="AJ809" s="34">
        <v>191.1</v>
      </c>
      <c r="AK809" s="34">
        <v>168</v>
      </c>
      <c r="AL809" s="34">
        <v>6.1</v>
      </c>
      <c r="AM809" s="34">
        <v>174.5</v>
      </c>
      <c r="AN809" s="34" t="s">
        <v>155</v>
      </c>
      <c r="AO809" s="34">
        <v>2</v>
      </c>
      <c r="AP809" s="37">
        <v>0.89758101851851846</v>
      </c>
      <c r="AQ809" s="34">
        <v>47.158571999999999</v>
      </c>
      <c r="AR809" s="34">
        <v>-88.489711</v>
      </c>
      <c r="AS809" s="34">
        <v>314.39999999999998</v>
      </c>
      <c r="AT809" s="34">
        <v>1.8</v>
      </c>
      <c r="AU809" s="34">
        <v>12</v>
      </c>
      <c r="AV809" s="34">
        <v>10</v>
      </c>
      <c r="AW809" s="34" t="s">
        <v>201</v>
      </c>
      <c r="AX809" s="34">
        <v>1.5687690000000001</v>
      </c>
      <c r="AY809" s="34">
        <v>1.0770770000000001</v>
      </c>
      <c r="AZ809" s="34">
        <v>2.5</v>
      </c>
      <c r="BA809" s="34">
        <v>13.404</v>
      </c>
      <c r="BB809" s="34">
        <v>15.52</v>
      </c>
      <c r="BC809" s="34">
        <v>1.1599999999999999</v>
      </c>
      <c r="BD809" s="34">
        <v>13.057</v>
      </c>
      <c r="BE809" s="34">
        <v>2904.92</v>
      </c>
      <c r="BF809" s="34">
        <v>0.80300000000000005</v>
      </c>
      <c r="BG809" s="34">
        <v>0.70699999999999996</v>
      </c>
      <c r="BH809" s="34">
        <v>5.0999999999999997E-2</v>
      </c>
      <c r="BI809" s="34">
        <v>0.75900000000000001</v>
      </c>
      <c r="BJ809" s="34">
        <v>0.57999999999999996</v>
      </c>
      <c r="BK809" s="34">
        <v>4.2000000000000003E-2</v>
      </c>
      <c r="BL809" s="34">
        <v>0.623</v>
      </c>
      <c r="BM809" s="34">
        <v>0.40339999999999998</v>
      </c>
      <c r="BN809" s="34"/>
      <c r="BO809" s="34"/>
      <c r="BP809" s="34"/>
      <c r="BQ809" s="34">
        <v>97.162000000000006</v>
      </c>
      <c r="BR809" s="34">
        <v>0.39099</v>
      </c>
      <c r="BS809" s="34">
        <v>-5</v>
      </c>
      <c r="BT809" s="34">
        <v>5.0000000000000001E-3</v>
      </c>
      <c r="BU809" s="34">
        <v>9.5548190000000002</v>
      </c>
      <c r="BV809" s="34">
        <v>0</v>
      </c>
      <c r="BW809" s="34" t="s">
        <v>155</v>
      </c>
      <c r="BX809" s="34">
        <v>0.82</v>
      </c>
    </row>
    <row r="810" spans="1:76" x14ac:dyDescent="0.25">
      <c r="A810" s="35">
        <v>43167</v>
      </c>
      <c r="B810" s="36">
        <v>2.1781249999999999E-2</v>
      </c>
      <c r="C810" s="34">
        <v>10.651</v>
      </c>
      <c r="D810" s="34">
        <v>3.8E-3</v>
      </c>
      <c r="E810" s="34">
        <v>38.057191000000003</v>
      </c>
      <c r="F810" s="34">
        <v>32.6</v>
      </c>
      <c r="G810" s="34">
        <v>2.2000000000000002</v>
      </c>
      <c r="H810" s="34">
        <v>59.5</v>
      </c>
      <c r="I810" s="34"/>
      <c r="J810" s="34">
        <v>0.6</v>
      </c>
      <c r="K810" s="34">
        <v>0.90410000000000001</v>
      </c>
      <c r="L810" s="34">
        <v>9.6295000000000002</v>
      </c>
      <c r="M810" s="34">
        <v>3.3999999999999998E-3</v>
      </c>
      <c r="N810" s="34">
        <v>29.4894</v>
      </c>
      <c r="O810" s="34">
        <v>1.9891000000000001</v>
      </c>
      <c r="P810" s="34">
        <v>31.5</v>
      </c>
      <c r="Q810" s="34">
        <v>24.1937</v>
      </c>
      <c r="R810" s="34">
        <v>1.6318999999999999</v>
      </c>
      <c r="S810" s="34">
        <v>25.8</v>
      </c>
      <c r="T810" s="34">
        <v>59.486800000000002</v>
      </c>
      <c r="U810" s="34"/>
      <c r="V810" s="34"/>
      <c r="W810" s="34">
        <v>0</v>
      </c>
      <c r="X810" s="34">
        <v>0.54249999999999998</v>
      </c>
      <c r="Y810" s="34">
        <v>12</v>
      </c>
      <c r="Z810" s="34">
        <v>851</v>
      </c>
      <c r="AA810" s="34">
        <v>856</v>
      </c>
      <c r="AB810" s="34">
        <v>867</v>
      </c>
      <c r="AC810" s="34">
        <v>90</v>
      </c>
      <c r="AD810" s="34">
        <v>28.43</v>
      </c>
      <c r="AE810" s="34">
        <v>0.65</v>
      </c>
      <c r="AF810" s="34">
        <v>978</v>
      </c>
      <c r="AG810" s="34">
        <v>2</v>
      </c>
      <c r="AH810" s="34">
        <v>41</v>
      </c>
      <c r="AI810" s="34">
        <v>41</v>
      </c>
      <c r="AJ810" s="34">
        <v>191</v>
      </c>
      <c r="AK810" s="34">
        <v>168</v>
      </c>
      <c r="AL810" s="34">
        <v>6.2</v>
      </c>
      <c r="AM810" s="34">
        <v>175.2</v>
      </c>
      <c r="AN810" s="34" t="s">
        <v>155</v>
      </c>
      <c r="AO810" s="34">
        <v>2</v>
      </c>
      <c r="AP810" s="37">
        <v>0.89759259259259261</v>
      </c>
      <c r="AQ810" s="34">
        <v>47.158571999999999</v>
      </c>
      <c r="AR810" s="34">
        <v>-88.489711999999997</v>
      </c>
      <c r="AS810" s="34">
        <v>314.7</v>
      </c>
      <c r="AT810" s="34">
        <v>0.3</v>
      </c>
      <c r="AU810" s="34">
        <v>12</v>
      </c>
      <c r="AV810" s="34">
        <v>10</v>
      </c>
      <c r="AW810" s="34" t="s">
        <v>201</v>
      </c>
      <c r="AX810" s="34">
        <v>1.5770999999999999</v>
      </c>
      <c r="AY810" s="34">
        <v>1.3312999999999999</v>
      </c>
      <c r="AZ810" s="34">
        <v>2.7313000000000001</v>
      </c>
      <c r="BA810" s="34">
        <v>13.404</v>
      </c>
      <c r="BB810" s="34">
        <v>18.8</v>
      </c>
      <c r="BC810" s="34">
        <v>1.4</v>
      </c>
      <c r="BD810" s="34">
        <v>10.603</v>
      </c>
      <c r="BE810" s="34">
        <v>2906.5050000000001</v>
      </c>
      <c r="BF810" s="34">
        <v>0.66100000000000003</v>
      </c>
      <c r="BG810" s="34">
        <v>0.93200000000000005</v>
      </c>
      <c r="BH810" s="34">
        <v>6.3E-2</v>
      </c>
      <c r="BI810" s="34">
        <v>0.995</v>
      </c>
      <c r="BJ810" s="34">
        <v>0.76500000000000001</v>
      </c>
      <c r="BK810" s="34">
        <v>5.1999999999999998E-2</v>
      </c>
      <c r="BL810" s="34">
        <v>0.81599999999999995</v>
      </c>
      <c r="BM810" s="34">
        <v>0.61960000000000004</v>
      </c>
      <c r="BN810" s="34"/>
      <c r="BO810" s="34"/>
      <c r="BP810" s="34"/>
      <c r="BQ810" s="34">
        <v>119.056</v>
      </c>
      <c r="BR810" s="34">
        <v>0.173318</v>
      </c>
      <c r="BS810" s="34">
        <v>-5</v>
      </c>
      <c r="BT810" s="34">
        <v>5.0000000000000001E-3</v>
      </c>
      <c r="BU810" s="34">
        <v>4.2354580000000004</v>
      </c>
      <c r="BV810" s="34">
        <v>0</v>
      </c>
      <c r="BW810" s="34" t="s">
        <v>155</v>
      </c>
      <c r="BX810" s="34">
        <v>0.82</v>
      </c>
    </row>
    <row r="811" spans="1:76" x14ac:dyDescent="0.25">
      <c r="A811" s="35">
        <v>43167</v>
      </c>
      <c r="B811" s="36">
        <v>2.1792824074074072E-2</v>
      </c>
      <c r="C811" s="34">
        <v>5.9260000000000002</v>
      </c>
      <c r="D811" s="34">
        <v>-1.09E-2</v>
      </c>
      <c r="E811" s="34">
        <v>-109.074853</v>
      </c>
      <c r="F811" s="34">
        <v>34.1</v>
      </c>
      <c r="G811" s="34">
        <v>2.2000000000000002</v>
      </c>
      <c r="H811" s="34">
        <v>51.3</v>
      </c>
      <c r="I811" s="34"/>
      <c r="J811" s="34">
        <v>0.71</v>
      </c>
      <c r="K811" s="34">
        <v>0.94540000000000002</v>
      </c>
      <c r="L811" s="34">
        <v>5.6028000000000002</v>
      </c>
      <c r="M811" s="34">
        <v>0</v>
      </c>
      <c r="N811" s="34">
        <v>32.2346</v>
      </c>
      <c r="O811" s="34">
        <v>2.0798999999999999</v>
      </c>
      <c r="P811" s="34">
        <v>34.299999999999997</v>
      </c>
      <c r="Q811" s="34">
        <v>26.446000000000002</v>
      </c>
      <c r="R811" s="34">
        <v>1.7063999999999999</v>
      </c>
      <c r="S811" s="34">
        <v>28.2</v>
      </c>
      <c r="T811" s="34">
        <v>51.2806</v>
      </c>
      <c r="U811" s="34"/>
      <c r="V811" s="34"/>
      <c r="W811" s="34">
        <v>0</v>
      </c>
      <c r="X811" s="34">
        <v>0.66679999999999995</v>
      </c>
      <c r="Y811" s="34">
        <v>12</v>
      </c>
      <c r="Z811" s="34">
        <v>850</v>
      </c>
      <c r="AA811" s="34">
        <v>856</v>
      </c>
      <c r="AB811" s="34">
        <v>867</v>
      </c>
      <c r="AC811" s="34">
        <v>90</v>
      </c>
      <c r="AD811" s="34">
        <v>28.43</v>
      </c>
      <c r="AE811" s="34">
        <v>0.65</v>
      </c>
      <c r="AF811" s="34">
        <v>978</v>
      </c>
      <c r="AG811" s="34">
        <v>2</v>
      </c>
      <c r="AH811" s="34">
        <v>41</v>
      </c>
      <c r="AI811" s="34">
        <v>41</v>
      </c>
      <c r="AJ811" s="34">
        <v>191</v>
      </c>
      <c r="AK811" s="34">
        <v>168</v>
      </c>
      <c r="AL811" s="34">
        <v>6.2</v>
      </c>
      <c r="AM811" s="34">
        <v>176</v>
      </c>
      <c r="AN811" s="34" t="s">
        <v>155</v>
      </c>
      <c r="AO811" s="34">
        <v>2</v>
      </c>
      <c r="AP811" s="37">
        <v>0.8976157407407408</v>
      </c>
      <c r="AQ811" s="34">
        <v>47.158571999999999</v>
      </c>
      <c r="AR811" s="34">
        <v>-88.489711999999997</v>
      </c>
      <c r="AS811" s="34">
        <v>314.8</v>
      </c>
      <c r="AT811" s="34">
        <v>0</v>
      </c>
      <c r="AU811" s="34">
        <v>12</v>
      </c>
      <c r="AV811" s="34">
        <v>10</v>
      </c>
      <c r="AW811" s="34" t="s">
        <v>201</v>
      </c>
      <c r="AX811" s="34">
        <v>1.6</v>
      </c>
      <c r="AY811" s="34">
        <v>1.4</v>
      </c>
      <c r="AZ811" s="34">
        <v>2.8</v>
      </c>
      <c r="BA811" s="34">
        <v>13.404</v>
      </c>
      <c r="BB811" s="34">
        <v>33.06</v>
      </c>
      <c r="BC811" s="34">
        <v>2.4700000000000002</v>
      </c>
      <c r="BD811" s="34">
        <v>5.7759999999999998</v>
      </c>
      <c r="BE811" s="34">
        <v>2915.355</v>
      </c>
      <c r="BF811" s="34">
        <v>0</v>
      </c>
      <c r="BG811" s="34">
        <v>1.756</v>
      </c>
      <c r="BH811" s="34">
        <v>0.113</v>
      </c>
      <c r="BI811" s="34">
        <v>1.87</v>
      </c>
      <c r="BJ811" s="34">
        <v>1.4410000000000001</v>
      </c>
      <c r="BK811" s="34">
        <v>9.2999999999999999E-2</v>
      </c>
      <c r="BL811" s="34">
        <v>1.534</v>
      </c>
      <c r="BM811" s="34">
        <v>0.92079999999999995</v>
      </c>
      <c r="BN811" s="34"/>
      <c r="BO811" s="34"/>
      <c r="BP811" s="34"/>
      <c r="BQ811" s="34">
        <v>252.26400000000001</v>
      </c>
      <c r="BR811" s="34">
        <v>6.7673999999999998E-2</v>
      </c>
      <c r="BS811" s="34">
        <v>-5</v>
      </c>
      <c r="BT811" s="34">
        <v>5.0000000000000001E-3</v>
      </c>
      <c r="BU811" s="34">
        <v>1.653783</v>
      </c>
      <c r="BV811" s="34">
        <v>0</v>
      </c>
      <c r="BW811" s="34" t="s">
        <v>155</v>
      </c>
      <c r="BX811" s="34">
        <v>0.82</v>
      </c>
    </row>
    <row r="812" spans="1:76" x14ac:dyDescent="0.25">
      <c r="A812" s="35">
        <v>43167</v>
      </c>
      <c r="B812" s="36">
        <v>2.1804398148148149E-2</v>
      </c>
      <c r="C812" s="34">
        <v>2.577</v>
      </c>
      <c r="D812" s="34">
        <v>-6.7000000000000002E-3</v>
      </c>
      <c r="E812" s="34">
        <v>-67.022707999999994</v>
      </c>
      <c r="F812" s="34">
        <v>34.6</v>
      </c>
      <c r="G812" s="34">
        <v>2.2000000000000002</v>
      </c>
      <c r="H812" s="34">
        <v>32.4</v>
      </c>
      <c r="I812" s="34"/>
      <c r="J812" s="34">
        <v>0.91</v>
      </c>
      <c r="K812" s="34">
        <v>0.9768</v>
      </c>
      <c r="L812" s="34">
        <v>2.5177</v>
      </c>
      <c r="M812" s="34">
        <v>0</v>
      </c>
      <c r="N812" s="34">
        <v>33.837200000000003</v>
      </c>
      <c r="O812" s="34">
        <v>2.1105999999999998</v>
      </c>
      <c r="P812" s="34">
        <v>35.9</v>
      </c>
      <c r="Q812" s="34">
        <v>27.7608</v>
      </c>
      <c r="R812" s="34">
        <v>1.7316</v>
      </c>
      <c r="S812" s="34">
        <v>29.5</v>
      </c>
      <c r="T812" s="34">
        <v>32.448999999999998</v>
      </c>
      <c r="U812" s="34"/>
      <c r="V812" s="34"/>
      <c r="W812" s="34">
        <v>0</v>
      </c>
      <c r="X812" s="34">
        <v>0.88870000000000005</v>
      </c>
      <c r="Y812" s="34">
        <v>12</v>
      </c>
      <c r="Z812" s="34">
        <v>851</v>
      </c>
      <c r="AA812" s="34">
        <v>857</v>
      </c>
      <c r="AB812" s="34">
        <v>867</v>
      </c>
      <c r="AC812" s="34">
        <v>90</v>
      </c>
      <c r="AD812" s="34">
        <v>28.43</v>
      </c>
      <c r="AE812" s="34">
        <v>0.65</v>
      </c>
      <c r="AF812" s="34">
        <v>978</v>
      </c>
      <c r="AG812" s="34">
        <v>2</v>
      </c>
      <c r="AH812" s="34">
        <v>40.070999999999998</v>
      </c>
      <c r="AI812" s="34">
        <v>41</v>
      </c>
      <c r="AJ812" s="34">
        <v>191</v>
      </c>
      <c r="AK812" s="34">
        <v>168</v>
      </c>
      <c r="AL812" s="34">
        <v>6.1</v>
      </c>
      <c r="AM812" s="34">
        <v>175.7</v>
      </c>
      <c r="AN812" s="34" t="s">
        <v>155</v>
      </c>
      <c r="AO812" s="34">
        <v>2</v>
      </c>
      <c r="AP812" s="37">
        <v>0.8976157407407408</v>
      </c>
      <c r="AQ812" s="34">
        <v>47.158571999999999</v>
      </c>
      <c r="AR812" s="34">
        <v>-88.489707999999993</v>
      </c>
      <c r="AS812" s="34">
        <v>314.89999999999998</v>
      </c>
      <c r="AT812" s="34">
        <v>0</v>
      </c>
      <c r="AU812" s="34">
        <v>12</v>
      </c>
      <c r="AV812" s="34">
        <v>10</v>
      </c>
      <c r="AW812" s="34" t="s">
        <v>201</v>
      </c>
      <c r="AX812" s="34">
        <v>1.6771</v>
      </c>
      <c r="AY812" s="34">
        <v>1.0915999999999999</v>
      </c>
      <c r="AZ812" s="34">
        <v>2.8</v>
      </c>
      <c r="BA812" s="34">
        <v>13.404</v>
      </c>
      <c r="BB812" s="34">
        <v>74.81</v>
      </c>
      <c r="BC812" s="34">
        <v>5.58</v>
      </c>
      <c r="BD812" s="34">
        <v>2.371</v>
      </c>
      <c r="BE812" s="34">
        <v>2939.9609999999998</v>
      </c>
      <c r="BF812" s="34">
        <v>0</v>
      </c>
      <c r="BG812" s="34">
        <v>4.1379999999999999</v>
      </c>
      <c r="BH812" s="34">
        <v>0.25800000000000001</v>
      </c>
      <c r="BI812" s="34">
        <v>4.3959999999999999</v>
      </c>
      <c r="BJ812" s="34">
        <v>3.395</v>
      </c>
      <c r="BK812" s="34">
        <v>0.21199999999999999</v>
      </c>
      <c r="BL812" s="34">
        <v>3.6059999999999999</v>
      </c>
      <c r="BM812" s="34">
        <v>1.3075000000000001</v>
      </c>
      <c r="BN812" s="34"/>
      <c r="BO812" s="34"/>
      <c r="BP812" s="34"/>
      <c r="BQ812" s="34">
        <v>754.51800000000003</v>
      </c>
      <c r="BR812" s="34">
        <v>2.4768999999999999E-2</v>
      </c>
      <c r="BS812" s="34">
        <v>-5</v>
      </c>
      <c r="BT812" s="34">
        <v>5.9290000000000002E-3</v>
      </c>
      <c r="BU812" s="34">
        <v>0.60529200000000005</v>
      </c>
      <c r="BV812" s="34">
        <v>0</v>
      </c>
      <c r="BW812" s="34" t="s">
        <v>155</v>
      </c>
      <c r="BX812" s="34">
        <v>0.82</v>
      </c>
    </row>
    <row r="813" spans="1:76" x14ac:dyDescent="0.25">
      <c r="A813" s="35">
        <v>43167</v>
      </c>
      <c r="B813" s="36">
        <v>2.1815972222222219E-2</v>
      </c>
      <c r="C813" s="34">
        <v>1.1160000000000001</v>
      </c>
      <c r="D813" s="34">
        <v>-1.2999999999999999E-3</v>
      </c>
      <c r="E813" s="34">
        <v>-12.937853</v>
      </c>
      <c r="F813" s="34">
        <v>34.200000000000003</v>
      </c>
      <c r="G813" s="34">
        <v>2.1</v>
      </c>
      <c r="H813" s="34">
        <v>27.2</v>
      </c>
      <c r="I813" s="34"/>
      <c r="J813" s="34">
        <v>1.86</v>
      </c>
      <c r="K813" s="34">
        <v>0.99119999999999997</v>
      </c>
      <c r="L813" s="34">
        <v>1.1056999999999999</v>
      </c>
      <c r="M813" s="34">
        <v>0</v>
      </c>
      <c r="N813" s="34">
        <v>33.924700000000001</v>
      </c>
      <c r="O813" s="34">
        <v>2.0815999999999999</v>
      </c>
      <c r="P813" s="34">
        <v>36</v>
      </c>
      <c r="Q813" s="34">
        <v>27.832599999999999</v>
      </c>
      <c r="R813" s="34">
        <v>1.7078</v>
      </c>
      <c r="S813" s="34">
        <v>29.5</v>
      </c>
      <c r="T813" s="34">
        <v>27.1722</v>
      </c>
      <c r="U813" s="34"/>
      <c r="V813" s="34"/>
      <c r="W813" s="34">
        <v>0</v>
      </c>
      <c r="X813" s="34">
        <v>1.8388</v>
      </c>
      <c r="Y813" s="34">
        <v>12</v>
      </c>
      <c r="Z813" s="34">
        <v>851</v>
      </c>
      <c r="AA813" s="34">
        <v>857</v>
      </c>
      <c r="AB813" s="34">
        <v>868</v>
      </c>
      <c r="AC813" s="34">
        <v>90</v>
      </c>
      <c r="AD813" s="34">
        <v>28.43</v>
      </c>
      <c r="AE813" s="34">
        <v>0.65</v>
      </c>
      <c r="AF813" s="34">
        <v>978</v>
      </c>
      <c r="AG813" s="34">
        <v>2</v>
      </c>
      <c r="AH813" s="34">
        <v>40</v>
      </c>
      <c r="AI813" s="34">
        <v>41</v>
      </c>
      <c r="AJ813" s="34">
        <v>191</v>
      </c>
      <c r="AK813" s="34">
        <v>168</v>
      </c>
      <c r="AL813" s="34">
        <v>6.1</v>
      </c>
      <c r="AM813" s="34">
        <v>175.3</v>
      </c>
      <c r="AN813" s="34" t="s">
        <v>155</v>
      </c>
      <c r="AO813" s="34">
        <v>2</v>
      </c>
      <c r="AP813" s="37">
        <v>0.89762731481481473</v>
      </c>
      <c r="AQ813" s="34">
        <v>47.158569999999997</v>
      </c>
      <c r="AR813" s="34">
        <v>-88.489705000000001</v>
      </c>
      <c r="AS813" s="34">
        <v>314.7</v>
      </c>
      <c r="AT813" s="34">
        <v>0</v>
      </c>
      <c r="AU813" s="34">
        <v>12</v>
      </c>
      <c r="AV813" s="34">
        <v>9</v>
      </c>
      <c r="AW813" s="34" t="s">
        <v>200</v>
      </c>
      <c r="AX813" s="34">
        <v>1.7</v>
      </c>
      <c r="AY813" s="34">
        <v>1</v>
      </c>
      <c r="AZ813" s="34">
        <v>2.8</v>
      </c>
      <c r="BA813" s="34">
        <v>13.404</v>
      </c>
      <c r="BB813" s="34">
        <v>171.46</v>
      </c>
      <c r="BC813" s="34">
        <v>12.79</v>
      </c>
      <c r="BD813" s="34">
        <v>0.88500000000000001</v>
      </c>
      <c r="BE813" s="34">
        <v>2997.7179999999998</v>
      </c>
      <c r="BF813" s="34">
        <v>0</v>
      </c>
      <c r="BG813" s="34">
        <v>9.6319999999999997</v>
      </c>
      <c r="BH813" s="34">
        <v>0.59099999999999997</v>
      </c>
      <c r="BI813" s="34">
        <v>10.223000000000001</v>
      </c>
      <c r="BJ813" s="34">
        <v>7.9020000000000001</v>
      </c>
      <c r="BK813" s="34">
        <v>0.48499999999999999</v>
      </c>
      <c r="BL813" s="34">
        <v>8.3870000000000005</v>
      </c>
      <c r="BM813" s="34">
        <v>2.5421</v>
      </c>
      <c r="BN813" s="34"/>
      <c r="BO813" s="34"/>
      <c r="BP813" s="34"/>
      <c r="BQ813" s="34">
        <v>3624.6619999999998</v>
      </c>
      <c r="BR813" s="34">
        <v>1.3639E-2</v>
      </c>
      <c r="BS813" s="34">
        <v>-5</v>
      </c>
      <c r="BT813" s="34">
        <v>5.071E-3</v>
      </c>
      <c r="BU813" s="34">
        <v>0.33330399999999999</v>
      </c>
      <c r="BV813" s="34">
        <v>0</v>
      </c>
      <c r="BW813" s="34" t="s">
        <v>155</v>
      </c>
      <c r="BX813" s="34">
        <v>0.82</v>
      </c>
    </row>
    <row r="814" spans="1:76" x14ac:dyDescent="0.25">
      <c r="A814" s="35">
        <v>43167</v>
      </c>
      <c r="B814" s="36">
        <v>2.1827546296296296E-2</v>
      </c>
      <c r="C814" s="34">
        <v>0.56599999999999995</v>
      </c>
      <c r="D814" s="34">
        <v>2.5000000000000001E-3</v>
      </c>
      <c r="E814" s="34">
        <v>24.837634999999999</v>
      </c>
      <c r="F814" s="34">
        <v>31.8</v>
      </c>
      <c r="G814" s="34">
        <v>2.1</v>
      </c>
      <c r="H814" s="34">
        <v>16.8</v>
      </c>
      <c r="I814" s="34"/>
      <c r="J814" s="34">
        <v>3.45</v>
      </c>
      <c r="K814" s="34">
        <v>0.99670000000000003</v>
      </c>
      <c r="L814" s="34">
        <v>0.56379999999999997</v>
      </c>
      <c r="M814" s="34">
        <v>2.5000000000000001E-3</v>
      </c>
      <c r="N814" s="34">
        <v>31.665400000000002</v>
      </c>
      <c r="O814" s="34">
        <v>2.093</v>
      </c>
      <c r="P814" s="34">
        <v>33.799999999999997</v>
      </c>
      <c r="Q814" s="34">
        <v>25.978999999999999</v>
      </c>
      <c r="R814" s="34">
        <v>1.7172000000000001</v>
      </c>
      <c r="S814" s="34">
        <v>27.7</v>
      </c>
      <c r="T814" s="34">
        <v>16.845600000000001</v>
      </c>
      <c r="U814" s="34"/>
      <c r="V814" s="34"/>
      <c r="W814" s="34">
        <v>0</v>
      </c>
      <c r="X814" s="34">
        <v>3.4403000000000001</v>
      </c>
      <c r="Y814" s="34">
        <v>12</v>
      </c>
      <c r="Z814" s="34">
        <v>852</v>
      </c>
      <c r="AA814" s="34">
        <v>858</v>
      </c>
      <c r="AB814" s="34">
        <v>868</v>
      </c>
      <c r="AC814" s="34">
        <v>90</v>
      </c>
      <c r="AD814" s="34">
        <v>28.43</v>
      </c>
      <c r="AE814" s="34">
        <v>0.65</v>
      </c>
      <c r="AF814" s="34">
        <v>978</v>
      </c>
      <c r="AG814" s="34">
        <v>2</v>
      </c>
      <c r="AH814" s="34">
        <v>40</v>
      </c>
      <c r="AI814" s="34">
        <v>41</v>
      </c>
      <c r="AJ814" s="34">
        <v>191</v>
      </c>
      <c r="AK814" s="34">
        <v>168</v>
      </c>
      <c r="AL814" s="34">
        <v>6</v>
      </c>
      <c r="AM814" s="34">
        <v>175</v>
      </c>
      <c r="AN814" s="34" t="s">
        <v>155</v>
      </c>
      <c r="AO814" s="34">
        <v>2</v>
      </c>
      <c r="AP814" s="37">
        <v>0.89763888888888888</v>
      </c>
      <c r="AQ814" s="34">
        <v>47.158571999999999</v>
      </c>
      <c r="AR814" s="34">
        <v>-88.489705000000001</v>
      </c>
      <c r="AS814" s="34">
        <v>314.5</v>
      </c>
      <c r="AT814" s="34">
        <v>0</v>
      </c>
      <c r="AU814" s="34">
        <v>12</v>
      </c>
      <c r="AV814" s="34">
        <v>9</v>
      </c>
      <c r="AW814" s="34" t="s">
        <v>200</v>
      </c>
      <c r="AX814" s="34">
        <v>1.5458000000000001</v>
      </c>
      <c r="AY814" s="34">
        <v>1.1541999999999999</v>
      </c>
      <c r="AZ814" s="34">
        <v>2.8</v>
      </c>
      <c r="BA814" s="34">
        <v>13.404</v>
      </c>
      <c r="BB814" s="34">
        <v>335.56</v>
      </c>
      <c r="BC814" s="34">
        <v>25.03</v>
      </c>
      <c r="BD814" s="34">
        <v>0.33300000000000002</v>
      </c>
      <c r="BE814" s="34">
        <v>3092.4879999999998</v>
      </c>
      <c r="BF814" s="34">
        <v>8.6419999999999995</v>
      </c>
      <c r="BG814" s="34">
        <v>18.187000000000001</v>
      </c>
      <c r="BH814" s="34">
        <v>1.202</v>
      </c>
      <c r="BI814" s="34">
        <v>19.39</v>
      </c>
      <c r="BJ814" s="34">
        <v>14.920999999999999</v>
      </c>
      <c r="BK814" s="34">
        <v>0.98599999999999999</v>
      </c>
      <c r="BL814" s="34">
        <v>15.907999999999999</v>
      </c>
      <c r="BM814" s="34">
        <v>3.1882999999999999</v>
      </c>
      <c r="BN814" s="34"/>
      <c r="BO814" s="34"/>
      <c r="BP814" s="34"/>
      <c r="BQ814" s="34">
        <v>13719.592000000001</v>
      </c>
      <c r="BR814" s="34">
        <v>4.6470000000000001E-3</v>
      </c>
      <c r="BS814" s="34">
        <v>-5</v>
      </c>
      <c r="BT814" s="34">
        <v>5.0000000000000001E-3</v>
      </c>
      <c r="BU814" s="34">
        <v>0.11357</v>
      </c>
      <c r="BV814" s="34">
        <v>0</v>
      </c>
      <c r="BW814" s="34" t="s">
        <v>155</v>
      </c>
      <c r="BX814" s="34">
        <v>0.82</v>
      </c>
    </row>
    <row r="815" spans="1:76" x14ac:dyDescent="0.25">
      <c r="A815" s="35">
        <v>43167</v>
      </c>
      <c r="B815" s="36">
        <v>2.1839120370370373E-2</v>
      </c>
      <c r="C815" s="34">
        <v>0.34899999999999998</v>
      </c>
      <c r="D815" s="34">
        <v>4.3E-3</v>
      </c>
      <c r="E815" s="34">
        <v>43.302520999999999</v>
      </c>
      <c r="F815" s="34">
        <v>28.9</v>
      </c>
      <c r="G815" s="34">
        <v>2.1</v>
      </c>
      <c r="H815" s="34">
        <v>14.9</v>
      </c>
      <c r="I815" s="34"/>
      <c r="J815" s="34">
        <v>5.22</v>
      </c>
      <c r="K815" s="34">
        <v>1</v>
      </c>
      <c r="L815" s="34">
        <v>0.34910000000000002</v>
      </c>
      <c r="M815" s="34">
        <v>4.3E-3</v>
      </c>
      <c r="N815" s="34">
        <v>28.911999999999999</v>
      </c>
      <c r="O815" s="34">
        <v>2.1</v>
      </c>
      <c r="P815" s="34">
        <v>31</v>
      </c>
      <c r="Q815" s="34">
        <v>23.72</v>
      </c>
      <c r="R815" s="34">
        <v>1.7229000000000001</v>
      </c>
      <c r="S815" s="34">
        <v>25.4</v>
      </c>
      <c r="T815" s="34">
        <v>14.857699999999999</v>
      </c>
      <c r="U815" s="34"/>
      <c r="V815" s="34"/>
      <c r="W815" s="34">
        <v>0</v>
      </c>
      <c r="X815" s="34">
        <v>5.2202999999999999</v>
      </c>
      <c r="Y815" s="34">
        <v>12</v>
      </c>
      <c r="Z815" s="34">
        <v>852</v>
      </c>
      <c r="AA815" s="34">
        <v>858</v>
      </c>
      <c r="AB815" s="34">
        <v>869</v>
      </c>
      <c r="AC815" s="34">
        <v>90</v>
      </c>
      <c r="AD815" s="34">
        <v>28.43</v>
      </c>
      <c r="AE815" s="34">
        <v>0.65</v>
      </c>
      <c r="AF815" s="34">
        <v>978</v>
      </c>
      <c r="AG815" s="34">
        <v>2</v>
      </c>
      <c r="AH815" s="34">
        <v>40</v>
      </c>
      <c r="AI815" s="34">
        <v>41</v>
      </c>
      <c r="AJ815" s="34">
        <v>191</v>
      </c>
      <c r="AK815" s="34">
        <v>167.1</v>
      </c>
      <c r="AL815" s="34">
        <v>5.9</v>
      </c>
      <c r="AM815" s="34">
        <v>175</v>
      </c>
      <c r="AN815" s="34" t="s">
        <v>155</v>
      </c>
      <c r="AO815" s="34">
        <v>2</v>
      </c>
      <c r="AP815" s="37">
        <v>0.89765046296296302</v>
      </c>
      <c r="AQ815" s="34">
        <v>47.158571999999999</v>
      </c>
      <c r="AR815" s="34">
        <v>-88.489705000000001</v>
      </c>
      <c r="AS815" s="34">
        <v>314.3</v>
      </c>
      <c r="AT815" s="34">
        <v>0</v>
      </c>
      <c r="AU815" s="34">
        <v>12</v>
      </c>
      <c r="AV815" s="34">
        <v>9</v>
      </c>
      <c r="AW815" s="34" t="s">
        <v>200</v>
      </c>
      <c r="AX815" s="34">
        <v>1.5770999999999999</v>
      </c>
      <c r="AY815" s="34">
        <v>1.0458000000000001</v>
      </c>
      <c r="AZ815" s="34">
        <v>2.8</v>
      </c>
      <c r="BA815" s="34">
        <v>13.404</v>
      </c>
      <c r="BB815" s="34">
        <v>450</v>
      </c>
      <c r="BC815" s="34">
        <v>33.57</v>
      </c>
      <c r="BD815" s="34">
        <v>0.65300000000000002</v>
      </c>
      <c r="BE815" s="34">
        <v>0</v>
      </c>
      <c r="BF815" s="34">
        <v>0</v>
      </c>
      <c r="BG815" s="34">
        <v>0</v>
      </c>
      <c r="BH815" s="34">
        <v>0</v>
      </c>
      <c r="BI815" s="34">
        <v>0</v>
      </c>
      <c r="BJ815" s="34">
        <v>0</v>
      </c>
      <c r="BK815" s="34">
        <v>0</v>
      </c>
      <c r="BL815" s="34">
        <v>0</v>
      </c>
      <c r="BM815" s="34">
        <v>0</v>
      </c>
      <c r="BN815" s="34">
        <v>0</v>
      </c>
      <c r="BO815" s="34">
        <v>0</v>
      </c>
      <c r="BP815" s="34"/>
      <c r="BQ815" s="34">
        <v>0</v>
      </c>
      <c r="BR815" s="34">
        <v>-1.5740000000000001E-3</v>
      </c>
      <c r="BS815" s="34">
        <v>-5</v>
      </c>
      <c r="BT815" s="34">
        <v>5.9290000000000002E-3</v>
      </c>
      <c r="BU815" s="34">
        <v>-3.8454000000000002E-2</v>
      </c>
      <c r="BV815" s="34">
        <v>0</v>
      </c>
      <c r="BW815" s="34" t="s">
        <v>155</v>
      </c>
      <c r="BX815" s="34">
        <v>0.82</v>
      </c>
    </row>
    <row r="816" spans="1:76" x14ac:dyDescent="0.25">
      <c r="A816" s="35">
        <v>43167</v>
      </c>
      <c r="B816" s="36">
        <v>2.1850694444444443E-2</v>
      </c>
      <c r="C816" s="34">
        <v>0.26700000000000002</v>
      </c>
      <c r="D816" s="34">
        <v>5.3E-3</v>
      </c>
      <c r="E816" s="34">
        <v>53.443595999999999</v>
      </c>
      <c r="F816" s="34">
        <v>25.2</v>
      </c>
      <c r="G816" s="34">
        <v>2.1</v>
      </c>
      <c r="H816" s="34">
        <v>14.5</v>
      </c>
      <c r="I816" s="34"/>
      <c r="J816" s="34">
        <v>7.05</v>
      </c>
      <c r="K816" s="34">
        <v>1</v>
      </c>
      <c r="L816" s="34">
        <v>0.2671</v>
      </c>
      <c r="M816" s="34">
        <v>5.3E-3</v>
      </c>
      <c r="N816" s="34">
        <v>25.172799999999999</v>
      </c>
      <c r="O816" s="34">
        <v>2.1</v>
      </c>
      <c r="P816" s="34">
        <v>27.3</v>
      </c>
      <c r="Q816" s="34">
        <v>20.6523</v>
      </c>
      <c r="R816" s="34">
        <v>1.7229000000000001</v>
      </c>
      <c r="S816" s="34">
        <v>22.4</v>
      </c>
      <c r="T816" s="34">
        <v>14.48</v>
      </c>
      <c r="U816" s="34"/>
      <c r="V816" s="34"/>
      <c r="W816" s="34">
        <v>0</v>
      </c>
      <c r="X816" s="34">
        <v>7.0457000000000001</v>
      </c>
      <c r="Y816" s="34">
        <v>12.1</v>
      </c>
      <c r="Z816" s="34">
        <v>853</v>
      </c>
      <c r="AA816" s="34">
        <v>858</v>
      </c>
      <c r="AB816" s="34">
        <v>869</v>
      </c>
      <c r="AC816" s="34">
        <v>90</v>
      </c>
      <c r="AD816" s="34">
        <v>28.43</v>
      </c>
      <c r="AE816" s="34">
        <v>0.65</v>
      </c>
      <c r="AF816" s="34">
        <v>978</v>
      </c>
      <c r="AG816" s="34">
        <v>2</v>
      </c>
      <c r="AH816" s="34">
        <v>40</v>
      </c>
      <c r="AI816" s="34">
        <v>41</v>
      </c>
      <c r="AJ816" s="34">
        <v>191</v>
      </c>
      <c r="AK816" s="34">
        <v>167</v>
      </c>
      <c r="AL816" s="34">
        <v>5.8</v>
      </c>
      <c r="AM816" s="34">
        <v>175</v>
      </c>
      <c r="AN816" s="34" t="s">
        <v>155</v>
      </c>
      <c r="AO816" s="34">
        <v>1</v>
      </c>
      <c r="AP816" s="37">
        <v>0.89766203703703706</v>
      </c>
      <c r="AQ816" s="34">
        <v>47.158571999999999</v>
      </c>
      <c r="AR816" s="34">
        <v>-88.489706999999996</v>
      </c>
      <c r="AS816" s="34">
        <v>314.10000000000002</v>
      </c>
      <c r="AT816" s="34">
        <v>0</v>
      </c>
      <c r="AU816" s="34">
        <v>12</v>
      </c>
      <c r="AV816" s="34">
        <v>9</v>
      </c>
      <c r="AW816" s="34" t="s">
        <v>200</v>
      </c>
      <c r="AX816" s="34">
        <v>1.6</v>
      </c>
      <c r="AY816" s="34">
        <v>1</v>
      </c>
      <c r="AZ816" s="34">
        <v>2.8</v>
      </c>
      <c r="BA816" s="34">
        <v>13.404</v>
      </c>
      <c r="BB816" s="34">
        <v>450</v>
      </c>
      <c r="BC816" s="34">
        <v>33.57</v>
      </c>
      <c r="BD816" s="34">
        <v>0.65300000000000002</v>
      </c>
      <c r="BE816" s="34">
        <v>0</v>
      </c>
      <c r="BF816" s="34">
        <v>0</v>
      </c>
      <c r="BG816" s="34">
        <v>0</v>
      </c>
      <c r="BH816" s="34">
        <v>0</v>
      </c>
      <c r="BI816" s="34">
        <v>0</v>
      </c>
      <c r="BJ816" s="34">
        <v>0</v>
      </c>
      <c r="BK816" s="34">
        <v>0</v>
      </c>
      <c r="BL816" s="34">
        <v>0</v>
      </c>
      <c r="BM816" s="34">
        <v>0</v>
      </c>
      <c r="BN816" s="34">
        <v>0</v>
      </c>
      <c r="BO816" s="34">
        <v>0</v>
      </c>
      <c r="BP816" s="34"/>
      <c r="BQ816" s="34">
        <v>0</v>
      </c>
      <c r="BR816" s="34">
        <v>-2.3366999999999999E-2</v>
      </c>
      <c r="BS816" s="34">
        <v>-5</v>
      </c>
      <c r="BT816" s="34">
        <v>5.071E-3</v>
      </c>
      <c r="BU816" s="34">
        <v>-0.57103199999999998</v>
      </c>
      <c r="BV816" s="34">
        <v>0</v>
      </c>
      <c r="BW816" s="34" t="s">
        <v>155</v>
      </c>
      <c r="BX816" s="34">
        <v>0.82</v>
      </c>
    </row>
    <row r="817" spans="1:76" x14ac:dyDescent="0.25">
      <c r="A817" s="35">
        <v>43167</v>
      </c>
      <c r="B817" s="36">
        <v>2.186226851851852E-2</v>
      </c>
      <c r="C817" s="34">
        <v>0.20399999999999999</v>
      </c>
      <c r="D817" s="34">
        <v>7.0000000000000001E-3</v>
      </c>
      <c r="E817" s="34">
        <v>69.798826000000005</v>
      </c>
      <c r="F817" s="34">
        <v>21.5</v>
      </c>
      <c r="G817" s="34">
        <v>2.1</v>
      </c>
      <c r="H817" s="34">
        <v>11.1</v>
      </c>
      <c r="I817" s="34"/>
      <c r="J817" s="34">
        <v>8.94</v>
      </c>
      <c r="K817" s="34">
        <v>1</v>
      </c>
      <c r="L817" s="34">
        <v>0.20380000000000001</v>
      </c>
      <c r="M817" s="34">
        <v>7.0000000000000001E-3</v>
      </c>
      <c r="N817" s="34">
        <v>21.532900000000001</v>
      </c>
      <c r="O817" s="34">
        <v>2.1</v>
      </c>
      <c r="P817" s="34">
        <v>23.6</v>
      </c>
      <c r="Q817" s="34">
        <v>17.666</v>
      </c>
      <c r="R817" s="34">
        <v>1.7229000000000001</v>
      </c>
      <c r="S817" s="34">
        <v>19.399999999999999</v>
      </c>
      <c r="T817" s="34">
        <v>11.1248</v>
      </c>
      <c r="U817" s="34"/>
      <c r="V817" s="34"/>
      <c r="W817" s="34">
        <v>0</v>
      </c>
      <c r="X817" s="34">
        <v>8.9390000000000001</v>
      </c>
      <c r="Y817" s="34">
        <v>12</v>
      </c>
      <c r="Z817" s="34">
        <v>854</v>
      </c>
      <c r="AA817" s="34">
        <v>859</v>
      </c>
      <c r="AB817" s="34">
        <v>870</v>
      </c>
      <c r="AC817" s="34">
        <v>90</v>
      </c>
      <c r="AD817" s="34">
        <v>28.43</v>
      </c>
      <c r="AE817" s="34">
        <v>0.65</v>
      </c>
      <c r="AF817" s="34">
        <v>978</v>
      </c>
      <c r="AG817" s="34">
        <v>2</v>
      </c>
      <c r="AH817" s="34">
        <v>40</v>
      </c>
      <c r="AI817" s="34">
        <v>41</v>
      </c>
      <c r="AJ817" s="34">
        <v>191</v>
      </c>
      <c r="AK817" s="34">
        <v>167</v>
      </c>
      <c r="AL817" s="34">
        <v>5.7</v>
      </c>
      <c r="AM817" s="34">
        <v>175</v>
      </c>
      <c r="AN817" s="34" t="s">
        <v>155</v>
      </c>
      <c r="AO817" s="34">
        <v>1</v>
      </c>
      <c r="AP817" s="37">
        <v>0.89768518518518514</v>
      </c>
      <c r="AQ817" s="34">
        <v>47.158571999999999</v>
      </c>
      <c r="AR817" s="34">
        <v>-88.489705000000001</v>
      </c>
      <c r="AS817" s="34">
        <v>313.8</v>
      </c>
      <c r="AT817" s="34">
        <v>0</v>
      </c>
      <c r="AU817" s="34">
        <v>12</v>
      </c>
      <c r="AV817" s="34">
        <v>9</v>
      </c>
      <c r="AW817" s="34" t="s">
        <v>200</v>
      </c>
      <c r="AX817" s="34">
        <v>1.2916000000000001</v>
      </c>
      <c r="AY817" s="34">
        <v>1.0770999999999999</v>
      </c>
      <c r="AZ817" s="34">
        <v>2.4144999999999999</v>
      </c>
      <c r="BA817" s="34">
        <v>13.404</v>
      </c>
      <c r="BB817" s="34">
        <v>450</v>
      </c>
      <c r="BC817" s="34">
        <v>33.57</v>
      </c>
      <c r="BD817" s="34">
        <v>0.65300000000000002</v>
      </c>
      <c r="BE817" s="34">
        <v>0</v>
      </c>
      <c r="BF817" s="34">
        <v>0</v>
      </c>
      <c r="BG817" s="34">
        <v>0</v>
      </c>
      <c r="BH817" s="34">
        <v>0</v>
      </c>
      <c r="BI817" s="34">
        <v>0</v>
      </c>
      <c r="BJ817" s="34">
        <v>0</v>
      </c>
      <c r="BK817" s="34">
        <v>0</v>
      </c>
      <c r="BL817" s="34">
        <v>0</v>
      </c>
      <c r="BM817" s="34">
        <v>0</v>
      </c>
      <c r="BN817" s="34">
        <v>0</v>
      </c>
      <c r="BO817" s="34">
        <v>0</v>
      </c>
      <c r="BP817" s="34"/>
      <c r="BQ817" s="34">
        <v>0</v>
      </c>
      <c r="BR817" s="34">
        <v>-2.6858E-2</v>
      </c>
      <c r="BS817" s="34">
        <v>-5</v>
      </c>
      <c r="BT817" s="34">
        <v>5.9290000000000002E-3</v>
      </c>
      <c r="BU817" s="34">
        <v>-0.65634300000000001</v>
      </c>
      <c r="BV817" s="34">
        <v>0</v>
      </c>
      <c r="BW817" s="34" t="s">
        <v>155</v>
      </c>
      <c r="BX817" s="34">
        <v>0.82</v>
      </c>
    </row>
    <row r="818" spans="1:76" x14ac:dyDescent="0.25">
      <c r="A818" s="35">
        <v>43167</v>
      </c>
      <c r="B818" s="36">
        <v>2.1873842592592594E-2</v>
      </c>
      <c r="C818" s="34">
        <v>0.16</v>
      </c>
      <c r="D818" s="34">
        <v>6.1000000000000004E-3</v>
      </c>
      <c r="E818" s="34">
        <v>61.416597000000003</v>
      </c>
      <c r="F818" s="34">
        <v>18.3</v>
      </c>
      <c r="G818" s="34">
        <v>2.1</v>
      </c>
      <c r="H818" s="34">
        <v>13.8</v>
      </c>
      <c r="I818" s="34"/>
      <c r="J818" s="34">
        <v>10.68</v>
      </c>
      <c r="K818" s="34">
        <v>1</v>
      </c>
      <c r="L818" s="34">
        <v>0.16020000000000001</v>
      </c>
      <c r="M818" s="34">
        <v>6.1000000000000004E-3</v>
      </c>
      <c r="N818" s="34">
        <v>18.329599999999999</v>
      </c>
      <c r="O818" s="34">
        <v>2.1</v>
      </c>
      <c r="P818" s="34">
        <v>20.399999999999999</v>
      </c>
      <c r="Q818" s="34">
        <v>15.038</v>
      </c>
      <c r="R818" s="34">
        <v>1.7229000000000001</v>
      </c>
      <c r="S818" s="34">
        <v>16.8</v>
      </c>
      <c r="T818" s="34">
        <v>13.754899999999999</v>
      </c>
      <c r="U818" s="34"/>
      <c r="V818" s="34"/>
      <c r="W818" s="34">
        <v>0</v>
      </c>
      <c r="X818" s="34">
        <v>10.682</v>
      </c>
      <c r="Y818" s="34">
        <v>12</v>
      </c>
      <c r="Z818" s="34">
        <v>854</v>
      </c>
      <c r="AA818" s="34">
        <v>859</v>
      </c>
      <c r="AB818" s="34">
        <v>869</v>
      </c>
      <c r="AC818" s="34">
        <v>90</v>
      </c>
      <c r="AD818" s="34">
        <v>28.43</v>
      </c>
      <c r="AE818" s="34">
        <v>0.65</v>
      </c>
      <c r="AF818" s="34">
        <v>978</v>
      </c>
      <c r="AG818" s="34">
        <v>2</v>
      </c>
      <c r="AH818" s="34">
        <v>40</v>
      </c>
      <c r="AI818" s="34">
        <v>41</v>
      </c>
      <c r="AJ818" s="34">
        <v>190.1</v>
      </c>
      <c r="AK818" s="34">
        <v>167</v>
      </c>
      <c r="AL818" s="34">
        <v>5.7</v>
      </c>
      <c r="AM818" s="34">
        <v>175</v>
      </c>
      <c r="AN818" s="34" t="s">
        <v>155</v>
      </c>
      <c r="AO818" s="34">
        <v>1</v>
      </c>
      <c r="AP818" s="37">
        <v>0.89769675925925929</v>
      </c>
      <c r="AQ818" s="34">
        <v>47.158572999999997</v>
      </c>
      <c r="AR818" s="34">
        <v>-88.489705000000001</v>
      </c>
      <c r="AS818" s="34">
        <v>313.39999999999998</v>
      </c>
      <c r="AT818" s="34">
        <v>0</v>
      </c>
      <c r="AU818" s="34">
        <v>12</v>
      </c>
      <c r="AV818" s="34">
        <v>9</v>
      </c>
      <c r="AW818" s="34" t="s">
        <v>200</v>
      </c>
      <c r="AX818" s="34">
        <v>1.2770999999999999</v>
      </c>
      <c r="AY818" s="34">
        <v>1.0228999999999999</v>
      </c>
      <c r="AZ818" s="34">
        <v>1.9145000000000001</v>
      </c>
      <c r="BA818" s="34">
        <v>13.404</v>
      </c>
      <c r="BB818" s="34">
        <v>450</v>
      </c>
      <c r="BC818" s="34">
        <v>33.57</v>
      </c>
      <c r="BD818" s="34">
        <v>0.65300000000000002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/>
      <c r="BQ818" s="34">
        <v>0</v>
      </c>
      <c r="BR818" s="34">
        <v>-2.5142000000000001E-2</v>
      </c>
      <c r="BS818" s="34">
        <v>-5</v>
      </c>
      <c r="BT818" s="34">
        <v>6.9290000000000003E-3</v>
      </c>
      <c r="BU818" s="34">
        <v>-0.61440799999999995</v>
      </c>
      <c r="BV818" s="34">
        <v>0</v>
      </c>
      <c r="BW818" s="34" t="s">
        <v>155</v>
      </c>
      <c r="BX818" s="34">
        <v>0.82</v>
      </c>
    </row>
    <row r="819" spans="1:76" x14ac:dyDescent="0.25">
      <c r="A819" s="35">
        <v>43167</v>
      </c>
      <c r="B819" s="36">
        <v>2.1885416666666668E-2</v>
      </c>
      <c r="C819" s="34">
        <v>0.127</v>
      </c>
      <c r="D819" s="34">
        <v>5.3E-3</v>
      </c>
      <c r="E819" s="34">
        <v>53.260340999999997</v>
      </c>
      <c r="F819" s="34">
        <v>15.4</v>
      </c>
      <c r="G819" s="34">
        <v>2.1</v>
      </c>
      <c r="H819" s="34">
        <v>10.199999999999999</v>
      </c>
      <c r="I819" s="34"/>
      <c r="J819" s="34">
        <v>12.23</v>
      </c>
      <c r="K819" s="34">
        <v>1</v>
      </c>
      <c r="L819" s="34">
        <v>0.12690000000000001</v>
      </c>
      <c r="M819" s="34">
        <v>5.3E-3</v>
      </c>
      <c r="N819" s="34">
        <v>15.391999999999999</v>
      </c>
      <c r="O819" s="34">
        <v>2.1</v>
      </c>
      <c r="P819" s="34">
        <v>17.5</v>
      </c>
      <c r="Q819" s="34">
        <v>12.6279</v>
      </c>
      <c r="R819" s="34">
        <v>1.7229000000000001</v>
      </c>
      <c r="S819" s="34">
        <v>14.4</v>
      </c>
      <c r="T819" s="34">
        <v>10.192399999999999</v>
      </c>
      <c r="U819" s="34"/>
      <c r="V819" s="34"/>
      <c r="W819" s="34">
        <v>0</v>
      </c>
      <c r="X819" s="34">
        <v>12.225899999999999</v>
      </c>
      <c r="Y819" s="34">
        <v>12</v>
      </c>
      <c r="Z819" s="34">
        <v>855</v>
      </c>
      <c r="AA819" s="34">
        <v>860</v>
      </c>
      <c r="AB819" s="34">
        <v>869</v>
      </c>
      <c r="AC819" s="34">
        <v>90</v>
      </c>
      <c r="AD819" s="34">
        <v>28.43</v>
      </c>
      <c r="AE819" s="34">
        <v>0.65</v>
      </c>
      <c r="AF819" s="34">
        <v>978</v>
      </c>
      <c r="AG819" s="34">
        <v>2</v>
      </c>
      <c r="AH819" s="34">
        <v>40</v>
      </c>
      <c r="AI819" s="34">
        <v>41</v>
      </c>
      <c r="AJ819" s="34">
        <v>190</v>
      </c>
      <c r="AK819" s="34">
        <v>167</v>
      </c>
      <c r="AL819" s="34">
        <v>5.6</v>
      </c>
      <c r="AM819" s="34">
        <v>175</v>
      </c>
      <c r="AN819" s="34" t="s">
        <v>155</v>
      </c>
      <c r="AO819" s="34">
        <v>2</v>
      </c>
      <c r="AP819" s="37">
        <v>0.89770833333333344</v>
      </c>
      <c r="AQ819" s="34">
        <v>47.158572999999997</v>
      </c>
      <c r="AR819" s="34">
        <v>-88.489705000000001</v>
      </c>
      <c r="AS819" s="34">
        <v>313.3</v>
      </c>
      <c r="AT819" s="34">
        <v>0</v>
      </c>
      <c r="AU819" s="34">
        <v>12</v>
      </c>
      <c r="AV819" s="34">
        <v>9</v>
      </c>
      <c r="AW819" s="34" t="s">
        <v>200</v>
      </c>
      <c r="AX819" s="34">
        <v>1.2229000000000001</v>
      </c>
      <c r="AY819" s="34">
        <v>1.0770999999999999</v>
      </c>
      <c r="AZ819" s="34">
        <v>1.8771</v>
      </c>
      <c r="BA819" s="34">
        <v>13.404</v>
      </c>
      <c r="BB819" s="34">
        <v>450</v>
      </c>
      <c r="BC819" s="34">
        <v>33.57</v>
      </c>
      <c r="BD819" s="34">
        <v>0.65300000000000002</v>
      </c>
      <c r="BE819" s="34">
        <v>0</v>
      </c>
      <c r="BF819" s="34">
        <v>0</v>
      </c>
      <c r="BG819" s="34">
        <v>0</v>
      </c>
      <c r="BH819" s="34">
        <v>0</v>
      </c>
      <c r="BI819" s="34">
        <v>0</v>
      </c>
      <c r="BJ819" s="34">
        <v>0</v>
      </c>
      <c r="BK819" s="34">
        <v>0</v>
      </c>
      <c r="BL819" s="34">
        <v>0</v>
      </c>
      <c r="BM819" s="34">
        <v>0</v>
      </c>
      <c r="BN819" s="34">
        <v>0</v>
      </c>
      <c r="BO819" s="34">
        <v>0</v>
      </c>
      <c r="BP819" s="34"/>
      <c r="BQ819" s="34">
        <v>0</v>
      </c>
      <c r="BR819" s="34">
        <v>-2.8715999999999998E-2</v>
      </c>
      <c r="BS819" s="34">
        <v>-5</v>
      </c>
      <c r="BT819" s="34">
        <v>6.071E-3</v>
      </c>
      <c r="BU819" s="34">
        <v>-0.70174800000000004</v>
      </c>
      <c r="BV819" s="34">
        <v>0</v>
      </c>
      <c r="BW819" s="34" t="s">
        <v>155</v>
      </c>
      <c r="BX819" s="34">
        <v>0.82</v>
      </c>
    </row>
    <row r="820" spans="1:76" x14ac:dyDescent="0.25">
      <c r="A820" s="35">
        <v>43167</v>
      </c>
      <c r="B820" s="36">
        <v>2.1896990740740741E-2</v>
      </c>
      <c r="C820" s="34">
        <v>0.1</v>
      </c>
      <c r="D820" s="34">
        <v>5.0000000000000001E-3</v>
      </c>
      <c r="E820" s="34">
        <v>50</v>
      </c>
      <c r="F820" s="34">
        <v>13</v>
      </c>
      <c r="G820" s="34">
        <v>2.1</v>
      </c>
      <c r="H820" s="34">
        <v>8.1</v>
      </c>
      <c r="I820" s="34"/>
      <c r="J820" s="34">
        <v>13.52</v>
      </c>
      <c r="K820" s="34">
        <v>1</v>
      </c>
      <c r="L820" s="34">
        <v>0.1</v>
      </c>
      <c r="M820" s="34">
        <v>5.0000000000000001E-3</v>
      </c>
      <c r="N820" s="34">
        <v>13.0076</v>
      </c>
      <c r="O820" s="34">
        <v>2.1</v>
      </c>
      <c r="P820" s="34">
        <v>15.1</v>
      </c>
      <c r="Q820" s="34">
        <v>10.6717</v>
      </c>
      <c r="R820" s="34">
        <v>1.7229000000000001</v>
      </c>
      <c r="S820" s="34">
        <v>12.4</v>
      </c>
      <c r="T820" s="34">
        <v>8.0878999999999994</v>
      </c>
      <c r="U820" s="34"/>
      <c r="V820" s="34"/>
      <c r="W820" s="34">
        <v>0</v>
      </c>
      <c r="X820" s="34">
        <v>13.517799999999999</v>
      </c>
      <c r="Y820" s="34">
        <v>12</v>
      </c>
      <c r="Z820" s="34">
        <v>855</v>
      </c>
      <c r="AA820" s="34">
        <v>860</v>
      </c>
      <c r="AB820" s="34">
        <v>870</v>
      </c>
      <c r="AC820" s="34">
        <v>90</v>
      </c>
      <c r="AD820" s="34">
        <v>28.43</v>
      </c>
      <c r="AE820" s="34">
        <v>0.65</v>
      </c>
      <c r="AF820" s="34">
        <v>978</v>
      </c>
      <c r="AG820" s="34">
        <v>2</v>
      </c>
      <c r="AH820" s="34">
        <v>40</v>
      </c>
      <c r="AI820" s="34">
        <v>41</v>
      </c>
      <c r="AJ820" s="34">
        <v>190</v>
      </c>
      <c r="AK820" s="34">
        <v>167</v>
      </c>
      <c r="AL820" s="34">
        <v>5.6</v>
      </c>
      <c r="AM820" s="34">
        <v>175.3</v>
      </c>
      <c r="AN820" s="34" t="s">
        <v>155</v>
      </c>
      <c r="AO820" s="34">
        <v>2</v>
      </c>
      <c r="AP820" s="37">
        <v>0.89770833333333344</v>
      </c>
      <c r="AQ820" s="34">
        <v>47.158572999999997</v>
      </c>
      <c r="AR820" s="34">
        <v>-88.489705000000001</v>
      </c>
      <c r="AS820" s="34">
        <v>313.10000000000002</v>
      </c>
      <c r="AT820" s="34">
        <v>0</v>
      </c>
      <c r="AU820" s="34">
        <v>12</v>
      </c>
      <c r="AV820" s="34">
        <v>9</v>
      </c>
      <c r="AW820" s="34" t="s">
        <v>200</v>
      </c>
      <c r="AX820" s="34">
        <v>1.2770999999999999</v>
      </c>
      <c r="AY820" s="34">
        <v>1.1771</v>
      </c>
      <c r="AZ820" s="34">
        <v>1.9771000000000001</v>
      </c>
      <c r="BA820" s="34">
        <v>13.404</v>
      </c>
      <c r="BB820" s="34">
        <v>450</v>
      </c>
      <c r="BC820" s="34">
        <v>33.57</v>
      </c>
      <c r="BD820" s="34">
        <v>0.65300000000000002</v>
      </c>
      <c r="BE820" s="34">
        <v>0</v>
      </c>
      <c r="BF820" s="34">
        <v>0</v>
      </c>
      <c r="BG820" s="34">
        <v>0</v>
      </c>
      <c r="BH820" s="34">
        <v>0</v>
      </c>
      <c r="BI820" s="34">
        <v>0</v>
      </c>
      <c r="BJ820" s="34">
        <v>0</v>
      </c>
      <c r="BK820" s="34">
        <v>0</v>
      </c>
      <c r="BL820" s="34">
        <v>0</v>
      </c>
      <c r="BM820" s="34">
        <v>0</v>
      </c>
      <c r="BN820" s="34">
        <v>0</v>
      </c>
      <c r="BO820" s="34">
        <v>0</v>
      </c>
      <c r="BP820" s="34"/>
      <c r="BQ820" s="34">
        <v>0</v>
      </c>
      <c r="BR820" s="34">
        <v>-3.0858E-2</v>
      </c>
      <c r="BS820" s="34">
        <v>-5</v>
      </c>
      <c r="BT820" s="34">
        <v>6.9290000000000003E-3</v>
      </c>
      <c r="BU820" s="34">
        <v>-0.75409300000000001</v>
      </c>
      <c r="BV820" s="34">
        <v>0</v>
      </c>
      <c r="BW820" s="34" t="s">
        <v>155</v>
      </c>
      <c r="BX820" s="34">
        <v>0.82</v>
      </c>
    </row>
    <row r="821" spans="1:76" x14ac:dyDescent="0.25">
      <c r="A821" s="35">
        <v>43167</v>
      </c>
      <c r="B821" s="36">
        <v>2.1908564814814815E-2</v>
      </c>
      <c r="C821" s="34">
        <v>9.9000000000000005E-2</v>
      </c>
      <c r="D821" s="34">
        <v>5.0000000000000001E-3</v>
      </c>
      <c r="E821" s="34">
        <v>50</v>
      </c>
      <c r="F821" s="34">
        <v>11.4</v>
      </c>
      <c r="G821" s="34">
        <v>2.1</v>
      </c>
      <c r="H821" s="34">
        <v>9.9</v>
      </c>
      <c r="I821" s="34"/>
      <c r="J821" s="34">
        <v>14.52</v>
      </c>
      <c r="K821" s="34">
        <v>1</v>
      </c>
      <c r="L821" s="34">
        <v>9.9400000000000002E-2</v>
      </c>
      <c r="M821" s="34">
        <v>5.0000000000000001E-3</v>
      </c>
      <c r="N821" s="34">
        <v>11.422499999999999</v>
      </c>
      <c r="O821" s="34">
        <v>2.1</v>
      </c>
      <c r="P821" s="34">
        <v>13.5</v>
      </c>
      <c r="Q821" s="34">
        <v>9.3712999999999997</v>
      </c>
      <c r="R821" s="34">
        <v>1.7229000000000001</v>
      </c>
      <c r="S821" s="34">
        <v>11.1</v>
      </c>
      <c r="T821" s="34">
        <v>9.9154</v>
      </c>
      <c r="U821" s="34"/>
      <c r="V821" s="34"/>
      <c r="W821" s="34">
        <v>0</v>
      </c>
      <c r="X821" s="34">
        <v>14.5219</v>
      </c>
      <c r="Y821" s="34">
        <v>12</v>
      </c>
      <c r="Z821" s="34">
        <v>855</v>
      </c>
      <c r="AA821" s="34">
        <v>860</v>
      </c>
      <c r="AB821" s="34">
        <v>870</v>
      </c>
      <c r="AC821" s="34">
        <v>90</v>
      </c>
      <c r="AD821" s="34">
        <v>28.43</v>
      </c>
      <c r="AE821" s="34">
        <v>0.65</v>
      </c>
      <c r="AF821" s="34">
        <v>978</v>
      </c>
      <c r="AG821" s="34">
        <v>2</v>
      </c>
      <c r="AH821" s="34">
        <v>40</v>
      </c>
      <c r="AI821" s="34">
        <v>41</v>
      </c>
      <c r="AJ821" s="34">
        <v>190</v>
      </c>
      <c r="AK821" s="34">
        <v>167</v>
      </c>
      <c r="AL821" s="34">
        <v>5.7</v>
      </c>
      <c r="AM821" s="34">
        <v>175.6</v>
      </c>
      <c r="AN821" s="34" t="s">
        <v>155</v>
      </c>
      <c r="AO821" s="34">
        <v>2</v>
      </c>
      <c r="AP821" s="37">
        <v>0.89771990740740737</v>
      </c>
      <c r="AQ821" s="34">
        <v>47.158572999999997</v>
      </c>
      <c r="AR821" s="34">
        <v>-88.489703000000006</v>
      </c>
      <c r="AS821" s="34">
        <v>312.89999999999998</v>
      </c>
      <c r="AT821" s="34">
        <v>0</v>
      </c>
      <c r="AU821" s="34">
        <v>12</v>
      </c>
      <c r="AV821" s="34">
        <v>9</v>
      </c>
      <c r="AW821" s="34" t="s">
        <v>200</v>
      </c>
      <c r="AX821" s="34">
        <v>1.2229000000000001</v>
      </c>
      <c r="AY821" s="34">
        <v>1.2770999999999999</v>
      </c>
      <c r="AZ821" s="34">
        <v>2</v>
      </c>
      <c r="BA821" s="34">
        <v>13.404</v>
      </c>
      <c r="BB821" s="34">
        <v>450</v>
      </c>
      <c r="BC821" s="34">
        <v>33.57</v>
      </c>
      <c r="BD821" s="34">
        <v>0.65300000000000002</v>
      </c>
      <c r="BE821" s="34">
        <v>0</v>
      </c>
      <c r="BF821" s="34">
        <v>0</v>
      </c>
      <c r="BG821" s="34">
        <v>0</v>
      </c>
      <c r="BH821" s="34">
        <v>0</v>
      </c>
      <c r="BI821" s="34">
        <v>0</v>
      </c>
      <c r="BJ821" s="34">
        <v>0</v>
      </c>
      <c r="BK821" s="34">
        <v>0</v>
      </c>
      <c r="BL821" s="34">
        <v>0</v>
      </c>
      <c r="BM821" s="34">
        <v>0</v>
      </c>
      <c r="BN821" s="34">
        <v>0</v>
      </c>
      <c r="BO821" s="34">
        <v>0</v>
      </c>
      <c r="BP821" s="34"/>
      <c r="BQ821" s="34">
        <v>0</v>
      </c>
      <c r="BR821" s="34">
        <v>-2.7283999999999999E-2</v>
      </c>
      <c r="BS821" s="34">
        <v>-5</v>
      </c>
      <c r="BT821" s="34">
        <v>7.0000000000000001E-3</v>
      </c>
      <c r="BU821" s="34">
        <v>-0.66675300000000004</v>
      </c>
      <c r="BV821" s="34">
        <v>0</v>
      </c>
      <c r="BW821" s="34" t="s">
        <v>155</v>
      </c>
      <c r="BX821" s="34">
        <v>0.82</v>
      </c>
    </row>
    <row r="822" spans="1:76" x14ac:dyDescent="0.25">
      <c r="A822" s="35">
        <v>43167</v>
      </c>
      <c r="B822" s="36">
        <v>2.1920138888888888E-2</v>
      </c>
      <c r="C822" s="34">
        <v>7.4999999999999997E-2</v>
      </c>
      <c r="D822" s="34">
        <v>5.0000000000000001E-3</v>
      </c>
      <c r="E822" s="34">
        <v>50</v>
      </c>
      <c r="F822" s="34">
        <v>10.3</v>
      </c>
      <c r="G822" s="34">
        <v>2.1</v>
      </c>
      <c r="H822" s="34">
        <v>3.2</v>
      </c>
      <c r="I822" s="34"/>
      <c r="J822" s="34">
        <v>15.35</v>
      </c>
      <c r="K822" s="34">
        <v>1</v>
      </c>
      <c r="L822" s="34">
        <v>7.51E-2</v>
      </c>
      <c r="M822" s="34">
        <v>5.0000000000000001E-3</v>
      </c>
      <c r="N822" s="34">
        <v>10.265499999999999</v>
      </c>
      <c r="O822" s="34">
        <v>2.1</v>
      </c>
      <c r="P822" s="34">
        <v>12.4</v>
      </c>
      <c r="Q822" s="34">
        <v>8.4221000000000004</v>
      </c>
      <c r="R822" s="34">
        <v>1.7229000000000001</v>
      </c>
      <c r="S822" s="34">
        <v>10.1</v>
      </c>
      <c r="T822" s="34">
        <v>3.2059000000000002</v>
      </c>
      <c r="U822" s="34"/>
      <c r="V822" s="34"/>
      <c r="W822" s="34">
        <v>0</v>
      </c>
      <c r="X822" s="34">
        <v>15.347799999999999</v>
      </c>
      <c r="Y822" s="34">
        <v>11.9</v>
      </c>
      <c r="Z822" s="34">
        <v>855</v>
      </c>
      <c r="AA822" s="34">
        <v>861</v>
      </c>
      <c r="AB822" s="34">
        <v>870</v>
      </c>
      <c r="AC822" s="34">
        <v>90</v>
      </c>
      <c r="AD822" s="34">
        <v>28.43</v>
      </c>
      <c r="AE822" s="34">
        <v>0.65</v>
      </c>
      <c r="AF822" s="34">
        <v>978</v>
      </c>
      <c r="AG822" s="34">
        <v>2</v>
      </c>
      <c r="AH822" s="34">
        <v>40</v>
      </c>
      <c r="AI822" s="34">
        <v>41</v>
      </c>
      <c r="AJ822" s="34">
        <v>190</v>
      </c>
      <c r="AK822" s="34">
        <v>167</v>
      </c>
      <c r="AL822" s="34">
        <v>5.5</v>
      </c>
      <c r="AM822" s="34">
        <v>176</v>
      </c>
      <c r="AN822" s="34" t="s">
        <v>155</v>
      </c>
      <c r="AO822" s="34">
        <v>2</v>
      </c>
      <c r="AP822" s="37">
        <v>0.89774305555555556</v>
      </c>
      <c r="AQ822" s="34">
        <v>47.158574999999999</v>
      </c>
      <c r="AR822" s="34">
        <v>-88.489703000000006</v>
      </c>
      <c r="AS822" s="34">
        <v>312.60000000000002</v>
      </c>
      <c r="AT822" s="34">
        <v>0</v>
      </c>
      <c r="AU822" s="34">
        <v>12</v>
      </c>
      <c r="AV822" s="34">
        <v>8</v>
      </c>
      <c r="AW822" s="34" t="s">
        <v>200</v>
      </c>
      <c r="AX822" s="34">
        <v>1.2</v>
      </c>
      <c r="AY822" s="34">
        <v>1.3</v>
      </c>
      <c r="AZ822" s="34">
        <v>2</v>
      </c>
      <c r="BA822" s="34">
        <v>13.404</v>
      </c>
      <c r="BB822" s="34">
        <v>450</v>
      </c>
      <c r="BC822" s="34">
        <v>33.57</v>
      </c>
      <c r="BD822" s="34">
        <v>0.65300000000000002</v>
      </c>
      <c r="BE822" s="34">
        <v>0</v>
      </c>
      <c r="BF822" s="34">
        <v>0</v>
      </c>
      <c r="BG822" s="34">
        <v>0</v>
      </c>
      <c r="BH822" s="34">
        <v>0</v>
      </c>
      <c r="BI822" s="34">
        <v>0</v>
      </c>
      <c r="BJ822" s="34">
        <v>0</v>
      </c>
      <c r="BK822" s="34">
        <v>0</v>
      </c>
      <c r="BL822" s="34">
        <v>0</v>
      </c>
      <c r="BM822" s="34">
        <v>0</v>
      </c>
      <c r="BN822" s="34">
        <v>0</v>
      </c>
      <c r="BO822" s="34">
        <v>0</v>
      </c>
      <c r="BP822" s="34"/>
      <c r="BQ822" s="34">
        <v>0</v>
      </c>
      <c r="BR822" s="34">
        <v>-3.2573999999999999E-2</v>
      </c>
      <c r="BS822" s="34">
        <v>-5</v>
      </c>
      <c r="BT822" s="34">
        <v>7.0000000000000001E-3</v>
      </c>
      <c r="BU822" s="34">
        <v>-0.79602799999999996</v>
      </c>
      <c r="BV822" s="34">
        <v>0</v>
      </c>
      <c r="BW822" s="34" t="s">
        <v>155</v>
      </c>
      <c r="BX822" s="34">
        <v>0.82</v>
      </c>
    </row>
    <row r="823" spans="1:76" x14ac:dyDescent="0.25">
      <c r="A823" s="35">
        <v>43167</v>
      </c>
      <c r="B823" s="36">
        <v>2.1931712962962965E-2</v>
      </c>
      <c r="C823" s="34">
        <v>7.0000000000000007E-2</v>
      </c>
      <c r="D823" s="34">
        <v>5.0000000000000001E-3</v>
      </c>
      <c r="E823" s="34">
        <v>50</v>
      </c>
      <c r="F823" s="34">
        <v>9.4</v>
      </c>
      <c r="G823" s="34">
        <v>2.1</v>
      </c>
      <c r="H823" s="34">
        <v>6.7</v>
      </c>
      <c r="I823" s="34"/>
      <c r="J823" s="34">
        <v>15.91</v>
      </c>
      <c r="K823" s="34">
        <v>1</v>
      </c>
      <c r="L823" s="34">
        <v>7.0000000000000007E-2</v>
      </c>
      <c r="M823" s="34">
        <v>5.0000000000000001E-3</v>
      </c>
      <c r="N823" s="34">
        <v>9.4427000000000003</v>
      </c>
      <c r="O823" s="34">
        <v>2.1</v>
      </c>
      <c r="P823" s="34">
        <v>11.5</v>
      </c>
      <c r="Q823" s="34">
        <v>7.7469999999999999</v>
      </c>
      <c r="R823" s="34">
        <v>1.7229000000000001</v>
      </c>
      <c r="S823" s="34">
        <v>9.5</v>
      </c>
      <c r="T823" s="34">
        <v>6.7396000000000003</v>
      </c>
      <c r="U823" s="34"/>
      <c r="V823" s="34"/>
      <c r="W823" s="34">
        <v>0</v>
      </c>
      <c r="X823" s="34">
        <v>15.912000000000001</v>
      </c>
      <c r="Y823" s="34">
        <v>12</v>
      </c>
      <c r="Z823" s="34">
        <v>855</v>
      </c>
      <c r="AA823" s="34">
        <v>860</v>
      </c>
      <c r="AB823" s="34">
        <v>870</v>
      </c>
      <c r="AC823" s="34">
        <v>90</v>
      </c>
      <c r="AD823" s="34">
        <v>28.43</v>
      </c>
      <c r="AE823" s="34">
        <v>0.65</v>
      </c>
      <c r="AF823" s="34">
        <v>978</v>
      </c>
      <c r="AG823" s="34">
        <v>2</v>
      </c>
      <c r="AH823" s="34">
        <v>40</v>
      </c>
      <c r="AI823" s="34">
        <v>41</v>
      </c>
      <c r="AJ823" s="34">
        <v>190</v>
      </c>
      <c r="AK823" s="34">
        <v>167</v>
      </c>
      <c r="AL823" s="34">
        <v>5.5</v>
      </c>
      <c r="AM823" s="34">
        <v>176</v>
      </c>
      <c r="AN823" s="34" t="s">
        <v>155</v>
      </c>
      <c r="AO823" s="34">
        <v>2</v>
      </c>
      <c r="AP823" s="37">
        <v>0.8977546296296296</v>
      </c>
      <c r="AQ823" s="34">
        <v>47.158574999999999</v>
      </c>
      <c r="AR823" s="34">
        <v>-88.489703000000006</v>
      </c>
      <c r="AS823" s="34">
        <v>312.5</v>
      </c>
      <c r="AT823" s="34">
        <v>0</v>
      </c>
      <c r="AU823" s="34">
        <v>12</v>
      </c>
      <c r="AV823" s="34">
        <v>8</v>
      </c>
      <c r="AW823" s="34" t="s">
        <v>226</v>
      </c>
      <c r="AX823" s="34">
        <v>1.2</v>
      </c>
      <c r="AY823" s="34">
        <v>1.3</v>
      </c>
      <c r="AZ823" s="34">
        <v>2</v>
      </c>
      <c r="BA823" s="34">
        <v>13.404</v>
      </c>
      <c r="BB823" s="34">
        <v>450</v>
      </c>
      <c r="BC823" s="34">
        <v>33.57</v>
      </c>
      <c r="BD823" s="34">
        <v>0.65300000000000002</v>
      </c>
      <c r="BE823" s="34">
        <v>0</v>
      </c>
      <c r="BF823" s="34">
        <v>0</v>
      </c>
      <c r="BG823" s="34">
        <v>0</v>
      </c>
      <c r="BH823" s="34">
        <v>0</v>
      </c>
      <c r="BI823" s="34">
        <v>0</v>
      </c>
      <c r="BJ823" s="34">
        <v>0</v>
      </c>
      <c r="BK823" s="34">
        <v>0</v>
      </c>
      <c r="BL823" s="34">
        <v>0</v>
      </c>
      <c r="BM823" s="34">
        <v>0</v>
      </c>
      <c r="BN823" s="34">
        <v>0</v>
      </c>
      <c r="BO823" s="34">
        <v>0</v>
      </c>
      <c r="BP823" s="34"/>
      <c r="BQ823" s="34">
        <v>0</v>
      </c>
      <c r="BR823" s="34">
        <v>-3.4858E-2</v>
      </c>
      <c r="BS823" s="34">
        <v>-5</v>
      </c>
      <c r="BT823" s="34">
        <v>7.0000000000000001E-3</v>
      </c>
      <c r="BU823" s="34">
        <v>-0.85184300000000002</v>
      </c>
      <c r="BV823" s="34">
        <v>0</v>
      </c>
      <c r="BW823" s="34" t="s">
        <v>155</v>
      </c>
      <c r="BX823" s="34">
        <v>0.82</v>
      </c>
    </row>
    <row r="824" spans="1:76" x14ac:dyDescent="0.25">
      <c r="A824" s="35">
        <v>43167</v>
      </c>
      <c r="B824" s="36">
        <v>2.1943287037037035E-2</v>
      </c>
      <c r="C824" s="34">
        <v>7.0000000000000007E-2</v>
      </c>
      <c r="D824" s="34">
        <v>5.0000000000000001E-3</v>
      </c>
      <c r="E824" s="34">
        <v>50</v>
      </c>
      <c r="F824" s="34">
        <v>8.5</v>
      </c>
      <c r="G824" s="34">
        <v>2.1</v>
      </c>
      <c r="H824" s="34">
        <v>4.2</v>
      </c>
      <c r="I824" s="34"/>
      <c r="J824" s="34">
        <v>16.45</v>
      </c>
      <c r="K824" s="34">
        <v>1</v>
      </c>
      <c r="L824" s="34">
        <v>7.0000000000000007E-2</v>
      </c>
      <c r="M824" s="34">
        <v>5.0000000000000001E-3</v>
      </c>
      <c r="N824" s="34">
        <v>8.4824999999999999</v>
      </c>
      <c r="O824" s="34">
        <v>2.1392000000000002</v>
      </c>
      <c r="P824" s="34">
        <v>10.6</v>
      </c>
      <c r="Q824" s="34">
        <v>6.9672000000000001</v>
      </c>
      <c r="R824" s="34">
        <v>1.7569999999999999</v>
      </c>
      <c r="S824" s="34">
        <v>8.6999999999999993</v>
      </c>
      <c r="T824" s="34">
        <v>4.2165999999999997</v>
      </c>
      <c r="U824" s="34"/>
      <c r="V824" s="34"/>
      <c r="W824" s="34">
        <v>0</v>
      </c>
      <c r="X824" s="34">
        <v>16.453399999999998</v>
      </c>
      <c r="Y824" s="34">
        <v>12</v>
      </c>
      <c r="Z824" s="34">
        <v>855</v>
      </c>
      <c r="AA824" s="34">
        <v>860</v>
      </c>
      <c r="AB824" s="34">
        <v>870</v>
      </c>
      <c r="AC824" s="34">
        <v>90.9</v>
      </c>
      <c r="AD824" s="34">
        <v>28.72</v>
      </c>
      <c r="AE824" s="34">
        <v>0.66</v>
      </c>
      <c r="AF824" s="34">
        <v>978</v>
      </c>
      <c r="AG824" s="34">
        <v>2</v>
      </c>
      <c r="AH824" s="34">
        <v>40</v>
      </c>
      <c r="AI824" s="34">
        <v>41</v>
      </c>
      <c r="AJ824" s="34">
        <v>190</v>
      </c>
      <c r="AK824" s="34">
        <v>167</v>
      </c>
      <c r="AL824" s="34">
        <v>5.5</v>
      </c>
      <c r="AM824" s="34">
        <v>176</v>
      </c>
      <c r="AN824" s="34" t="s">
        <v>155</v>
      </c>
      <c r="AO824" s="34">
        <v>2</v>
      </c>
      <c r="AP824" s="37">
        <v>0.8977546296296296</v>
      </c>
      <c r="AQ824" s="34">
        <v>47.158574999999999</v>
      </c>
      <c r="AR824" s="34">
        <v>-88.489703000000006</v>
      </c>
      <c r="AS824" s="34">
        <v>312.10000000000002</v>
      </c>
      <c r="AT824" s="34">
        <v>0</v>
      </c>
      <c r="AU824" s="34">
        <v>12</v>
      </c>
      <c r="AV824" s="34">
        <v>8</v>
      </c>
      <c r="AW824" s="34" t="s">
        <v>226</v>
      </c>
      <c r="AX824" s="34">
        <v>1.2</v>
      </c>
      <c r="AY824" s="34">
        <v>1.3</v>
      </c>
      <c r="AZ824" s="34">
        <v>2</v>
      </c>
      <c r="BA824" s="34">
        <v>13.404</v>
      </c>
      <c r="BB824" s="34">
        <v>450</v>
      </c>
      <c r="BC824" s="34">
        <v>33.57</v>
      </c>
      <c r="BD824" s="34">
        <v>0.66</v>
      </c>
      <c r="BE824" s="34">
        <v>0</v>
      </c>
      <c r="BF824" s="34">
        <v>0</v>
      </c>
      <c r="BG824" s="34">
        <v>0</v>
      </c>
      <c r="BH824" s="34">
        <v>0</v>
      </c>
      <c r="BI824" s="34">
        <v>0</v>
      </c>
      <c r="BJ824" s="34">
        <v>0</v>
      </c>
      <c r="BK824" s="34">
        <v>0</v>
      </c>
      <c r="BL824" s="34">
        <v>0</v>
      </c>
      <c r="BM824" s="34">
        <v>0</v>
      </c>
      <c r="BN824" s="34">
        <v>0</v>
      </c>
      <c r="BO824" s="34">
        <v>0</v>
      </c>
      <c r="BP824" s="34"/>
      <c r="BQ824" s="34">
        <v>0</v>
      </c>
      <c r="BR824" s="34">
        <v>-3.5000000000000003E-2</v>
      </c>
      <c r="BS824" s="34">
        <v>-5</v>
      </c>
      <c r="BT824" s="34">
        <v>7.9290000000000003E-3</v>
      </c>
      <c r="BU824" s="34">
        <v>-0.85531299999999999</v>
      </c>
      <c r="BV824" s="34">
        <v>0</v>
      </c>
      <c r="BW824" s="34" t="s">
        <v>155</v>
      </c>
      <c r="BX824" s="34">
        <v>0.82099999999999995</v>
      </c>
    </row>
    <row r="825" spans="1:76" x14ac:dyDescent="0.25">
      <c r="A825" s="35">
        <v>43167</v>
      </c>
      <c r="B825" s="36">
        <v>2.1954861111111109E-2</v>
      </c>
      <c r="C825" s="34">
        <v>7.0000000000000007E-2</v>
      </c>
      <c r="D825" s="34">
        <v>5.0000000000000001E-3</v>
      </c>
      <c r="E825" s="34">
        <v>50</v>
      </c>
      <c r="F825" s="34">
        <v>7.9</v>
      </c>
      <c r="G825" s="34">
        <v>2.2000000000000002</v>
      </c>
      <c r="H825" s="34">
        <v>4.3</v>
      </c>
      <c r="I825" s="34"/>
      <c r="J825" s="34">
        <v>16.91</v>
      </c>
      <c r="K825" s="34">
        <v>1</v>
      </c>
      <c r="L825" s="34">
        <v>7.0000000000000007E-2</v>
      </c>
      <c r="M825" s="34">
        <v>5.0000000000000001E-3</v>
      </c>
      <c r="N825" s="34">
        <v>7.9215999999999998</v>
      </c>
      <c r="O825" s="34">
        <v>2.2000000000000002</v>
      </c>
      <c r="P825" s="34">
        <v>10.1</v>
      </c>
      <c r="Q825" s="34">
        <v>6.5069999999999997</v>
      </c>
      <c r="R825" s="34">
        <v>1.8070999999999999</v>
      </c>
      <c r="S825" s="34">
        <v>8.3000000000000007</v>
      </c>
      <c r="T825" s="34">
        <v>4.2960000000000003</v>
      </c>
      <c r="U825" s="34"/>
      <c r="V825" s="34"/>
      <c r="W825" s="34">
        <v>0</v>
      </c>
      <c r="X825" s="34">
        <v>16.9055</v>
      </c>
      <c r="Y825" s="34">
        <v>11.9</v>
      </c>
      <c r="Z825" s="34">
        <v>856</v>
      </c>
      <c r="AA825" s="34">
        <v>861</v>
      </c>
      <c r="AB825" s="34">
        <v>870</v>
      </c>
      <c r="AC825" s="34">
        <v>91</v>
      </c>
      <c r="AD825" s="34">
        <v>28.75</v>
      </c>
      <c r="AE825" s="34">
        <v>0.66</v>
      </c>
      <c r="AF825" s="34">
        <v>978</v>
      </c>
      <c r="AG825" s="34">
        <v>2</v>
      </c>
      <c r="AH825" s="34">
        <v>39.075622000000003</v>
      </c>
      <c r="AI825" s="34">
        <v>41</v>
      </c>
      <c r="AJ825" s="34">
        <v>190</v>
      </c>
      <c r="AK825" s="34">
        <v>167</v>
      </c>
      <c r="AL825" s="34">
        <v>5.3</v>
      </c>
      <c r="AM825" s="34">
        <v>176</v>
      </c>
      <c r="AN825" s="34" t="s">
        <v>155</v>
      </c>
      <c r="AO825" s="34">
        <v>2</v>
      </c>
      <c r="AP825" s="37">
        <v>0.89777777777777779</v>
      </c>
      <c r="AQ825" s="34">
        <v>47.158577000000001</v>
      </c>
      <c r="AR825" s="34">
        <v>-88.489703000000006</v>
      </c>
      <c r="AS825" s="34">
        <v>311.8</v>
      </c>
      <c r="AT825" s="34">
        <v>0</v>
      </c>
      <c r="AU825" s="34">
        <v>12</v>
      </c>
      <c r="AV825" s="34">
        <v>8</v>
      </c>
      <c r="AW825" s="34" t="s">
        <v>226</v>
      </c>
      <c r="AX825" s="34">
        <v>1.2</v>
      </c>
      <c r="AY825" s="34">
        <v>1.3</v>
      </c>
      <c r="AZ825" s="34">
        <v>2</v>
      </c>
      <c r="BA825" s="34">
        <v>13.404</v>
      </c>
      <c r="BB825" s="34">
        <v>450</v>
      </c>
      <c r="BC825" s="34">
        <v>33.57</v>
      </c>
      <c r="BD825" s="34">
        <v>0.66</v>
      </c>
      <c r="BE825" s="34">
        <v>0</v>
      </c>
      <c r="BF825" s="34">
        <v>0</v>
      </c>
      <c r="BG825" s="34">
        <v>0</v>
      </c>
      <c r="BH825" s="34">
        <v>0</v>
      </c>
      <c r="BI825" s="34">
        <v>0</v>
      </c>
      <c r="BJ825" s="34">
        <v>0</v>
      </c>
      <c r="BK825" s="34">
        <v>0</v>
      </c>
      <c r="BL825" s="34">
        <v>0</v>
      </c>
      <c r="BM825" s="34">
        <v>0</v>
      </c>
      <c r="BN825" s="34">
        <v>0</v>
      </c>
      <c r="BO825" s="34">
        <v>0</v>
      </c>
      <c r="BP825" s="34"/>
      <c r="BQ825" s="34">
        <v>0</v>
      </c>
      <c r="BR825" s="34">
        <v>-4.0545999999999999E-2</v>
      </c>
      <c r="BS825" s="34">
        <v>-5</v>
      </c>
      <c r="BT825" s="34">
        <v>8.0000000000000002E-3</v>
      </c>
      <c r="BU825" s="34">
        <v>-0.99085000000000001</v>
      </c>
      <c r="BV825" s="34">
        <v>0</v>
      </c>
      <c r="BW825" s="34" t="s">
        <v>155</v>
      </c>
      <c r="BX825" s="34">
        <v>0.82099999999999995</v>
      </c>
    </row>
    <row r="826" spans="1:76" x14ac:dyDescent="0.25">
      <c r="A826" s="35">
        <v>43167</v>
      </c>
      <c r="B826" s="36">
        <v>2.1966435185185183E-2</v>
      </c>
      <c r="C826" s="34">
        <v>6.8000000000000005E-2</v>
      </c>
      <c r="D826" s="34">
        <v>5.0000000000000001E-3</v>
      </c>
      <c r="E826" s="34">
        <v>50</v>
      </c>
      <c r="F826" s="34">
        <v>7.6</v>
      </c>
      <c r="G826" s="34">
        <v>2.2000000000000002</v>
      </c>
      <c r="H826" s="34">
        <v>9.8000000000000007</v>
      </c>
      <c r="I826" s="34"/>
      <c r="J826" s="34">
        <v>17.149999999999999</v>
      </c>
      <c r="K826" s="34">
        <v>1</v>
      </c>
      <c r="L826" s="34">
        <v>6.83E-2</v>
      </c>
      <c r="M826" s="34">
        <v>5.0000000000000001E-3</v>
      </c>
      <c r="N826" s="34">
        <v>7.5606999999999998</v>
      </c>
      <c r="O826" s="34">
        <v>2.2000000000000002</v>
      </c>
      <c r="P826" s="34">
        <v>9.8000000000000007</v>
      </c>
      <c r="Q826" s="34">
        <v>6.2106000000000003</v>
      </c>
      <c r="R826" s="34">
        <v>1.8070999999999999</v>
      </c>
      <c r="S826" s="34">
        <v>8</v>
      </c>
      <c r="T826" s="34">
        <v>9.8134999999999994</v>
      </c>
      <c r="U826" s="34"/>
      <c r="V826" s="34"/>
      <c r="W826" s="34">
        <v>0</v>
      </c>
      <c r="X826" s="34">
        <v>17.151499999999999</v>
      </c>
      <c r="Y826" s="34">
        <v>12</v>
      </c>
      <c r="Z826" s="34">
        <v>855</v>
      </c>
      <c r="AA826" s="34">
        <v>859</v>
      </c>
      <c r="AB826" s="34">
        <v>870</v>
      </c>
      <c r="AC826" s="34">
        <v>91</v>
      </c>
      <c r="AD826" s="34">
        <v>28.75</v>
      </c>
      <c r="AE826" s="34">
        <v>0.66</v>
      </c>
      <c r="AF826" s="34">
        <v>978</v>
      </c>
      <c r="AG826" s="34">
        <v>2</v>
      </c>
      <c r="AH826" s="34">
        <v>39</v>
      </c>
      <c r="AI826" s="34">
        <v>41</v>
      </c>
      <c r="AJ826" s="34">
        <v>190</v>
      </c>
      <c r="AK826" s="34">
        <v>167</v>
      </c>
      <c r="AL826" s="34">
        <v>5.3</v>
      </c>
      <c r="AM826" s="34">
        <v>176</v>
      </c>
      <c r="AN826" s="34" t="s">
        <v>155</v>
      </c>
      <c r="AO826" s="34">
        <v>2</v>
      </c>
      <c r="AP826" s="37">
        <v>0.89778935185185194</v>
      </c>
      <c r="AQ826" s="34">
        <v>47.158577000000001</v>
      </c>
      <c r="AR826" s="34">
        <v>-88.489703000000006</v>
      </c>
      <c r="AS826" s="34">
        <v>311.5</v>
      </c>
      <c r="AT826" s="34">
        <v>0</v>
      </c>
      <c r="AU826" s="34">
        <v>12</v>
      </c>
      <c r="AV826" s="34">
        <v>8</v>
      </c>
      <c r="AW826" s="34" t="s">
        <v>226</v>
      </c>
      <c r="AX826" s="34">
        <v>1.2</v>
      </c>
      <c r="AY826" s="34">
        <v>1.3</v>
      </c>
      <c r="AZ826" s="34">
        <v>2</v>
      </c>
      <c r="BA826" s="34">
        <v>13.404</v>
      </c>
      <c r="BB826" s="34">
        <v>450</v>
      </c>
      <c r="BC826" s="34">
        <v>33.57</v>
      </c>
      <c r="BD826" s="34">
        <v>0.66</v>
      </c>
      <c r="BE826" s="34">
        <v>0</v>
      </c>
      <c r="BF826" s="34">
        <v>0</v>
      </c>
      <c r="BG826" s="34">
        <v>0</v>
      </c>
      <c r="BH826" s="34">
        <v>0</v>
      </c>
      <c r="BI826" s="34">
        <v>0</v>
      </c>
      <c r="BJ826" s="34">
        <v>0</v>
      </c>
      <c r="BK826" s="34">
        <v>0</v>
      </c>
      <c r="BL826" s="34">
        <v>0</v>
      </c>
      <c r="BM826" s="34">
        <v>0</v>
      </c>
      <c r="BN826" s="34">
        <v>0</v>
      </c>
      <c r="BO826" s="34">
        <v>0</v>
      </c>
      <c r="BP826" s="34"/>
      <c r="BQ826" s="34">
        <v>0</v>
      </c>
      <c r="BR826" s="34">
        <v>-4.0071000000000002E-2</v>
      </c>
      <c r="BS826" s="34">
        <v>-5</v>
      </c>
      <c r="BT826" s="34">
        <v>8.0000000000000002E-3</v>
      </c>
      <c r="BU826" s="34">
        <v>-0.979244</v>
      </c>
      <c r="BV826" s="34">
        <v>0</v>
      </c>
      <c r="BW826" s="34" t="s">
        <v>155</v>
      </c>
      <c r="BX826" s="34">
        <v>0.82099999999999995</v>
      </c>
    </row>
    <row r="827" spans="1:76" x14ac:dyDescent="0.25">
      <c r="A827" s="35">
        <v>43167</v>
      </c>
      <c r="B827" s="36">
        <v>2.197800925925926E-2</v>
      </c>
      <c r="C827" s="34">
        <v>0.06</v>
      </c>
      <c r="D827" s="34">
        <v>5.0000000000000001E-3</v>
      </c>
      <c r="E827" s="34">
        <v>50</v>
      </c>
      <c r="F827" s="34">
        <v>7.3</v>
      </c>
      <c r="G827" s="34">
        <v>2.2000000000000002</v>
      </c>
      <c r="H827" s="34">
        <v>5.2</v>
      </c>
      <c r="I827" s="34"/>
      <c r="J827" s="34">
        <v>17.510000000000002</v>
      </c>
      <c r="K827" s="34">
        <v>1</v>
      </c>
      <c r="L827" s="34">
        <v>0.06</v>
      </c>
      <c r="M827" s="34">
        <v>5.0000000000000001E-3</v>
      </c>
      <c r="N827" s="34">
        <v>7.2606999999999999</v>
      </c>
      <c r="O827" s="34">
        <v>2.2000000000000002</v>
      </c>
      <c r="P827" s="34">
        <v>9.5</v>
      </c>
      <c r="Q827" s="34">
        <v>5.9641999999999999</v>
      </c>
      <c r="R827" s="34">
        <v>1.8070999999999999</v>
      </c>
      <c r="S827" s="34">
        <v>7.8</v>
      </c>
      <c r="T827" s="34">
        <v>5.1578999999999997</v>
      </c>
      <c r="U827" s="34"/>
      <c r="V827" s="34"/>
      <c r="W827" s="34">
        <v>0</v>
      </c>
      <c r="X827" s="34">
        <v>17.505199999999999</v>
      </c>
      <c r="Y827" s="34">
        <v>11.9</v>
      </c>
      <c r="Z827" s="34">
        <v>856</v>
      </c>
      <c r="AA827" s="34">
        <v>860</v>
      </c>
      <c r="AB827" s="34">
        <v>870</v>
      </c>
      <c r="AC827" s="34">
        <v>91</v>
      </c>
      <c r="AD827" s="34">
        <v>28.75</v>
      </c>
      <c r="AE827" s="34">
        <v>0.66</v>
      </c>
      <c r="AF827" s="34">
        <v>978</v>
      </c>
      <c r="AG827" s="34">
        <v>2</v>
      </c>
      <c r="AH827" s="34">
        <v>39</v>
      </c>
      <c r="AI827" s="34">
        <v>41</v>
      </c>
      <c r="AJ827" s="34">
        <v>190</v>
      </c>
      <c r="AK827" s="34">
        <v>167</v>
      </c>
      <c r="AL827" s="34">
        <v>5.3</v>
      </c>
      <c r="AM827" s="34">
        <v>176</v>
      </c>
      <c r="AN827" s="34" t="s">
        <v>155</v>
      </c>
      <c r="AO827" s="34">
        <v>2</v>
      </c>
      <c r="AP827" s="37">
        <v>0.89780092592592586</v>
      </c>
      <c r="AQ827" s="34">
        <v>47.158577000000001</v>
      </c>
      <c r="AR827" s="34">
        <v>-88.489703000000006</v>
      </c>
      <c r="AS827" s="34">
        <v>311.5</v>
      </c>
      <c r="AT827" s="34">
        <v>0</v>
      </c>
      <c r="AU827" s="34">
        <v>12</v>
      </c>
      <c r="AV827" s="34">
        <v>8</v>
      </c>
      <c r="AW827" s="34" t="s">
        <v>226</v>
      </c>
      <c r="AX827" s="34">
        <v>1.2</v>
      </c>
      <c r="AY827" s="34">
        <v>1.3</v>
      </c>
      <c r="AZ827" s="34">
        <v>2</v>
      </c>
      <c r="BA827" s="34">
        <v>13.404</v>
      </c>
      <c r="BB827" s="34">
        <v>450</v>
      </c>
      <c r="BC827" s="34">
        <v>33.57</v>
      </c>
      <c r="BD827" s="34">
        <v>0.66</v>
      </c>
      <c r="BE827" s="34">
        <v>0</v>
      </c>
      <c r="BF827" s="34">
        <v>0</v>
      </c>
      <c r="BG827" s="34">
        <v>0</v>
      </c>
      <c r="BH827" s="34">
        <v>0</v>
      </c>
      <c r="BI827" s="34">
        <v>0</v>
      </c>
      <c r="BJ827" s="34">
        <v>0</v>
      </c>
      <c r="BK827" s="34">
        <v>0</v>
      </c>
      <c r="BL827" s="34">
        <v>0</v>
      </c>
      <c r="BM827" s="34">
        <v>0</v>
      </c>
      <c r="BN827" s="34">
        <v>0</v>
      </c>
      <c r="BO827" s="34">
        <v>0</v>
      </c>
      <c r="BP827" s="34"/>
      <c r="BQ827" s="34">
        <v>0</v>
      </c>
      <c r="BR827" s="34">
        <v>-4.2786999999999999E-2</v>
      </c>
      <c r="BS827" s="34">
        <v>-5</v>
      </c>
      <c r="BT827" s="34">
        <v>8.0000000000000002E-3</v>
      </c>
      <c r="BU827" s="34">
        <v>-1.045607</v>
      </c>
      <c r="BV827" s="34">
        <v>0</v>
      </c>
      <c r="BW827" s="34" t="s">
        <v>155</v>
      </c>
      <c r="BX827" s="34">
        <v>0.82099999999999995</v>
      </c>
    </row>
    <row r="828" spans="1:76" x14ac:dyDescent="0.25">
      <c r="A828" s="35">
        <v>43167</v>
      </c>
      <c r="B828" s="36">
        <v>2.198958333333333E-2</v>
      </c>
      <c r="C828" s="34">
        <v>0.06</v>
      </c>
      <c r="D828" s="34">
        <v>5.0000000000000001E-3</v>
      </c>
      <c r="E828" s="34">
        <v>50</v>
      </c>
      <c r="F828" s="34">
        <v>7</v>
      </c>
      <c r="G828" s="34">
        <v>2.2000000000000002</v>
      </c>
      <c r="H828" s="34">
        <v>6.8</v>
      </c>
      <c r="I828" s="34"/>
      <c r="J828" s="34">
        <v>17.649999999999999</v>
      </c>
      <c r="K828" s="34">
        <v>1</v>
      </c>
      <c r="L828" s="34">
        <v>0.06</v>
      </c>
      <c r="M828" s="34">
        <v>5.0000000000000001E-3</v>
      </c>
      <c r="N828" s="34">
        <v>7.0216000000000003</v>
      </c>
      <c r="O828" s="34">
        <v>2.2000000000000002</v>
      </c>
      <c r="P828" s="34">
        <v>9.1999999999999993</v>
      </c>
      <c r="Q828" s="34">
        <v>5.7676999999999996</v>
      </c>
      <c r="R828" s="34">
        <v>1.8070999999999999</v>
      </c>
      <c r="S828" s="34">
        <v>7.6</v>
      </c>
      <c r="T828" s="34">
        <v>6.8277000000000001</v>
      </c>
      <c r="U828" s="34"/>
      <c r="V828" s="34"/>
      <c r="W828" s="34">
        <v>0</v>
      </c>
      <c r="X828" s="34">
        <v>17.6494</v>
      </c>
      <c r="Y828" s="34">
        <v>12.2</v>
      </c>
      <c r="Z828" s="34">
        <v>855</v>
      </c>
      <c r="AA828" s="34">
        <v>858</v>
      </c>
      <c r="AB828" s="34">
        <v>870</v>
      </c>
      <c r="AC828" s="34">
        <v>91</v>
      </c>
      <c r="AD828" s="34">
        <v>28.75</v>
      </c>
      <c r="AE828" s="34">
        <v>0.66</v>
      </c>
      <c r="AF828" s="34">
        <v>978</v>
      </c>
      <c r="AG828" s="34">
        <v>2</v>
      </c>
      <c r="AH828" s="34">
        <v>39</v>
      </c>
      <c r="AI828" s="34">
        <v>41</v>
      </c>
      <c r="AJ828" s="34">
        <v>190</v>
      </c>
      <c r="AK828" s="34">
        <v>167</v>
      </c>
      <c r="AL828" s="34">
        <v>5.5</v>
      </c>
      <c r="AM828" s="34">
        <v>176</v>
      </c>
      <c r="AN828" s="34" t="s">
        <v>155</v>
      </c>
      <c r="AO828" s="34">
        <v>2</v>
      </c>
      <c r="AP828" s="37">
        <v>0.89780092592592586</v>
      </c>
      <c r="AQ828" s="34">
        <v>47.158577999999999</v>
      </c>
      <c r="AR828" s="34">
        <v>-88.489701999999994</v>
      </c>
      <c r="AS828" s="34">
        <v>311.10000000000002</v>
      </c>
      <c r="AT828" s="34">
        <v>0</v>
      </c>
      <c r="AU828" s="34">
        <v>12</v>
      </c>
      <c r="AV828" s="34">
        <v>8</v>
      </c>
      <c r="AW828" s="34" t="s">
        <v>226</v>
      </c>
      <c r="AX828" s="34">
        <v>1.2</v>
      </c>
      <c r="AY828" s="34">
        <v>1.3</v>
      </c>
      <c r="AZ828" s="34">
        <v>2</v>
      </c>
      <c r="BA828" s="34">
        <v>13.404</v>
      </c>
      <c r="BB828" s="34">
        <v>450</v>
      </c>
      <c r="BC828" s="34">
        <v>33.57</v>
      </c>
      <c r="BD828" s="34">
        <v>0.66</v>
      </c>
      <c r="BE828" s="34">
        <v>0</v>
      </c>
      <c r="BF828" s="34">
        <v>0</v>
      </c>
      <c r="BG828" s="34">
        <v>0</v>
      </c>
      <c r="BH828" s="34">
        <v>0</v>
      </c>
      <c r="BI828" s="34">
        <v>0</v>
      </c>
      <c r="BJ828" s="34">
        <v>0</v>
      </c>
      <c r="BK828" s="34">
        <v>0</v>
      </c>
      <c r="BL828" s="34">
        <v>0</v>
      </c>
      <c r="BM828" s="34">
        <v>0</v>
      </c>
      <c r="BN828" s="34">
        <v>0</v>
      </c>
      <c r="BO828" s="34">
        <v>0</v>
      </c>
      <c r="BP828" s="34"/>
      <c r="BQ828" s="34">
        <v>0</v>
      </c>
      <c r="BR828" s="34">
        <v>-3.4639000000000003E-2</v>
      </c>
      <c r="BS828" s="34">
        <v>-5</v>
      </c>
      <c r="BT828" s="34">
        <v>8.0000000000000002E-3</v>
      </c>
      <c r="BU828" s="34">
        <v>-0.84649099999999999</v>
      </c>
      <c r="BV828" s="34">
        <v>0</v>
      </c>
      <c r="BW828" s="34" t="s">
        <v>155</v>
      </c>
      <c r="BX828" s="34">
        <v>0.82099999999999995</v>
      </c>
    </row>
    <row r="829" spans="1:76" x14ac:dyDescent="0.25">
      <c r="A829" s="35">
        <v>43167</v>
      </c>
      <c r="B829" s="36">
        <v>2.2001157407407407E-2</v>
      </c>
      <c r="C829" s="34">
        <v>0.06</v>
      </c>
      <c r="D829" s="34">
        <v>5.0000000000000001E-3</v>
      </c>
      <c r="E829" s="34">
        <v>50</v>
      </c>
      <c r="F829" s="34">
        <v>6.6</v>
      </c>
      <c r="G829" s="34">
        <v>2.2000000000000002</v>
      </c>
      <c r="H829" s="34">
        <v>6.1</v>
      </c>
      <c r="I829" s="34"/>
      <c r="J829" s="34">
        <v>17.899999999999999</v>
      </c>
      <c r="K829" s="34">
        <v>1</v>
      </c>
      <c r="L829" s="34">
        <v>0.06</v>
      </c>
      <c r="M829" s="34">
        <v>5.0000000000000001E-3</v>
      </c>
      <c r="N829" s="34">
        <v>6.6214000000000004</v>
      </c>
      <c r="O829" s="34">
        <v>2.2000000000000002</v>
      </c>
      <c r="P829" s="34">
        <v>8.8000000000000007</v>
      </c>
      <c r="Q829" s="34">
        <v>5.4390000000000001</v>
      </c>
      <c r="R829" s="34">
        <v>1.8070999999999999</v>
      </c>
      <c r="S829" s="34">
        <v>7.2</v>
      </c>
      <c r="T829" s="34">
        <v>6.1283000000000003</v>
      </c>
      <c r="U829" s="34"/>
      <c r="V829" s="34"/>
      <c r="W829" s="34">
        <v>0</v>
      </c>
      <c r="X829" s="34">
        <v>17.899999999999999</v>
      </c>
      <c r="Y829" s="34">
        <v>12.3</v>
      </c>
      <c r="Z829" s="34">
        <v>853</v>
      </c>
      <c r="AA829" s="34">
        <v>857</v>
      </c>
      <c r="AB829" s="34">
        <v>870</v>
      </c>
      <c r="AC829" s="34">
        <v>91</v>
      </c>
      <c r="AD829" s="34">
        <v>28.75</v>
      </c>
      <c r="AE829" s="34">
        <v>0.66</v>
      </c>
      <c r="AF829" s="34">
        <v>978</v>
      </c>
      <c r="AG829" s="34">
        <v>2</v>
      </c>
      <c r="AH829" s="34">
        <v>39.929000000000002</v>
      </c>
      <c r="AI829" s="34">
        <v>41</v>
      </c>
      <c r="AJ829" s="34">
        <v>190</v>
      </c>
      <c r="AK829" s="34">
        <v>167</v>
      </c>
      <c r="AL829" s="34">
        <v>5.6</v>
      </c>
      <c r="AM829" s="34">
        <v>176</v>
      </c>
      <c r="AN829" s="34" t="s">
        <v>155</v>
      </c>
      <c r="AO829" s="34">
        <v>2</v>
      </c>
      <c r="AP829" s="37">
        <v>0.89782407407407405</v>
      </c>
      <c r="AQ829" s="34">
        <v>47.158577999999999</v>
      </c>
      <c r="AR829" s="34">
        <v>-88.489701999999994</v>
      </c>
      <c r="AS829" s="34">
        <v>310.8</v>
      </c>
      <c r="AT829" s="34">
        <v>0</v>
      </c>
      <c r="AU829" s="34">
        <v>12</v>
      </c>
      <c r="AV829" s="34">
        <v>8</v>
      </c>
      <c r="AW829" s="34" t="s">
        <v>226</v>
      </c>
      <c r="AX829" s="34">
        <v>1.2</v>
      </c>
      <c r="AY829" s="34">
        <v>1.3</v>
      </c>
      <c r="AZ829" s="34">
        <v>2</v>
      </c>
      <c r="BA829" s="34">
        <v>13.404</v>
      </c>
      <c r="BB829" s="34">
        <v>450</v>
      </c>
      <c r="BC829" s="34">
        <v>33.57</v>
      </c>
      <c r="BD829" s="34">
        <v>0.66</v>
      </c>
      <c r="BE829" s="34">
        <v>0</v>
      </c>
      <c r="BF829" s="34">
        <v>0</v>
      </c>
      <c r="BG829" s="34">
        <v>0</v>
      </c>
      <c r="BH829" s="34">
        <v>0</v>
      </c>
      <c r="BI829" s="34">
        <v>0</v>
      </c>
      <c r="BJ829" s="34">
        <v>0</v>
      </c>
      <c r="BK829" s="34">
        <v>0</v>
      </c>
      <c r="BL829" s="34">
        <v>0</v>
      </c>
      <c r="BM829" s="34">
        <v>0</v>
      </c>
      <c r="BN829" s="34">
        <v>0</v>
      </c>
      <c r="BO829" s="34">
        <v>0</v>
      </c>
      <c r="BP829" s="34"/>
      <c r="BQ829" s="34">
        <v>0</v>
      </c>
      <c r="BR829" s="34">
        <v>-2.7497000000000001E-2</v>
      </c>
      <c r="BS829" s="34">
        <v>-5</v>
      </c>
      <c r="BT829" s="34">
        <v>8.0000000000000002E-3</v>
      </c>
      <c r="BU829" s="34">
        <v>-0.67195800000000006</v>
      </c>
      <c r="BV829" s="34">
        <v>0</v>
      </c>
      <c r="BW829" s="34" t="s">
        <v>155</v>
      </c>
      <c r="BX829" s="34">
        <v>0.82099999999999995</v>
      </c>
    </row>
    <row r="830" spans="1:76" x14ac:dyDescent="0.25">
      <c r="A830" s="35">
        <v>43167</v>
      </c>
      <c r="B830" s="36">
        <v>2.2012731481481484E-2</v>
      </c>
      <c r="C830" s="34">
        <v>0.05</v>
      </c>
      <c r="D830" s="34">
        <v>5.0000000000000001E-3</v>
      </c>
      <c r="E830" s="34">
        <v>50</v>
      </c>
      <c r="F830" s="34">
        <v>6.3</v>
      </c>
      <c r="G830" s="34">
        <v>2.2000000000000002</v>
      </c>
      <c r="H830" s="34">
        <v>2.1</v>
      </c>
      <c r="I830" s="34"/>
      <c r="J830" s="34">
        <v>18.05</v>
      </c>
      <c r="K830" s="34">
        <v>1</v>
      </c>
      <c r="L830" s="34">
        <v>0.05</v>
      </c>
      <c r="M830" s="34">
        <v>5.0000000000000001E-3</v>
      </c>
      <c r="N830" s="34">
        <v>6.2606999999999999</v>
      </c>
      <c r="O830" s="34">
        <v>2.2000000000000002</v>
      </c>
      <c r="P830" s="34">
        <v>8.5</v>
      </c>
      <c r="Q830" s="34">
        <v>5.1426999999999996</v>
      </c>
      <c r="R830" s="34">
        <v>1.8070999999999999</v>
      </c>
      <c r="S830" s="34">
        <v>6.9</v>
      </c>
      <c r="T830" s="34">
        <v>2.0905</v>
      </c>
      <c r="U830" s="34"/>
      <c r="V830" s="34"/>
      <c r="W830" s="34">
        <v>0</v>
      </c>
      <c r="X830" s="34">
        <v>18.049299999999999</v>
      </c>
      <c r="Y830" s="34">
        <v>12.3</v>
      </c>
      <c r="Z830" s="34">
        <v>853</v>
      </c>
      <c r="AA830" s="34">
        <v>858</v>
      </c>
      <c r="AB830" s="34">
        <v>869</v>
      </c>
      <c r="AC830" s="34">
        <v>91</v>
      </c>
      <c r="AD830" s="34">
        <v>28.75</v>
      </c>
      <c r="AE830" s="34">
        <v>0.66</v>
      </c>
      <c r="AF830" s="34">
        <v>978</v>
      </c>
      <c r="AG830" s="34">
        <v>2</v>
      </c>
      <c r="AH830" s="34">
        <v>39.071928</v>
      </c>
      <c r="AI830" s="34">
        <v>41</v>
      </c>
      <c r="AJ830" s="34">
        <v>190</v>
      </c>
      <c r="AK830" s="34">
        <v>167</v>
      </c>
      <c r="AL830" s="34">
        <v>5.6</v>
      </c>
      <c r="AM830" s="34">
        <v>176</v>
      </c>
      <c r="AN830" s="34" t="s">
        <v>155</v>
      </c>
      <c r="AO830" s="34">
        <v>2</v>
      </c>
      <c r="AP830" s="37">
        <v>0.8978356481481482</v>
      </c>
      <c r="AQ830" s="34">
        <v>47.158577999999999</v>
      </c>
      <c r="AR830" s="34">
        <v>-88.489701999999994</v>
      </c>
      <c r="AS830" s="34">
        <v>310.60000000000002</v>
      </c>
      <c r="AT830" s="34">
        <v>0</v>
      </c>
      <c r="AU830" s="34">
        <v>12</v>
      </c>
      <c r="AV830" s="34">
        <v>8</v>
      </c>
      <c r="AW830" s="34" t="s">
        <v>226</v>
      </c>
      <c r="AX830" s="34">
        <v>1.2</v>
      </c>
      <c r="AY830" s="34">
        <v>1.3771</v>
      </c>
      <c r="AZ830" s="34">
        <v>2.0771000000000002</v>
      </c>
      <c r="BA830" s="34">
        <v>13.404</v>
      </c>
      <c r="BB830" s="34">
        <v>450</v>
      </c>
      <c r="BC830" s="34">
        <v>33.57</v>
      </c>
      <c r="BD830" s="34">
        <v>0.66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/>
      <c r="BQ830" s="34">
        <v>0</v>
      </c>
      <c r="BR830" s="34">
        <v>-2.8856E-2</v>
      </c>
      <c r="BS830" s="34">
        <v>-5</v>
      </c>
      <c r="BT830" s="34">
        <v>8.0000000000000002E-3</v>
      </c>
      <c r="BU830" s="34">
        <v>-0.70517300000000005</v>
      </c>
      <c r="BV830" s="34">
        <v>0</v>
      </c>
      <c r="BW830" s="34" t="s">
        <v>155</v>
      </c>
      <c r="BX830" s="34">
        <v>0.82099999999999995</v>
      </c>
    </row>
    <row r="831" spans="1:76" x14ac:dyDescent="0.25">
      <c r="A831" s="35">
        <v>43167</v>
      </c>
      <c r="B831" s="36">
        <v>2.2024305555555554E-2</v>
      </c>
      <c r="C831" s="34">
        <v>0.04</v>
      </c>
      <c r="D831" s="34">
        <v>5.0000000000000001E-3</v>
      </c>
      <c r="E831" s="34">
        <v>50</v>
      </c>
      <c r="F831" s="34">
        <v>6.1</v>
      </c>
      <c r="G831" s="34">
        <v>2.2000000000000002</v>
      </c>
      <c r="H831" s="34">
        <v>9.6</v>
      </c>
      <c r="I831" s="34"/>
      <c r="J831" s="34">
        <v>18.2</v>
      </c>
      <c r="K831" s="34">
        <v>1</v>
      </c>
      <c r="L831" s="34">
        <v>0.04</v>
      </c>
      <c r="M831" s="34">
        <v>5.0000000000000001E-3</v>
      </c>
      <c r="N831" s="34">
        <v>6.0608000000000004</v>
      </c>
      <c r="O831" s="34">
        <v>2.2000000000000002</v>
      </c>
      <c r="P831" s="34">
        <v>8.3000000000000007</v>
      </c>
      <c r="Q831" s="34">
        <v>4.9785000000000004</v>
      </c>
      <c r="R831" s="34">
        <v>1.8070999999999999</v>
      </c>
      <c r="S831" s="34">
        <v>6.8</v>
      </c>
      <c r="T831" s="34">
        <v>9.6277000000000008</v>
      </c>
      <c r="U831" s="34"/>
      <c r="V831" s="34"/>
      <c r="W831" s="34">
        <v>0</v>
      </c>
      <c r="X831" s="34">
        <v>18.198499999999999</v>
      </c>
      <c r="Y831" s="34">
        <v>12.3</v>
      </c>
      <c r="Z831" s="34">
        <v>853</v>
      </c>
      <c r="AA831" s="34">
        <v>858</v>
      </c>
      <c r="AB831" s="34">
        <v>869</v>
      </c>
      <c r="AC831" s="34">
        <v>91</v>
      </c>
      <c r="AD831" s="34">
        <v>28.75</v>
      </c>
      <c r="AE831" s="34">
        <v>0.66</v>
      </c>
      <c r="AF831" s="34">
        <v>978</v>
      </c>
      <c r="AG831" s="34">
        <v>2</v>
      </c>
      <c r="AH831" s="34">
        <v>39.928928999999997</v>
      </c>
      <c r="AI831" s="34">
        <v>41</v>
      </c>
      <c r="AJ831" s="34">
        <v>190</v>
      </c>
      <c r="AK831" s="34">
        <v>167.9</v>
      </c>
      <c r="AL831" s="34">
        <v>5.6</v>
      </c>
      <c r="AM831" s="34">
        <v>176</v>
      </c>
      <c r="AN831" s="34" t="s">
        <v>155</v>
      </c>
      <c r="AO831" s="34">
        <v>2</v>
      </c>
      <c r="AP831" s="37">
        <v>0.89784722222222213</v>
      </c>
      <c r="AQ831" s="34">
        <v>47.158577999999999</v>
      </c>
      <c r="AR831" s="34">
        <v>-88.489701999999994</v>
      </c>
      <c r="AS831" s="34">
        <v>310.60000000000002</v>
      </c>
      <c r="AT831" s="34">
        <v>0</v>
      </c>
      <c r="AU831" s="34">
        <v>12</v>
      </c>
      <c r="AV831" s="34">
        <v>8</v>
      </c>
      <c r="AW831" s="34" t="s">
        <v>226</v>
      </c>
      <c r="AX831" s="34">
        <v>1.2</v>
      </c>
      <c r="AY831" s="34">
        <v>1.4</v>
      </c>
      <c r="AZ831" s="34">
        <v>2.1</v>
      </c>
      <c r="BA831" s="34">
        <v>13.404</v>
      </c>
      <c r="BB831" s="34">
        <v>450</v>
      </c>
      <c r="BC831" s="34">
        <v>33.57</v>
      </c>
      <c r="BD831" s="34">
        <v>0.66</v>
      </c>
      <c r="BE831" s="34">
        <v>0</v>
      </c>
      <c r="BF831" s="34">
        <v>0</v>
      </c>
      <c r="BG831" s="34">
        <v>0</v>
      </c>
      <c r="BH831" s="34">
        <v>0</v>
      </c>
      <c r="BI831" s="34">
        <v>0</v>
      </c>
      <c r="BJ831" s="34">
        <v>0</v>
      </c>
      <c r="BK831" s="34">
        <v>0</v>
      </c>
      <c r="BL831" s="34">
        <v>0</v>
      </c>
      <c r="BM831" s="34">
        <v>0</v>
      </c>
      <c r="BN831" s="34">
        <v>0</v>
      </c>
      <c r="BO831" s="34">
        <v>0</v>
      </c>
      <c r="BP831" s="34"/>
      <c r="BQ831" s="34">
        <v>0</v>
      </c>
      <c r="BR831" s="34">
        <v>-3.0858E-2</v>
      </c>
      <c r="BS831" s="34">
        <v>-5</v>
      </c>
      <c r="BT831" s="34">
        <v>7.071E-3</v>
      </c>
      <c r="BU831" s="34">
        <v>-0.75408900000000001</v>
      </c>
      <c r="BV831" s="34">
        <v>0</v>
      </c>
      <c r="BW831" s="34" t="s">
        <v>155</v>
      </c>
      <c r="BX831" s="34">
        <v>0.82099999999999995</v>
      </c>
    </row>
    <row r="832" spans="1:76" x14ac:dyDescent="0.25">
      <c r="A832" s="35">
        <v>43167</v>
      </c>
      <c r="B832" s="36">
        <v>2.2035879629629631E-2</v>
      </c>
      <c r="C832" s="34">
        <v>0.04</v>
      </c>
      <c r="D832" s="34">
        <v>4.0000000000000001E-3</v>
      </c>
      <c r="E832" s="34">
        <v>40.166389000000002</v>
      </c>
      <c r="F832" s="34">
        <v>6</v>
      </c>
      <c r="G832" s="34">
        <v>2.2000000000000002</v>
      </c>
      <c r="H832" s="34">
        <v>11.3</v>
      </c>
      <c r="I832" s="34"/>
      <c r="J832" s="34">
        <v>18.3</v>
      </c>
      <c r="K832" s="34">
        <v>1</v>
      </c>
      <c r="L832" s="34">
        <v>0.04</v>
      </c>
      <c r="M832" s="34">
        <v>4.0000000000000001E-3</v>
      </c>
      <c r="N832" s="34">
        <v>5.9607000000000001</v>
      </c>
      <c r="O832" s="34">
        <v>2.2000000000000002</v>
      </c>
      <c r="P832" s="34">
        <v>8.1999999999999993</v>
      </c>
      <c r="Q832" s="34">
        <v>4.8963000000000001</v>
      </c>
      <c r="R832" s="34">
        <v>1.8070999999999999</v>
      </c>
      <c r="S832" s="34">
        <v>6.7</v>
      </c>
      <c r="T832" s="34">
        <v>11.260899999999999</v>
      </c>
      <c r="U832" s="34"/>
      <c r="V832" s="34"/>
      <c r="W832" s="34">
        <v>0</v>
      </c>
      <c r="X832" s="34">
        <v>18.3</v>
      </c>
      <c r="Y832" s="34">
        <v>12.3</v>
      </c>
      <c r="Z832" s="34">
        <v>853</v>
      </c>
      <c r="AA832" s="34">
        <v>858</v>
      </c>
      <c r="AB832" s="34">
        <v>870</v>
      </c>
      <c r="AC832" s="34">
        <v>91</v>
      </c>
      <c r="AD832" s="34">
        <v>28.75</v>
      </c>
      <c r="AE832" s="34">
        <v>0.66</v>
      </c>
      <c r="AF832" s="34">
        <v>978</v>
      </c>
      <c r="AG832" s="34">
        <v>2</v>
      </c>
      <c r="AH832" s="34">
        <v>39.070999999999998</v>
      </c>
      <c r="AI832" s="34">
        <v>41</v>
      </c>
      <c r="AJ832" s="34">
        <v>190</v>
      </c>
      <c r="AK832" s="34">
        <v>168</v>
      </c>
      <c r="AL832" s="34">
        <v>5.6</v>
      </c>
      <c r="AM832" s="34">
        <v>176</v>
      </c>
      <c r="AN832" s="34" t="s">
        <v>155</v>
      </c>
      <c r="AO832" s="34">
        <v>2</v>
      </c>
      <c r="AP832" s="37">
        <v>0.89784722222222213</v>
      </c>
      <c r="AQ832" s="34">
        <v>47.158580000000001</v>
      </c>
      <c r="AR832" s="34">
        <v>-88.489701999999994</v>
      </c>
      <c r="AS832" s="34">
        <v>310.3</v>
      </c>
      <c r="AT832" s="34">
        <v>0</v>
      </c>
      <c r="AU832" s="34">
        <v>12</v>
      </c>
      <c r="AV832" s="34">
        <v>8</v>
      </c>
      <c r="AW832" s="34" t="s">
        <v>226</v>
      </c>
      <c r="AX832" s="34">
        <v>1.2</v>
      </c>
      <c r="AY832" s="34">
        <v>1.4</v>
      </c>
      <c r="AZ832" s="34">
        <v>2.1</v>
      </c>
      <c r="BA832" s="34">
        <v>13.404</v>
      </c>
      <c r="BB832" s="34">
        <v>450</v>
      </c>
      <c r="BC832" s="34">
        <v>33.57</v>
      </c>
      <c r="BD832" s="34">
        <v>0.66</v>
      </c>
      <c r="BE832" s="34">
        <v>0</v>
      </c>
      <c r="BF832" s="34">
        <v>0</v>
      </c>
      <c r="BG832" s="34">
        <v>0</v>
      </c>
      <c r="BH832" s="34">
        <v>0</v>
      </c>
      <c r="BI832" s="34">
        <v>0</v>
      </c>
      <c r="BJ832" s="34">
        <v>0</v>
      </c>
      <c r="BK832" s="34">
        <v>0</v>
      </c>
      <c r="BL832" s="34">
        <v>0</v>
      </c>
      <c r="BM832" s="34">
        <v>0</v>
      </c>
      <c r="BN832" s="34">
        <v>0</v>
      </c>
      <c r="BO832" s="34">
        <v>0</v>
      </c>
      <c r="BP832" s="34"/>
      <c r="BQ832" s="34">
        <v>0</v>
      </c>
      <c r="BR832" s="34">
        <v>-3.3786999999999998E-2</v>
      </c>
      <c r="BS832" s="34">
        <v>-5</v>
      </c>
      <c r="BT832" s="34">
        <v>8.8579999999999996E-3</v>
      </c>
      <c r="BU832" s="34">
        <v>-0.82567000000000002</v>
      </c>
      <c r="BV832" s="34">
        <v>0</v>
      </c>
      <c r="BW832" s="34" t="s">
        <v>155</v>
      </c>
      <c r="BX832" s="34">
        <v>0.82099999999999995</v>
      </c>
    </row>
    <row r="833" spans="1:76" x14ac:dyDescent="0.25">
      <c r="A833" s="35">
        <v>43167</v>
      </c>
      <c r="B833" s="36">
        <v>2.2047453703703705E-2</v>
      </c>
      <c r="C833" s="34">
        <v>0.04</v>
      </c>
      <c r="D833" s="34">
        <v>3.0000000000000001E-3</v>
      </c>
      <c r="E833" s="34">
        <v>30</v>
      </c>
      <c r="F833" s="34">
        <v>5.8</v>
      </c>
      <c r="G833" s="34">
        <v>2.2000000000000002</v>
      </c>
      <c r="H833" s="34">
        <v>9.8000000000000007</v>
      </c>
      <c r="I833" s="34"/>
      <c r="J833" s="34">
        <v>18.399999999999999</v>
      </c>
      <c r="K833" s="34">
        <v>1</v>
      </c>
      <c r="L833" s="34">
        <v>0.04</v>
      </c>
      <c r="M833" s="34">
        <v>3.0000000000000001E-3</v>
      </c>
      <c r="N833" s="34">
        <v>5.8</v>
      </c>
      <c r="O833" s="34">
        <v>2.2000000000000002</v>
      </c>
      <c r="P833" s="34">
        <v>8</v>
      </c>
      <c r="Q833" s="34">
        <v>4.7643000000000004</v>
      </c>
      <c r="R833" s="34">
        <v>1.8070999999999999</v>
      </c>
      <c r="S833" s="34">
        <v>6.6</v>
      </c>
      <c r="T833" s="34">
        <v>9.8442000000000007</v>
      </c>
      <c r="U833" s="34"/>
      <c r="V833" s="34"/>
      <c r="W833" s="34">
        <v>0</v>
      </c>
      <c r="X833" s="34">
        <v>18.399999999999999</v>
      </c>
      <c r="Y833" s="34">
        <v>12.3</v>
      </c>
      <c r="Z833" s="34">
        <v>854</v>
      </c>
      <c r="AA833" s="34">
        <v>858</v>
      </c>
      <c r="AB833" s="34">
        <v>870</v>
      </c>
      <c r="AC833" s="34">
        <v>91</v>
      </c>
      <c r="AD833" s="34">
        <v>28.75</v>
      </c>
      <c r="AE833" s="34">
        <v>0.66</v>
      </c>
      <c r="AF833" s="34">
        <v>978</v>
      </c>
      <c r="AG833" s="34">
        <v>2</v>
      </c>
      <c r="AH833" s="34">
        <v>39.929000000000002</v>
      </c>
      <c r="AI833" s="34">
        <v>41</v>
      </c>
      <c r="AJ833" s="34">
        <v>190</v>
      </c>
      <c r="AK833" s="34">
        <v>167.1</v>
      </c>
      <c r="AL833" s="34">
        <v>5.6</v>
      </c>
      <c r="AM833" s="34">
        <v>176</v>
      </c>
      <c r="AN833" s="34" t="s">
        <v>155</v>
      </c>
      <c r="AO833" s="34">
        <v>2</v>
      </c>
      <c r="AP833" s="37">
        <v>0.89787037037037043</v>
      </c>
      <c r="AQ833" s="34">
        <v>47.158580000000001</v>
      </c>
      <c r="AR833" s="34">
        <v>-88.489699999999999</v>
      </c>
      <c r="AS833" s="34">
        <v>310.10000000000002</v>
      </c>
      <c r="AT833" s="34">
        <v>0</v>
      </c>
      <c r="AU833" s="34">
        <v>12</v>
      </c>
      <c r="AV833" s="34">
        <v>8</v>
      </c>
      <c r="AW833" s="34" t="s">
        <v>226</v>
      </c>
      <c r="AX833" s="34">
        <v>1.2</v>
      </c>
      <c r="AY833" s="34">
        <v>1.4</v>
      </c>
      <c r="AZ833" s="34">
        <v>2.1</v>
      </c>
      <c r="BA833" s="34">
        <v>13.404</v>
      </c>
      <c r="BB833" s="34">
        <v>450</v>
      </c>
      <c r="BC833" s="34">
        <v>33.57</v>
      </c>
      <c r="BD833" s="34">
        <v>0.66</v>
      </c>
      <c r="BE833" s="34">
        <v>0</v>
      </c>
      <c r="BF833" s="34">
        <v>0</v>
      </c>
      <c r="BG833" s="34">
        <v>0</v>
      </c>
      <c r="BH833" s="34">
        <v>0</v>
      </c>
      <c r="BI833" s="34">
        <v>0</v>
      </c>
      <c r="BJ833" s="34">
        <v>0</v>
      </c>
      <c r="BK833" s="34">
        <v>0</v>
      </c>
      <c r="BL833" s="34">
        <v>0</v>
      </c>
      <c r="BM833" s="34">
        <v>0</v>
      </c>
      <c r="BN833" s="34">
        <v>0</v>
      </c>
      <c r="BO833" s="34">
        <v>0</v>
      </c>
      <c r="BP833" s="34"/>
      <c r="BQ833" s="34">
        <v>0</v>
      </c>
      <c r="BR833" s="34">
        <v>-2.9354999999999999E-2</v>
      </c>
      <c r="BS833" s="34">
        <v>-5</v>
      </c>
      <c r="BT833" s="34">
        <v>8.9999999999999993E-3</v>
      </c>
      <c r="BU833" s="34">
        <v>-0.71736299999999997</v>
      </c>
      <c r="BV833" s="34">
        <v>0</v>
      </c>
      <c r="BW833" s="34" t="s">
        <v>155</v>
      </c>
      <c r="BX833" s="34">
        <v>0.82099999999999995</v>
      </c>
    </row>
    <row r="834" spans="1:76" x14ac:dyDescent="0.25">
      <c r="A834" s="35"/>
      <c r="B834" s="36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7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</row>
    <row r="835" spans="1:76" x14ac:dyDescent="0.25">
      <c r="A835" s="35"/>
      <c r="B835" s="36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7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</row>
    <row r="836" spans="1:76" x14ac:dyDescent="0.25">
      <c r="A836" s="35"/>
      <c r="B836" s="36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7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</row>
    <row r="837" spans="1:76" x14ac:dyDescent="0.25">
      <c r="A837" s="35" t="s">
        <v>227</v>
      </c>
      <c r="B837" s="36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7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</row>
    <row r="838" spans="1:76" x14ac:dyDescent="0.25">
      <c r="A838" s="35" t="s">
        <v>228</v>
      </c>
      <c r="B838" s="36">
        <v>7.1239999999999997</v>
      </c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7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</row>
    <row r="839" spans="1:76" x14ac:dyDescent="0.25">
      <c r="A839" s="35" t="s">
        <v>229</v>
      </c>
      <c r="B839" s="36" t="s">
        <v>230</v>
      </c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7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</row>
    <row r="840" spans="1:76" x14ac:dyDescent="0.25">
      <c r="A840" s="35"/>
      <c r="B840" s="36" t="s">
        <v>231</v>
      </c>
      <c r="C840" s="34" t="s">
        <v>232</v>
      </c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7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</row>
    <row r="841" spans="1:76" x14ac:dyDescent="0.25">
      <c r="A841" s="35"/>
      <c r="B841" s="36" t="s">
        <v>233</v>
      </c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7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</row>
    <row r="842" spans="1:76" x14ac:dyDescent="0.25">
      <c r="A842" s="35"/>
      <c r="B842" s="36" t="s">
        <v>234</v>
      </c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7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</row>
    <row r="843" spans="1:76" x14ac:dyDescent="0.25">
      <c r="A843" s="35" t="s">
        <v>235</v>
      </c>
      <c r="B843" s="36">
        <v>43167</v>
      </c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7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</row>
    <row r="844" spans="1:76" x14ac:dyDescent="0.25">
      <c r="A844" s="35" t="s">
        <v>236</v>
      </c>
      <c r="B844" s="36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7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</row>
    <row r="845" spans="1:76" x14ac:dyDescent="0.25">
      <c r="A845" s="35" t="s">
        <v>237</v>
      </c>
      <c r="B845" s="36" t="s">
        <v>238</v>
      </c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7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</row>
    <row r="846" spans="1:76" x14ac:dyDescent="0.25">
      <c r="A846" s="35" t="s">
        <v>239</v>
      </c>
      <c r="B846" s="36" t="s">
        <v>240</v>
      </c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7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</row>
    <row r="847" spans="1:76" x14ac:dyDescent="0.25">
      <c r="A847" s="35" t="s">
        <v>241</v>
      </c>
      <c r="B847" s="36" t="s">
        <v>242</v>
      </c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7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</row>
    <row r="848" spans="1:76" x14ac:dyDescent="0.25">
      <c r="A848" s="35" t="s">
        <v>243</v>
      </c>
      <c r="B848" s="36" t="s">
        <v>244</v>
      </c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7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</row>
    <row r="849" spans="1:76" x14ac:dyDescent="0.25">
      <c r="A849" s="35" t="s">
        <v>245</v>
      </c>
      <c r="B849" s="36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7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</row>
    <row r="850" spans="1:76" x14ac:dyDescent="0.25">
      <c r="A850" s="35" t="s">
        <v>237</v>
      </c>
      <c r="B850" s="36" t="s">
        <v>246</v>
      </c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7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</row>
    <row r="851" spans="1:76" x14ac:dyDescent="0.25">
      <c r="A851" s="35" t="s">
        <v>239</v>
      </c>
      <c r="B851" s="36" t="s">
        <v>247</v>
      </c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7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</row>
    <row r="852" spans="1:76" x14ac:dyDescent="0.25">
      <c r="A852" s="35" t="s">
        <v>241</v>
      </c>
      <c r="B852" s="36">
        <v>95</v>
      </c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7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</row>
    <row r="853" spans="1:76" x14ac:dyDescent="0.25">
      <c r="A853" s="35" t="s">
        <v>243</v>
      </c>
      <c r="B853" s="36">
        <v>6.907</v>
      </c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7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</row>
    <row r="854" spans="1:76" x14ac:dyDescent="0.25">
      <c r="A854" s="35" t="s">
        <v>248</v>
      </c>
      <c r="B854" s="36">
        <v>6</v>
      </c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7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</row>
    <row r="855" spans="1:76" x14ac:dyDescent="0.25">
      <c r="A855" s="35" t="s">
        <v>249</v>
      </c>
      <c r="B855" s="36">
        <v>15.7</v>
      </c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7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</row>
    <row r="856" spans="1:76" x14ac:dyDescent="0.25">
      <c r="A856" s="35" t="s">
        <v>250</v>
      </c>
      <c r="B856" s="36">
        <v>3030</v>
      </c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7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</row>
    <row r="857" spans="1:76" x14ac:dyDescent="0.25">
      <c r="A857" s="35" t="s">
        <v>245</v>
      </c>
      <c r="B857" s="36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7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</row>
    <row r="858" spans="1:76" x14ac:dyDescent="0.25">
      <c r="A858" s="35" t="s">
        <v>237</v>
      </c>
      <c r="B858" s="36" t="s">
        <v>251</v>
      </c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7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</row>
    <row r="859" spans="1:76" x14ac:dyDescent="0.25">
      <c r="A859" s="35" t="s">
        <v>239</v>
      </c>
      <c r="B859" s="36" t="s">
        <v>252</v>
      </c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7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</row>
    <row r="860" spans="1:76" x14ac:dyDescent="0.25">
      <c r="A860" s="35" t="s">
        <v>241</v>
      </c>
      <c r="B860" s="36">
        <v>129098</v>
      </c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7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</row>
    <row r="861" spans="1:76" x14ac:dyDescent="0.25">
      <c r="A861" s="35" t="s">
        <v>243</v>
      </c>
      <c r="B861" s="36">
        <v>1.302</v>
      </c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7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</row>
    <row r="862" spans="1:76" x14ac:dyDescent="0.25">
      <c r="A862" s="35" t="s">
        <v>253</v>
      </c>
      <c r="B862" s="36">
        <v>2055</v>
      </c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7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</row>
    <row r="863" spans="1:76" x14ac:dyDescent="0.25">
      <c r="A863" s="35" t="s">
        <v>254</v>
      </c>
      <c r="B863" s="36">
        <v>250</v>
      </c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7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</row>
    <row r="864" spans="1:76" x14ac:dyDescent="0.25">
      <c r="A864" s="35" t="s">
        <v>255</v>
      </c>
      <c r="B864" s="36" t="s">
        <v>256</v>
      </c>
      <c r="C864" s="34">
        <v>0</v>
      </c>
      <c r="D864" s="34">
        <v>4073.0054</v>
      </c>
      <c r="E864" s="34">
        <v>38156.353999999999</v>
      </c>
      <c r="F864" s="34">
        <v>-1227622.3</v>
      </c>
      <c r="G864" s="34">
        <v>20233284</v>
      </c>
      <c r="H864" s="34">
        <v>-102520500</v>
      </c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7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</row>
    <row r="865" spans="1:76" x14ac:dyDescent="0.25">
      <c r="A865" s="35" t="s">
        <v>257</v>
      </c>
      <c r="B865" s="36">
        <v>100</v>
      </c>
      <c r="C865" s="34">
        <v>-1.0000000000000001E-5</v>
      </c>
      <c r="D865" s="34">
        <v>6866.6891999999998</v>
      </c>
      <c r="E865" s="34">
        <v>0</v>
      </c>
      <c r="F865" s="34">
        <v>0</v>
      </c>
      <c r="G865" s="34">
        <v>0</v>
      </c>
      <c r="H865" s="34">
        <v>0</v>
      </c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7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</row>
    <row r="866" spans="1:76" x14ac:dyDescent="0.25">
      <c r="A866" s="35" t="s">
        <v>245</v>
      </c>
      <c r="B866" s="36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7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</row>
    <row r="867" spans="1:76" x14ac:dyDescent="0.25">
      <c r="A867" s="35" t="s">
        <v>237</v>
      </c>
      <c r="B867" s="36" t="s">
        <v>258</v>
      </c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7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</row>
    <row r="868" spans="1:76" x14ac:dyDescent="0.25">
      <c r="A868" s="35" t="s">
        <v>239</v>
      </c>
      <c r="B868" s="36" t="s">
        <v>259</v>
      </c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7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</row>
    <row r="869" spans="1:76" x14ac:dyDescent="0.25">
      <c r="A869" s="35" t="s">
        <v>243</v>
      </c>
      <c r="B869" s="36">
        <v>2.9</v>
      </c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7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</row>
    <row r="870" spans="1:76" x14ac:dyDescent="0.25">
      <c r="A870" s="35" t="s">
        <v>245</v>
      </c>
      <c r="B870" s="36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7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</row>
    <row r="871" spans="1:76" x14ac:dyDescent="0.25">
      <c r="A871" s="35" t="s">
        <v>237</v>
      </c>
      <c r="B871" s="36" t="s">
        <v>260</v>
      </c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7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</row>
    <row r="872" spans="1:76" x14ac:dyDescent="0.25">
      <c r="A872" s="35" t="s">
        <v>239</v>
      </c>
      <c r="B872" s="36" t="s">
        <v>261</v>
      </c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7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</row>
    <row r="873" spans="1:76" x14ac:dyDescent="0.25">
      <c r="A873" s="35" t="s">
        <v>241</v>
      </c>
      <c r="B873" s="36">
        <v>208</v>
      </c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7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</row>
    <row r="874" spans="1:76" x14ac:dyDescent="0.25">
      <c r="A874" s="35" t="s">
        <v>262</v>
      </c>
      <c r="B874" s="36" t="s">
        <v>263</v>
      </c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7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</row>
    <row r="875" spans="1:76" x14ac:dyDescent="0.25">
      <c r="A875" s="35" t="s">
        <v>264</v>
      </c>
      <c r="B875" s="36" t="s">
        <v>265</v>
      </c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7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</row>
    <row r="876" spans="1:76" x14ac:dyDescent="0.25">
      <c r="A876" s="35" t="s">
        <v>266</v>
      </c>
      <c r="B876" s="36" t="s">
        <v>267</v>
      </c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7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</row>
    <row r="877" spans="1:76" x14ac:dyDescent="0.25">
      <c r="A877" s="35" t="s">
        <v>268</v>
      </c>
      <c r="B877" s="36" t="s">
        <v>269</v>
      </c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7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</row>
    <row r="878" spans="1:76" x14ac:dyDescent="0.25">
      <c r="A878" s="35" t="s">
        <v>245</v>
      </c>
      <c r="B878" s="36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7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</row>
    <row r="879" spans="1:76" x14ac:dyDescent="0.25">
      <c r="A879" s="35"/>
      <c r="B879" s="36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7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</row>
    <row r="880" spans="1:76" x14ac:dyDescent="0.25">
      <c r="A880" s="35" t="s">
        <v>270</v>
      </c>
      <c r="B880" s="36" t="s">
        <v>271</v>
      </c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7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</row>
    <row r="881" spans="1:76" x14ac:dyDescent="0.25">
      <c r="A881" s="35" t="s">
        <v>272</v>
      </c>
      <c r="B881" s="36" t="s">
        <v>273</v>
      </c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7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</row>
    <row r="882" spans="1:76" x14ac:dyDescent="0.25">
      <c r="A882" s="35" t="s">
        <v>274</v>
      </c>
      <c r="B882" s="36">
        <v>0</v>
      </c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7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</row>
    <row r="883" spans="1:76" x14ac:dyDescent="0.25">
      <c r="A883" s="35" t="s">
        <v>275</v>
      </c>
      <c r="B883" s="36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7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</row>
    <row r="884" spans="1:76" x14ac:dyDescent="0.25">
      <c r="A884" s="35" t="s">
        <v>276</v>
      </c>
      <c r="B884" s="36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7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</row>
    <row r="885" spans="1:76" x14ac:dyDescent="0.25">
      <c r="A885" s="35" t="s">
        <v>277</v>
      </c>
      <c r="B885" s="36">
        <v>0.751</v>
      </c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7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</row>
    <row r="886" spans="1:76" x14ac:dyDescent="0.25">
      <c r="A886" s="35" t="s">
        <v>278</v>
      </c>
      <c r="B886" s="36" t="s">
        <v>279</v>
      </c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7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</row>
    <row r="887" spans="1:76" x14ac:dyDescent="0.25">
      <c r="A887" s="35" t="s">
        <v>280</v>
      </c>
      <c r="B887" s="36">
        <v>2</v>
      </c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7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</row>
    <row r="888" spans="1:76" x14ac:dyDescent="0.25">
      <c r="A888" s="35" t="s">
        <v>281</v>
      </c>
      <c r="B888" s="36" t="s">
        <v>282</v>
      </c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 t="s">
        <v>283</v>
      </c>
      <c r="B889" s="36" t="s">
        <v>284</v>
      </c>
      <c r="C889" s="34" t="s">
        <v>285</v>
      </c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 t="s">
        <v>286</v>
      </c>
      <c r="B890" s="36">
        <v>4</v>
      </c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287</v>
      </c>
      <c r="B891" s="36">
        <v>4</v>
      </c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 t="s">
        <v>288</v>
      </c>
      <c r="B892" s="36">
        <v>3</v>
      </c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 t="s">
        <v>289</v>
      </c>
      <c r="B893" s="36">
        <v>5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 t="s">
        <v>290</v>
      </c>
      <c r="B894" s="36">
        <v>1</v>
      </c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 t="s">
        <v>291</v>
      </c>
      <c r="B895" s="36">
        <v>0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 t="s">
        <v>292</v>
      </c>
      <c r="B896" s="36" t="s">
        <v>282</v>
      </c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 t="s">
        <v>293</v>
      </c>
      <c r="B897" s="36">
        <v>0</v>
      </c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294</v>
      </c>
      <c r="B898" s="36" t="s">
        <v>282</v>
      </c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295</v>
      </c>
      <c r="B899" s="36">
        <v>0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296</v>
      </c>
      <c r="B900" s="36">
        <v>0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297</v>
      </c>
      <c r="B901" s="36">
        <v>0</v>
      </c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298</v>
      </c>
      <c r="B902" s="36">
        <v>1</v>
      </c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299</v>
      </c>
      <c r="B903" s="36">
        <v>0</v>
      </c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300</v>
      </c>
      <c r="B904" s="36" t="s">
        <v>301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302</v>
      </c>
      <c r="B905" s="36" t="s">
        <v>303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304</v>
      </c>
      <c r="B906" s="36" t="s">
        <v>305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306</v>
      </c>
      <c r="B907" s="36">
        <v>0</v>
      </c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307</v>
      </c>
      <c r="B908" s="36">
        <v>1.2452546296296295E-2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308</v>
      </c>
      <c r="B909" s="36">
        <v>2.2047453703703705E-2</v>
      </c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309</v>
      </c>
      <c r="B910" s="36">
        <v>830</v>
      </c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310</v>
      </c>
      <c r="B911" s="36">
        <v>652</v>
      </c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311</v>
      </c>
      <c r="B912" s="36">
        <v>3.0539999999999998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312</v>
      </c>
      <c r="B913" s="36">
        <v>978.11099999999999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313</v>
      </c>
      <c r="B914" s="36">
        <v>88.272000000000006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 t="s">
        <v>314</v>
      </c>
      <c r="B915" s="36">
        <v>30.158999999999999</v>
      </c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315</v>
      </c>
      <c r="B916" s="36">
        <v>0.82599999999999996</v>
      </c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/>
      <c r="B917" s="36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316</v>
      </c>
      <c r="B918" s="36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317</v>
      </c>
      <c r="B919" s="36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318</v>
      </c>
      <c r="B920" s="36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319</v>
      </c>
      <c r="B921" s="36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320</v>
      </c>
      <c r="B922" s="36">
        <v>0</v>
      </c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321</v>
      </c>
      <c r="B923" s="36">
        <v>0</v>
      </c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 t="s">
        <v>322</v>
      </c>
      <c r="B924" s="36">
        <v>0</v>
      </c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323</v>
      </c>
      <c r="B925" s="36">
        <v>0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324</v>
      </c>
      <c r="B926" s="36">
        <v>0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325</v>
      </c>
      <c r="B927" s="36">
        <v>0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 t="s">
        <v>326</v>
      </c>
      <c r="B928" s="36">
        <v>0</v>
      </c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 t="s">
        <v>327</v>
      </c>
      <c r="B929" s="36">
        <v>0</v>
      </c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/>
      <c r="B930" s="36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/>
      <c r="B931" s="36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328</v>
      </c>
      <c r="B932" s="36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 t="s">
        <v>100</v>
      </c>
      <c r="B933" s="36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104</v>
      </c>
      <c r="B934" s="36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 t="s">
        <v>329</v>
      </c>
      <c r="B935" s="36" t="s">
        <v>117</v>
      </c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330</v>
      </c>
      <c r="B936" s="36" t="s">
        <v>331</v>
      </c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 t="s">
        <v>143</v>
      </c>
      <c r="B937" s="36" t="s">
        <v>332</v>
      </c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 t="s">
        <v>197</v>
      </c>
      <c r="B938" s="36" t="s">
        <v>333</v>
      </c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/>
      <c r="B939" s="36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/>
      <c r="B940" s="36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334</v>
      </c>
      <c r="B941" s="36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335</v>
      </c>
      <c r="B942" s="36">
        <v>5.4119999999999999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336</v>
      </c>
      <c r="B943" s="36">
        <v>0</v>
      </c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 t="s">
        <v>337</v>
      </c>
      <c r="B944" s="36">
        <v>0</v>
      </c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338</v>
      </c>
      <c r="B945" s="36">
        <v>0</v>
      </c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/>
      <c r="B946" s="36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339</v>
      </c>
      <c r="B947" s="36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 t="s">
        <v>340</v>
      </c>
      <c r="B948" s="36">
        <v>0</v>
      </c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 t="s">
        <v>341</v>
      </c>
      <c r="B949" s="36">
        <v>0</v>
      </c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342</v>
      </c>
      <c r="B950" s="36">
        <v>0</v>
      </c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343</v>
      </c>
      <c r="B951" s="36">
        <v>0</v>
      </c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344</v>
      </c>
      <c r="B952" s="3">
        <v>0</v>
      </c>
    </row>
    <row r="953" spans="1:76" x14ac:dyDescent="0.25">
      <c r="A953" s="4" t="s">
        <v>345</v>
      </c>
      <c r="B953" s="3">
        <v>0</v>
      </c>
    </row>
    <row r="954" spans="1:76" x14ac:dyDescent="0.25">
      <c r="A954" s="4" t="s">
        <v>346</v>
      </c>
      <c r="B954" s="3">
        <v>0</v>
      </c>
    </row>
    <row r="955" spans="1:76" x14ac:dyDescent="0.25">
      <c r="A955" s="34" t="s">
        <v>347</v>
      </c>
      <c r="B955" s="34">
        <v>0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348</v>
      </c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349</v>
      </c>
      <c r="B958" s="34">
        <v>0</v>
      </c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350</v>
      </c>
      <c r="B959" s="34">
        <v>0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351</v>
      </c>
      <c r="B960" s="35">
        <v>0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352</v>
      </c>
      <c r="B961" s="34">
        <v>0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353</v>
      </c>
      <c r="B962" s="34">
        <v>0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354</v>
      </c>
      <c r="B963" s="34">
        <v>0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355</v>
      </c>
      <c r="B964" s="34">
        <v>0</v>
      </c>
    </row>
    <row r="965" spans="1:76" x14ac:dyDescent="0.25">
      <c r="A965" s="34" t="s">
        <v>356</v>
      </c>
      <c r="B965" s="34">
        <v>0</v>
      </c>
    </row>
    <row r="966" spans="1:76" x14ac:dyDescent="0.25">
      <c r="A966" s="34"/>
      <c r="B966" s="34"/>
    </row>
    <row r="967" spans="1:76" x14ac:dyDescent="0.25">
      <c r="A967" s="34" t="s">
        <v>357</v>
      </c>
      <c r="B967" s="34"/>
    </row>
    <row r="968" spans="1:76" x14ac:dyDescent="0.25">
      <c r="A968" s="34" t="s">
        <v>358</v>
      </c>
      <c r="B968" s="34">
        <v>0</v>
      </c>
    </row>
    <row r="969" spans="1:76" x14ac:dyDescent="0.25">
      <c r="A969" s="34" t="s">
        <v>359</v>
      </c>
      <c r="B969" s="34">
        <v>0</v>
      </c>
    </row>
    <row r="970" spans="1:76" x14ac:dyDescent="0.25">
      <c r="A970" s="34" t="s">
        <v>360</v>
      </c>
      <c r="B970" s="34">
        <v>0</v>
      </c>
    </row>
    <row r="971" spans="1:76" x14ac:dyDescent="0.25">
      <c r="A971" s="34" t="s">
        <v>361</v>
      </c>
      <c r="B971" s="34">
        <v>0</v>
      </c>
    </row>
    <row r="972" spans="1:76" x14ac:dyDescent="0.25">
      <c r="A972" s="34" t="s">
        <v>362</v>
      </c>
      <c r="B972" s="34">
        <v>0</v>
      </c>
    </row>
    <row r="973" spans="1:76" x14ac:dyDescent="0.25">
      <c r="A973" s="34" t="s">
        <v>363</v>
      </c>
      <c r="B973" s="34">
        <v>0</v>
      </c>
    </row>
    <row r="974" spans="1:76" x14ac:dyDescent="0.25">
      <c r="A974" s="34" t="s">
        <v>364</v>
      </c>
      <c r="B974" s="34">
        <v>0</v>
      </c>
    </row>
    <row r="975" spans="1:76" x14ac:dyDescent="0.25">
      <c r="A975" s="34" t="s">
        <v>365</v>
      </c>
      <c r="B975" s="34">
        <v>0</v>
      </c>
    </row>
    <row r="976" spans="1:76" x14ac:dyDescent="0.25">
      <c r="A976" s="34" t="s">
        <v>366</v>
      </c>
      <c r="B976" s="34">
        <v>0</v>
      </c>
    </row>
    <row r="977" spans="1:8" x14ac:dyDescent="0.25">
      <c r="A977" s="34"/>
      <c r="B977" s="34"/>
    </row>
    <row r="978" spans="1:8" x14ac:dyDescent="0.25">
      <c r="A978" s="34" t="s">
        <v>367</v>
      </c>
      <c r="B978" s="34" t="s">
        <v>368</v>
      </c>
    </row>
    <row r="979" spans="1:8" x14ac:dyDescent="0.25">
      <c r="A979" s="34" t="s">
        <v>369</v>
      </c>
      <c r="B979" s="34">
        <v>0.751</v>
      </c>
      <c r="C979" s="4">
        <v>1</v>
      </c>
      <c r="D979" s="4">
        <v>2.0409999999999999</v>
      </c>
      <c r="E979" s="4">
        <v>7.0000000000000007E-2</v>
      </c>
      <c r="F979" s="4">
        <v>0</v>
      </c>
      <c r="G979" s="4">
        <v>0</v>
      </c>
    </row>
    <row r="980" spans="1:8" x14ac:dyDescent="0.25">
      <c r="A980" s="34"/>
      <c r="B980" s="34"/>
      <c r="C980" s="34"/>
      <c r="D980" s="34"/>
      <c r="E980" s="34"/>
      <c r="F980" s="34"/>
      <c r="G980" s="34"/>
      <c r="H980" s="34"/>
    </row>
    <row r="981" spans="1:8" x14ac:dyDescent="0.25">
      <c r="A981" s="34" t="s">
        <v>370</v>
      </c>
      <c r="B981" s="34"/>
      <c r="C981" s="34"/>
      <c r="D981" s="34"/>
      <c r="E981" s="34"/>
      <c r="F981" s="34"/>
      <c r="G981" s="34"/>
      <c r="H981" s="34"/>
    </row>
    <row r="982" spans="1:8" x14ac:dyDescent="0.25">
      <c r="A982" s="34" t="s">
        <v>371</v>
      </c>
      <c r="B982" s="34">
        <v>0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372</v>
      </c>
      <c r="B983" s="34">
        <v>0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373</v>
      </c>
      <c r="B984" s="34">
        <v>0</v>
      </c>
      <c r="C984" s="34"/>
      <c r="D984" s="34"/>
      <c r="E984" s="34"/>
      <c r="F984" s="34"/>
      <c r="G984" s="34"/>
      <c r="H984" s="34"/>
    </row>
    <row r="985" spans="1:8" x14ac:dyDescent="0.25">
      <c r="A985" s="34" t="s">
        <v>374</v>
      </c>
      <c r="B985" s="34">
        <v>0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375</v>
      </c>
      <c r="B986" s="34">
        <v>0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376</v>
      </c>
      <c r="B987" s="34">
        <v>0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377</v>
      </c>
      <c r="B988" s="34">
        <v>0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378</v>
      </c>
      <c r="B989" s="34">
        <v>0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379</v>
      </c>
      <c r="B990" s="34">
        <v>0</v>
      </c>
      <c r="C990" s="34"/>
      <c r="D990" s="34"/>
      <c r="E990" s="34"/>
      <c r="F990" s="34"/>
      <c r="G990" s="34"/>
      <c r="H990" s="34"/>
    </row>
    <row r="991" spans="1:8" x14ac:dyDescent="0.25">
      <c r="A991" s="34"/>
      <c r="B991" s="34"/>
      <c r="C991" s="34"/>
      <c r="D991" s="34"/>
      <c r="E991" s="34"/>
      <c r="F991" s="34"/>
      <c r="G991" s="34"/>
      <c r="H991" s="34"/>
    </row>
    <row r="992" spans="1:8" x14ac:dyDescent="0.25">
      <c r="A992" s="34" t="s">
        <v>380</v>
      </c>
      <c r="B992" s="34"/>
      <c r="C992" s="34"/>
      <c r="D992" s="34"/>
      <c r="E992" s="34"/>
      <c r="F992" s="34"/>
      <c r="G992" s="34"/>
      <c r="H992" s="34"/>
    </row>
    <row r="993" spans="1:8" x14ac:dyDescent="0.25">
      <c r="A993" s="34" t="s">
        <v>381</v>
      </c>
      <c r="B993" s="34"/>
      <c r="C993" s="34"/>
      <c r="D993" s="34"/>
      <c r="E993" s="34"/>
      <c r="F993" s="34"/>
      <c r="G993" s="34"/>
      <c r="H993" s="34"/>
    </row>
    <row r="994" spans="1:8" x14ac:dyDescent="0.25">
      <c r="A994" s="34" t="s">
        <v>382</v>
      </c>
      <c r="B994" s="34"/>
      <c r="C994" s="34"/>
      <c r="D994" s="34"/>
      <c r="E994" s="34"/>
      <c r="F994" s="34"/>
      <c r="G994" s="34"/>
      <c r="H994" s="34"/>
    </row>
    <row r="995" spans="1:8" x14ac:dyDescent="0.25">
      <c r="A995" s="34" t="s">
        <v>383</v>
      </c>
      <c r="B995" s="34"/>
      <c r="C995" s="34"/>
      <c r="D995" s="34"/>
      <c r="E995" s="34"/>
      <c r="F995" s="34"/>
      <c r="G995" s="34"/>
      <c r="H995" s="34"/>
    </row>
    <row r="996" spans="1:8" x14ac:dyDescent="0.25">
      <c r="A996" s="4" t="s">
        <v>384</v>
      </c>
      <c r="B996" s="3"/>
    </row>
    <row r="997" spans="1:8" x14ac:dyDescent="0.25">
      <c r="A997" s="34"/>
      <c r="B997" s="34"/>
      <c r="C997" s="34"/>
    </row>
    <row r="998" spans="1:8" x14ac:dyDescent="0.25">
      <c r="A998" s="34"/>
      <c r="B998" s="34"/>
      <c r="C998" s="34"/>
    </row>
    <row r="999" spans="1:8" x14ac:dyDescent="0.25">
      <c r="A999" s="34" t="s">
        <v>385</v>
      </c>
      <c r="B999" s="34"/>
      <c r="C999" s="34"/>
    </row>
    <row r="1000" spans="1:8" x14ac:dyDescent="0.25">
      <c r="A1000" s="34" t="s">
        <v>386</v>
      </c>
      <c r="B1000" s="34"/>
      <c r="C1000" s="34"/>
    </row>
    <row r="1001" spans="1:8" x14ac:dyDescent="0.25">
      <c r="A1001" s="34" t="s">
        <v>382</v>
      </c>
      <c r="B1001" s="34"/>
      <c r="C1001" s="34"/>
    </row>
    <row r="1002" spans="1:8" x14ac:dyDescent="0.25">
      <c r="A1002" s="34" t="s">
        <v>387</v>
      </c>
      <c r="B1002" s="34"/>
      <c r="C1002" s="34"/>
    </row>
    <row r="1003" spans="1:8" x14ac:dyDescent="0.25">
      <c r="A1003" s="34" t="s">
        <v>388</v>
      </c>
      <c r="B1003" s="34">
        <v>1.2559027777777778E-2</v>
      </c>
      <c r="C1003" s="34" t="s">
        <v>389</v>
      </c>
    </row>
    <row r="1004" spans="1:8" x14ac:dyDescent="0.25">
      <c r="A1004" s="34" t="s">
        <v>384</v>
      </c>
      <c r="B1004" s="34"/>
      <c r="C1004" s="34"/>
    </row>
    <row r="1005" spans="1:8" x14ac:dyDescent="0.25">
      <c r="A1005" s="34"/>
      <c r="B1005" s="34"/>
      <c r="C1005" s="34"/>
    </row>
    <row r="1006" spans="1:8" x14ac:dyDescent="0.25">
      <c r="A1006" s="34"/>
      <c r="B1006" s="34"/>
      <c r="C1006" s="34"/>
    </row>
    <row r="1007" spans="1:8" x14ac:dyDescent="0.25">
      <c r="A1007" s="34" t="s">
        <v>390</v>
      </c>
      <c r="B1007" s="34"/>
      <c r="C1007" s="34"/>
    </row>
    <row r="1008" spans="1:8" x14ac:dyDescent="0.25">
      <c r="A1008" s="34" t="s">
        <v>391</v>
      </c>
      <c r="B1008" s="34">
        <v>1000</v>
      </c>
      <c r="C1008" s="34"/>
    </row>
    <row r="1009" spans="1:3" x14ac:dyDescent="0.25">
      <c r="A1009" s="34" t="s">
        <v>392</v>
      </c>
      <c r="B1009" s="34">
        <v>21</v>
      </c>
      <c r="C1009" s="34"/>
    </row>
    <row r="1010" spans="1:3" x14ac:dyDescent="0.25">
      <c r="A1010" s="34" t="s">
        <v>393</v>
      </c>
      <c r="B1010" s="34">
        <v>0.05</v>
      </c>
      <c r="C1010" s="34"/>
    </row>
    <row r="1011" spans="1:3" x14ac:dyDescent="0.25">
      <c r="A1011" s="34" t="s">
        <v>394</v>
      </c>
      <c r="B1011" s="34">
        <v>10000</v>
      </c>
      <c r="C1011" s="34"/>
    </row>
    <row r="1012" spans="1:3" x14ac:dyDescent="0.25">
      <c r="A1012" s="34" t="s">
        <v>395</v>
      </c>
      <c r="B1012" s="34">
        <v>0.5</v>
      </c>
    </row>
    <row r="1013" spans="1:3" x14ac:dyDescent="0.25">
      <c r="A1013" s="34" t="s">
        <v>396</v>
      </c>
      <c r="B1013" s="34">
        <v>5.0000000000000001E-3</v>
      </c>
    </row>
    <row r="1014" spans="1:3" x14ac:dyDescent="0.25">
      <c r="A1014" s="34" t="s">
        <v>397</v>
      </c>
      <c r="B1014" s="34">
        <v>4</v>
      </c>
    </row>
    <row r="1015" spans="1:3" x14ac:dyDescent="0.25">
      <c r="A1015" s="34"/>
      <c r="B1015" s="34"/>
    </row>
    <row r="1016" spans="1:3" x14ac:dyDescent="0.25">
      <c r="A1016" s="34" t="s">
        <v>398</v>
      </c>
      <c r="B1016" s="34"/>
    </row>
    <row r="1017" spans="1:3" x14ac:dyDescent="0.25">
      <c r="A1017" s="34" t="s">
        <v>399</v>
      </c>
      <c r="B1017" s="34">
        <v>0</v>
      </c>
    </row>
    <row r="1018" spans="1:3" x14ac:dyDescent="0.25">
      <c r="A1018" s="34" t="s">
        <v>400</v>
      </c>
      <c r="B1018" s="34">
        <v>0</v>
      </c>
    </row>
    <row r="1019" spans="1:3" x14ac:dyDescent="0.25">
      <c r="A1019" s="34" t="s">
        <v>401</v>
      </c>
      <c r="B1019" s="34">
        <v>0</v>
      </c>
    </row>
    <row r="1020" spans="1:3" x14ac:dyDescent="0.25">
      <c r="A1020" s="34" t="s">
        <v>402</v>
      </c>
      <c r="B1020" s="34">
        <v>0</v>
      </c>
    </row>
    <row r="1021" spans="1:3" x14ac:dyDescent="0.25">
      <c r="A1021" s="34" t="s">
        <v>403</v>
      </c>
      <c r="B1021" s="34">
        <v>0</v>
      </c>
    </row>
    <row r="1022" spans="1:3" x14ac:dyDescent="0.25">
      <c r="A1022" s="34" t="s">
        <v>404</v>
      </c>
      <c r="B1022" s="34">
        <v>19</v>
      </c>
    </row>
    <row r="1023" spans="1:3" x14ac:dyDescent="0.25">
      <c r="A1023" s="34" t="s">
        <v>405</v>
      </c>
      <c r="B1023" s="34">
        <v>830</v>
      </c>
    </row>
    <row r="1024" spans="1:3" x14ac:dyDescent="0.25">
      <c r="A1024" s="34" t="s">
        <v>406</v>
      </c>
      <c r="B1024" s="34">
        <v>0</v>
      </c>
    </row>
    <row r="1025" spans="1:15" x14ac:dyDescent="0.25">
      <c r="A1025" s="34"/>
      <c r="B1025" s="36"/>
    </row>
    <row r="1026" spans="1:15" x14ac:dyDescent="0.25">
      <c r="A1026" s="34" t="s">
        <v>407</v>
      </c>
      <c r="B1026" s="36"/>
    </row>
    <row r="1027" spans="1:15" x14ac:dyDescent="0.25">
      <c r="A1027" s="34"/>
      <c r="B1027" s="34" t="s">
        <v>408</v>
      </c>
      <c r="C1027" s="4" t="s">
        <v>409</v>
      </c>
      <c r="D1027" s="4" t="s">
        <v>163</v>
      </c>
      <c r="E1027" s="4" t="s">
        <v>410</v>
      </c>
      <c r="F1027" s="4" t="s">
        <v>411</v>
      </c>
      <c r="G1027" s="4" t="s">
        <v>412</v>
      </c>
      <c r="H1027" s="4" t="s">
        <v>413</v>
      </c>
      <c r="I1027" s="4" t="s">
        <v>414</v>
      </c>
      <c r="J1027" s="4" t="s">
        <v>415</v>
      </c>
      <c r="K1027" s="4" t="s">
        <v>416</v>
      </c>
      <c r="L1027" s="4" t="s">
        <v>417</v>
      </c>
      <c r="M1027" s="4" t="s">
        <v>418</v>
      </c>
      <c r="N1027" s="4" t="s">
        <v>419</v>
      </c>
      <c r="O1027" s="4" t="s">
        <v>420</v>
      </c>
    </row>
    <row r="1028" spans="1:15" x14ac:dyDescent="0.25">
      <c r="A1028" s="34" t="s">
        <v>421</v>
      </c>
      <c r="B1028" s="34" t="s">
        <v>143</v>
      </c>
      <c r="C1028" s="4" t="s">
        <v>172</v>
      </c>
      <c r="D1028" s="4" t="s">
        <v>162</v>
      </c>
      <c r="E1028" s="4">
        <v>1</v>
      </c>
      <c r="F1028" s="4">
        <v>0</v>
      </c>
      <c r="G1028" s="4">
        <v>24.4375</v>
      </c>
    </row>
    <row r="1029" spans="1:15" x14ac:dyDescent="0.25">
      <c r="A1029" s="34" t="s">
        <v>422</v>
      </c>
      <c r="B1029" s="34" t="s">
        <v>197</v>
      </c>
      <c r="E1029" s="4">
        <v>0</v>
      </c>
      <c r="F1029" s="4">
        <v>0</v>
      </c>
    </row>
    <row r="1030" spans="1:15" x14ac:dyDescent="0.25">
      <c r="A1030" s="34" t="s">
        <v>423</v>
      </c>
      <c r="B1030" s="34"/>
      <c r="C1030" s="4" t="s">
        <v>424</v>
      </c>
      <c r="D1030" s="4" t="s">
        <v>425</v>
      </c>
      <c r="E1030" s="4">
        <v>1</v>
      </c>
      <c r="F1030" s="4">
        <v>-12.5</v>
      </c>
      <c r="G1030" s="4">
        <v>38</v>
      </c>
    </row>
    <row r="1031" spans="1:15" x14ac:dyDescent="0.25">
      <c r="A1031" s="34"/>
      <c r="B1031" s="34"/>
    </row>
    <row r="1032" spans="1:15" x14ac:dyDescent="0.25">
      <c r="A1032" s="34" t="s">
        <v>426</v>
      </c>
      <c r="B1032" s="34"/>
    </row>
    <row r="1033" spans="1:15" x14ac:dyDescent="0.25">
      <c r="A1033" s="34" t="s">
        <v>427</v>
      </c>
      <c r="B1033" s="34"/>
    </row>
    <row r="1034" spans="1:15" x14ac:dyDescent="0.25">
      <c r="A1034" s="4" t="s">
        <v>428</v>
      </c>
      <c r="B1034" s="3">
        <v>1</v>
      </c>
    </row>
    <row r="1035" spans="1:15" x14ac:dyDescent="0.25">
      <c r="A1035" s="34" t="s">
        <v>429</v>
      </c>
      <c r="B1035" s="34">
        <v>43167</v>
      </c>
    </row>
    <row r="1036" spans="1:15" x14ac:dyDescent="0.25">
      <c r="A1036" s="34" t="s">
        <v>39</v>
      </c>
      <c r="B1036" s="34">
        <v>0.64990740740740738</v>
      </c>
    </row>
    <row r="1037" spans="1:15" x14ac:dyDescent="0.25">
      <c r="A1037" s="34" t="s">
        <v>430</v>
      </c>
      <c r="B1037" s="34">
        <v>30</v>
      </c>
    </row>
    <row r="1038" spans="1:15" x14ac:dyDescent="0.25">
      <c r="A1038" s="34" t="s">
        <v>431</v>
      </c>
      <c r="B1038" s="34" t="s">
        <v>432</v>
      </c>
    </row>
    <row r="1039" spans="1:15" x14ac:dyDescent="0.25">
      <c r="A1039" s="34"/>
      <c r="B1039" s="34"/>
    </row>
    <row r="1040" spans="1:15" x14ac:dyDescent="0.25">
      <c r="A1040" s="34" t="s">
        <v>433</v>
      </c>
      <c r="B1040" s="34" t="s">
        <v>434</v>
      </c>
      <c r="C1040" s="4" t="s">
        <v>435</v>
      </c>
      <c r="D1040" s="4" t="s">
        <v>436</v>
      </c>
    </row>
    <row r="1041" spans="1:9" x14ac:dyDescent="0.25">
      <c r="A1041" s="34" t="s">
        <v>437</v>
      </c>
      <c r="B1041" s="34">
        <v>-1E-3</v>
      </c>
      <c r="C1041" s="4">
        <v>0</v>
      </c>
      <c r="D1041" s="4">
        <v>-1E-3</v>
      </c>
    </row>
    <row r="1042" spans="1:9" x14ac:dyDescent="0.25">
      <c r="A1042" s="34" t="s">
        <v>438</v>
      </c>
      <c r="B1042" s="34">
        <v>-0.01</v>
      </c>
      <c r="C1042" s="4">
        <v>0</v>
      </c>
      <c r="D1042" s="4">
        <v>-0.01</v>
      </c>
    </row>
    <row r="1043" spans="1:9" x14ac:dyDescent="0.25">
      <c r="A1043" s="34" t="s">
        <v>439</v>
      </c>
      <c r="B1043" s="34">
        <v>-0.29375000000000001</v>
      </c>
      <c r="C1043" s="4">
        <v>-0.02</v>
      </c>
      <c r="D1043" s="4">
        <v>-0.27374999999999999</v>
      </c>
    </row>
    <row r="1044" spans="1:9" x14ac:dyDescent="0.25">
      <c r="A1044" s="34" t="s">
        <v>440</v>
      </c>
      <c r="B1044" s="34">
        <v>21.262499999999999</v>
      </c>
      <c r="C1044" s="4">
        <v>4.6666670000000003</v>
      </c>
      <c r="D1044" s="4">
        <v>16.595832999999999</v>
      </c>
    </row>
    <row r="1045" spans="1:9" x14ac:dyDescent="0.25">
      <c r="A1045" s="34"/>
      <c r="B1045" s="34"/>
    </row>
    <row r="1046" spans="1:9" x14ac:dyDescent="0.25">
      <c r="A1046" s="34" t="s">
        <v>441</v>
      </c>
      <c r="B1046" s="34"/>
    </row>
    <row r="1047" spans="1:9" x14ac:dyDescent="0.25">
      <c r="A1047" s="4" t="s">
        <v>428</v>
      </c>
      <c r="B1047" s="4">
        <v>1</v>
      </c>
    </row>
    <row r="1048" spans="1:9" x14ac:dyDescent="0.25">
      <c r="A1048" s="4" t="s">
        <v>429</v>
      </c>
      <c r="B1048" s="4">
        <v>43167</v>
      </c>
    </row>
    <row r="1049" spans="1:9" x14ac:dyDescent="0.25">
      <c r="A1049" s="34" t="s">
        <v>39</v>
      </c>
      <c r="B1049" s="34">
        <v>0.65341435185185182</v>
      </c>
    </row>
    <row r="1050" spans="1:9" x14ac:dyDescent="0.25">
      <c r="A1050" s="34" t="s">
        <v>430</v>
      </c>
      <c r="B1050" s="34">
        <v>30</v>
      </c>
    </row>
    <row r="1051" spans="1:9" x14ac:dyDescent="0.25">
      <c r="A1051" s="34" t="s">
        <v>431</v>
      </c>
      <c r="B1051" s="34" t="s">
        <v>441</v>
      </c>
    </row>
    <row r="1052" spans="1:9" x14ac:dyDescent="0.25">
      <c r="A1052" s="34" t="s">
        <v>156</v>
      </c>
      <c r="B1052" s="34" t="s">
        <v>3</v>
      </c>
      <c r="C1052" s="4" t="s">
        <v>2</v>
      </c>
      <c r="D1052" s="4" t="s">
        <v>7</v>
      </c>
      <c r="E1052" s="4" t="s">
        <v>174</v>
      </c>
      <c r="F1052" s="4" t="s">
        <v>4</v>
      </c>
      <c r="G1052" s="4" t="s">
        <v>5</v>
      </c>
      <c r="H1052" s="4" t="s">
        <v>442</v>
      </c>
      <c r="I1052" s="4" t="s">
        <v>6</v>
      </c>
    </row>
    <row r="1053" spans="1:9" x14ac:dyDescent="0.25">
      <c r="A1053" s="34" t="s">
        <v>443</v>
      </c>
      <c r="B1053" s="34">
        <v>6</v>
      </c>
      <c r="C1053" s="4">
        <v>15.7</v>
      </c>
      <c r="D1053" s="4">
        <v>20.9</v>
      </c>
      <c r="E1053" s="4">
        <v>3030</v>
      </c>
      <c r="F1053" s="4">
        <v>2055</v>
      </c>
      <c r="G1053" s="4">
        <v>250</v>
      </c>
      <c r="H1053" s="4">
        <v>0</v>
      </c>
      <c r="I1053" s="4">
        <v>3030</v>
      </c>
    </row>
    <row r="1054" spans="1:9" x14ac:dyDescent="0.25">
      <c r="A1054" s="34"/>
      <c r="B1054" s="34"/>
    </row>
    <row r="1055" spans="1:9" x14ac:dyDescent="0.25">
      <c r="A1055" s="34" t="s">
        <v>433</v>
      </c>
      <c r="B1055" s="34" t="s">
        <v>434</v>
      </c>
      <c r="C1055" s="4" t="s">
        <v>435</v>
      </c>
      <c r="D1055" s="4" t="s">
        <v>436</v>
      </c>
    </row>
    <row r="1056" spans="1:9" x14ac:dyDescent="0.25">
      <c r="A1056" s="4" t="s">
        <v>437</v>
      </c>
      <c r="B1056" s="4">
        <v>6.0190630000000001</v>
      </c>
      <c r="C1056" s="4">
        <v>5.9983329999999997</v>
      </c>
      <c r="D1056" s="4">
        <v>2.0729000000000001E-2</v>
      </c>
    </row>
    <row r="1057" spans="1:4" x14ac:dyDescent="0.25">
      <c r="A1057" s="4" t="s">
        <v>438</v>
      </c>
      <c r="B1057" s="4">
        <v>15.726875</v>
      </c>
      <c r="C1057" s="4">
        <v>15.718</v>
      </c>
      <c r="D1057" s="4">
        <v>8.8749999999999992E-3</v>
      </c>
    </row>
    <row r="1058" spans="1:4" x14ac:dyDescent="0.25">
      <c r="A1058" s="34" t="s">
        <v>439</v>
      </c>
      <c r="B1058" s="34">
        <v>2043.14375</v>
      </c>
      <c r="C1058" s="4">
        <v>2084.0266670000001</v>
      </c>
      <c r="D1058" s="4">
        <v>-40.882916999999999</v>
      </c>
    </row>
    <row r="1059" spans="1:4" x14ac:dyDescent="0.25">
      <c r="A1059" s="34" t="s">
        <v>440</v>
      </c>
      <c r="B1059" s="34">
        <v>3042.625</v>
      </c>
      <c r="C1059" s="4">
        <v>3030.2755560000001</v>
      </c>
      <c r="D1059" s="4">
        <v>12.349444</v>
      </c>
    </row>
    <row r="1060" spans="1:4" x14ac:dyDescent="0.25">
      <c r="A1060" s="34"/>
      <c r="B1060" s="34"/>
    </row>
    <row r="1061" spans="1:4" x14ac:dyDescent="0.25">
      <c r="A1061" s="34" t="s">
        <v>427</v>
      </c>
      <c r="B1061" s="34"/>
    </row>
    <row r="1062" spans="1:4" x14ac:dyDescent="0.25">
      <c r="A1062" s="34" t="s">
        <v>428</v>
      </c>
      <c r="B1062" s="34">
        <v>1</v>
      </c>
    </row>
    <row r="1063" spans="1:4" x14ac:dyDescent="0.25">
      <c r="A1063" s="4" t="s">
        <v>429</v>
      </c>
      <c r="B1063" s="4">
        <v>43167</v>
      </c>
    </row>
    <row r="1064" spans="1:4" x14ac:dyDescent="0.25">
      <c r="A1064" s="34" t="s">
        <v>39</v>
      </c>
      <c r="B1064" s="34">
        <v>0.68903935185185183</v>
      </c>
    </row>
    <row r="1065" spans="1:4" x14ac:dyDescent="0.25">
      <c r="A1065" s="34" t="s">
        <v>430</v>
      </c>
      <c r="B1065" s="34">
        <v>30</v>
      </c>
    </row>
    <row r="1066" spans="1:4" x14ac:dyDescent="0.25">
      <c r="A1066" s="34" t="s">
        <v>431</v>
      </c>
      <c r="B1066" s="34" t="s">
        <v>432</v>
      </c>
    </row>
    <row r="1067" spans="1:4" x14ac:dyDescent="0.25">
      <c r="A1067" s="34"/>
      <c r="B1067" s="34"/>
    </row>
    <row r="1068" spans="1:4" x14ac:dyDescent="0.25">
      <c r="A1068" s="34" t="s">
        <v>433</v>
      </c>
      <c r="B1068" s="34" t="s">
        <v>434</v>
      </c>
      <c r="C1068" s="4" t="s">
        <v>435</v>
      </c>
      <c r="D1068" s="4" t="s">
        <v>436</v>
      </c>
    </row>
    <row r="1069" spans="1:4" x14ac:dyDescent="0.25">
      <c r="A1069" s="34" t="s">
        <v>437</v>
      </c>
      <c r="B1069" s="34">
        <v>1.6249999999999999E-3</v>
      </c>
      <c r="C1069" s="4">
        <v>-1E-3</v>
      </c>
      <c r="D1069" s="4">
        <v>2.6250000000000002E-3</v>
      </c>
    </row>
    <row r="1070" spans="1:4" x14ac:dyDescent="0.25">
      <c r="A1070" s="34" t="s">
        <v>438</v>
      </c>
      <c r="B1070" s="34">
        <v>0.01</v>
      </c>
      <c r="C1070" s="4">
        <v>0</v>
      </c>
      <c r="D1070" s="4">
        <v>0.01</v>
      </c>
    </row>
    <row r="1071" spans="1:4" x14ac:dyDescent="0.25">
      <c r="A1071" s="34" t="s">
        <v>439</v>
      </c>
      <c r="B1071" s="34">
        <v>2.3250000000000002</v>
      </c>
      <c r="C1071" s="4">
        <v>-0.62666699999999997</v>
      </c>
      <c r="D1071" s="4">
        <v>2.951667</v>
      </c>
    </row>
    <row r="1072" spans="1:4" x14ac:dyDescent="0.25">
      <c r="A1072" s="34" t="s">
        <v>440</v>
      </c>
      <c r="B1072" s="34">
        <v>10.3125</v>
      </c>
      <c r="C1072" s="4">
        <v>-2.5333329999999998</v>
      </c>
      <c r="D1072" s="4">
        <v>12.845833000000001</v>
      </c>
    </row>
    <row r="1074" spans="1:4" x14ac:dyDescent="0.25">
      <c r="A1074" s="34"/>
      <c r="B1074" s="34"/>
    </row>
    <row r="1075" spans="1:4" x14ac:dyDescent="0.25">
      <c r="A1075" s="34"/>
      <c r="B1075" s="34"/>
    </row>
    <row r="1076" spans="1:4" x14ac:dyDescent="0.25">
      <c r="A1076" s="34" t="s">
        <v>444</v>
      </c>
      <c r="B1076" s="34"/>
    </row>
    <row r="1077" spans="1:4" x14ac:dyDescent="0.25">
      <c r="A1077" s="34" t="s">
        <v>445</v>
      </c>
      <c r="B1077" s="34">
        <v>43167</v>
      </c>
      <c r="C1077" s="4">
        <v>2.3972222222222225E-2</v>
      </c>
      <c r="D1077" s="4" t="s">
        <v>446</v>
      </c>
    </row>
    <row r="1078" spans="1:4" x14ac:dyDescent="0.25">
      <c r="A1078" s="34" t="s">
        <v>447</v>
      </c>
      <c r="B1078" s="34"/>
    </row>
    <row r="1079" spans="1:4" x14ac:dyDescent="0.25">
      <c r="A1079" s="34"/>
      <c r="B1079" s="34"/>
    </row>
    <row r="1080" spans="1:4" x14ac:dyDescent="0.25">
      <c r="A1080" s="34"/>
      <c r="B1080" s="34"/>
    </row>
    <row r="1081" spans="1:4" x14ac:dyDescent="0.25">
      <c r="A1081" s="34"/>
      <c r="B1081" s="34"/>
    </row>
    <row r="1082" spans="1:4" x14ac:dyDescent="0.25">
      <c r="A1082" s="34"/>
      <c r="B1082" s="34"/>
    </row>
    <row r="1084" spans="1:4" x14ac:dyDescent="0.25">
      <c r="A1084" s="34"/>
      <c r="B1084" s="34"/>
    </row>
    <row r="1085" spans="1:4" x14ac:dyDescent="0.25">
      <c r="A1085" s="34"/>
      <c r="B1085" s="34"/>
    </row>
    <row r="1086" spans="1:4" x14ac:dyDescent="0.25">
      <c r="A1086" s="34"/>
      <c r="B1086" s="34"/>
    </row>
    <row r="1087" spans="1:4" x14ac:dyDescent="0.25">
      <c r="A1087" s="34"/>
      <c r="B1087" s="34"/>
    </row>
    <row r="1088" spans="1:4" x14ac:dyDescent="0.25">
      <c r="A1088" s="34"/>
      <c r="B1088" s="34"/>
    </row>
    <row r="1089" spans="1:7" x14ac:dyDescent="0.25">
      <c r="A1089" s="34"/>
      <c r="B1089" s="34"/>
    </row>
    <row r="1090" spans="1:7" x14ac:dyDescent="0.25">
      <c r="A1090" s="34"/>
      <c r="B1090" s="34"/>
    </row>
    <row r="1091" spans="1:7" x14ac:dyDescent="0.25">
      <c r="A1091" s="34"/>
      <c r="B1091" s="34"/>
    </row>
    <row r="1092" spans="1:7" x14ac:dyDescent="0.25">
      <c r="A1092" s="34"/>
      <c r="B1092" s="34"/>
      <c r="C1092" s="34"/>
      <c r="D1092" s="34"/>
      <c r="E1092" s="34"/>
      <c r="F1092" s="34"/>
      <c r="G1092" s="34"/>
    </row>
    <row r="1093" spans="1:7" x14ac:dyDescent="0.25">
      <c r="A1093" s="34"/>
      <c r="B1093" s="34"/>
      <c r="C1093" s="34"/>
      <c r="D1093" s="34"/>
      <c r="E1093" s="34"/>
      <c r="F1093" s="34"/>
      <c r="G1093" s="34"/>
    </row>
    <row r="1095" spans="1:7" x14ac:dyDescent="0.25">
      <c r="A1095" s="34"/>
      <c r="B1095" s="34"/>
      <c r="C1095" s="34"/>
      <c r="D1095" s="34"/>
      <c r="E1095" s="34"/>
      <c r="F1095" s="34"/>
      <c r="G1095" s="34"/>
    </row>
    <row r="1096" spans="1:7" x14ac:dyDescent="0.25">
      <c r="A1096" s="34"/>
      <c r="B1096" s="34"/>
      <c r="C1096" s="34"/>
      <c r="D1096" s="34"/>
      <c r="E1096" s="34"/>
      <c r="F1096" s="34"/>
      <c r="G1096" s="34"/>
    </row>
    <row r="1098" spans="1:7" x14ac:dyDescent="0.25">
      <c r="A1098" s="34"/>
      <c r="B1098" s="34"/>
      <c r="C1098" s="34"/>
      <c r="D1098" s="34"/>
      <c r="E1098" s="34"/>
      <c r="F1098" s="34"/>
      <c r="G1098" s="34"/>
    </row>
    <row r="1099" spans="1:7" x14ac:dyDescent="0.25">
      <c r="A1099" s="34"/>
      <c r="B1099" s="34"/>
      <c r="C1099" s="34"/>
      <c r="D1099" s="34"/>
      <c r="E1099" s="34"/>
      <c r="F1099" s="34"/>
      <c r="G1099" s="34"/>
    </row>
    <row r="1100" spans="1:7" x14ac:dyDescent="0.25">
      <c r="A1100" s="34"/>
      <c r="B1100" s="34"/>
      <c r="C1100" s="34"/>
      <c r="D1100" s="34"/>
      <c r="E1100" s="34"/>
      <c r="F1100" s="34"/>
      <c r="G1100" s="34"/>
    </row>
    <row r="1101" spans="1:7" x14ac:dyDescent="0.25">
      <c r="A1101" s="34"/>
      <c r="B1101" s="34"/>
      <c r="C1101" s="34"/>
      <c r="D1101" s="34"/>
      <c r="E1101" s="34"/>
      <c r="F1101" s="34"/>
      <c r="G1101" s="34"/>
    </row>
    <row r="1102" spans="1:7" x14ac:dyDescent="0.25">
      <c r="A1102" s="34"/>
      <c r="B1102" s="34"/>
      <c r="C1102" s="34"/>
      <c r="D1102" s="34"/>
      <c r="E1102" s="34"/>
      <c r="F1102" s="34"/>
      <c r="G1102" s="34"/>
    </row>
    <row r="1103" spans="1:7" x14ac:dyDescent="0.25">
      <c r="A1103" s="34"/>
      <c r="B1103" s="34"/>
      <c r="C1103" s="34"/>
      <c r="D1103" s="34"/>
      <c r="E1103" s="34"/>
      <c r="F1103" s="34"/>
      <c r="G1103" s="34"/>
    </row>
    <row r="1104" spans="1:7" x14ac:dyDescent="0.25">
      <c r="A1104" s="34"/>
      <c r="B1104" s="34"/>
      <c r="C1104" s="34"/>
      <c r="D1104" s="34"/>
      <c r="E1104" s="34"/>
      <c r="F1104" s="34"/>
      <c r="G1104" s="34"/>
    </row>
    <row r="1105" spans="1:7" x14ac:dyDescent="0.25">
      <c r="A1105" s="34"/>
      <c r="B1105" s="34"/>
      <c r="C1105" s="34"/>
      <c r="D1105" s="34"/>
      <c r="E1105" s="34"/>
      <c r="F1105" s="34"/>
      <c r="G1105" s="34"/>
    </row>
    <row r="1106" spans="1:7" x14ac:dyDescent="0.25">
      <c r="A1106" s="34"/>
      <c r="B1106" s="34"/>
      <c r="C1106" s="34"/>
      <c r="D1106" s="34"/>
      <c r="E1106" s="34"/>
      <c r="F1106" s="34"/>
      <c r="G1106" s="34"/>
    </row>
    <row r="1107" spans="1:7" x14ac:dyDescent="0.25">
      <c r="A1107" s="34"/>
      <c r="B1107" s="34"/>
      <c r="C1107" s="34"/>
      <c r="D1107" s="34"/>
      <c r="E1107" s="34"/>
      <c r="F1107" s="34"/>
      <c r="G1107" s="34"/>
    </row>
    <row r="1109" spans="1:7" x14ac:dyDescent="0.25">
      <c r="A1109" s="34"/>
    </row>
    <row r="1110" spans="1:7" x14ac:dyDescent="0.25">
      <c r="A1110" s="34"/>
    </row>
    <row r="1111" spans="1:7" x14ac:dyDescent="0.25">
      <c r="A1111" s="34"/>
    </row>
    <row r="1112" spans="1:7" x14ac:dyDescent="0.25">
      <c r="A1112" s="34"/>
    </row>
    <row r="1113" spans="1:7" x14ac:dyDescent="0.25">
      <c r="A1113" s="34"/>
    </row>
    <row r="1114" spans="1:7" x14ac:dyDescent="0.25">
      <c r="A1114" s="34"/>
    </row>
    <row r="1117" spans="1:7" x14ac:dyDescent="0.25">
      <c r="A1117" s="34"/>
    </row>
    <row r="1118" spans="1:7" x14ac:dyDescent="0.25">
      <c r="A1118" s="34"/>
    </row>
    <row r="1119" spans="1:7" x14ac:dyDescent="0.25">
      <c r="A1119" s="34"/>
    </row>
    <row r="1120" spans="1:7" x14ac:dyDescent="0.25">
      <c r="A1120" s="34"/>
    </row>
    <row r="1121" spans="1:2" x14ac:dyDescent="0.25">
      <c r="A1121" s="34"/>
    </row>
    <row r="1122" spans="1:2" x14ac:dyDescent="0.25">
      <c r="A1122" s="34"/>
    </row>
    <row r="1125" spans="1:2" x14ac:dyDescent="0.25">
      <c r="A1125" s="34"/>
      <c r="B1125" s="34"/>
    </row>
    <row r="1126" spans="1:2" x14ac:dyDescent="0.25">
      <c r="A1126" s="34"/>
      <c r="B1126" s="34"/>
    </row>
    <row r="1127" spans="1:2" x14ac:dyDescent="0.25">
      <c r="A1127" s="34"/>
      <c r="B1127" s="34"/>
    </row>
    <row r="1128" spans="1:2" x14ac:dyDescent="0.25">
      <c r="A1128" s="34"/>
      <c r="B1128" s="34"/>
    </row>
    <row r="1129" spans="1:2" x14ac:dyDescent="0.25">
      <c r="A1129" s="34"/>
      <c r="B1129" s="34"/>
    </row>
    <row r="1130" spans="1:2" x14ac:dyDescent="0.25">
      <c r="A1130" s="34"/>
      <c r="B1130" s="34"/>
    </row>
    <row r="1131" spans="1:2" x14ac:dyDescent="0.25">
      <c r="A1131" s="34"/>
      <c r="B1131" s="34"/>
    </row>
    <row r="1132" spans="1:2" x14ac:dyDescent="0.25">
      <c r="A1132" s="34"/>
      <c r="B1132" s="34"/>
    </row>
    <row r="1134" spans="1:2" x14ac:dyDescent="0.25">
      <c r="A1134" s="34"/>
      <c r="B1134" s="34"/>
    </row>
    <row r="1135" spans="1:2" x14ac:dyDescent="0.25">
      <c r="A1135" s="34"/>
      <c r="B1135" s="34"/>
    </row>
    <row r="1136" spans="1:2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142</v>
      </c>
      <c r="F5" s="11">
        <f>'Lap 2 data'!$B$8</f>
        <v>142</v>
      </c>
      <c r="G5" s="11">
        <f>'Lap 3 data'!$B$8</f>
        <v>142</v>
      </c>
      <c r="H5" s="11">
        <f>'Lap 4 data'!$B$8</f>
        <v>145</v>
      </c>
      <c r="I5" s="11">
        <f>AVERAGE(F5,G5,H5)</f>
        <v>143</v>
      </c>
      <c r="J5" s="33">
        <f>STDEV(F5:H5)</f>
        <v>1.7320508075688772</v>
      </c>
    </row>
    <row r="6" spans="3:10" x14ac:dyDescent="0.25">
      <c r="C6" s="10" t="s">
        <v>179</v>
      </c>
      <c r="D6" s="10" t="s">
        <v>180</v>
      </c>
      <c r="E6" s="12">
        <f>'Lap 1 data'!$AT8</f>
        <v>1.2881944444444442</v>
      </c>
      <c r="F6" s="12">
        <f>'Lap 2 data'!$AT8</f>
        <v>1.3167222222222219</v>
      </c>
      <c r="G6" s="12">
        <f>'Lap 3 data'!$AT8</f>
        <v>1.3131388888888884</v>
      </c>
      <c r="H6" s="12">
        <f>'Lap 4 data'!$AT8</f>
        <v>1.3051944444444441</v>
      </c>
      <c r="I6" s="12">
        <f>AVERAGE(F6,G6,H6)</f>
        <v>1.311685185185185</v>
      </c>
      <c r="J6" s="33">
        <f t="shared" ref="J6:J19" si="0">STDEV(F6:H6)</f>
        <v>5.8997759251583556E-3</v>
      </c>
    </row>
    <row r="7" spans="3:10" x14ac:dyDescent="0.25">
      <c r="C7" s="10" t="s">
        <v>181</v>
      </c>
      <c r="D7" s="10" t="s">
        <v>182</v>
      </c>
      <c r="E7" s="19">
        <f>'Lap 1 data'!$BW8</f>
        <v>7.8936276620666629E-2</v>
      </c>
      <c r="F7" s="19">
        <f>'Lap 2 data'!$BW8</f>
        <v>7.940848260166665E-2</v>
      </c>
      <c r="G7" s="19">
        <f>'Lap 3 data'!$BW8</f>
        <v>7.512912592561112E-2</v>
      </c>
      <c r="H7" s="19">
        <f>'Lap 4 data'!$BW8</f>
        <v>7.6399598409499975E-2</v>
      </c>
      <c r="I7" s="19">
        <f>AVERAGE(F7,G7,H7)</f>
        <v>7.697906897892591E-2</v>
      </c>
      <c r="J7" s="33">
        <f t="shared" si="0"/>
        <v>2.1977404295886204E-3</v>
      </c>
    </row>
    <row r="8" spans="3:10" x14ac:dyDescent="0.25">
      <c r="C8" s="10" t="s">
        <v>183</v>
      </c>
      <c r="D8" s="10" t="s">
        <v>184</v>
      </c>
      <c r="E8" s="12">
        <f>'Lap 1 data'!$BW9</f>
        <v>16.319422445461239</v>
      </c>
      <c r="F8" s="12">
        <f>'Lap 2 data'!$BW9</f>
        <v>16.581631824237707</v>
      </c>
      <c r="G8" s="12">
        <f>'Lap 3 data'!$BW9</f>
        <v>17.478426278898667</v>
      </c>
      <c r="H8" s="12">
        <f>'Lap 4 data'!$BW9</f>
        <v>17.083786716372956</v>
      </c>
      <c r="I8" s="19">
        <f t="shared" ref="I8:I19" si="1">AVERAGE(F8,G8,H8)</f>
        <v>17.047948273169776</v>
      </c>
      <c r="J8" s="33">
        <f t="shared" si="0"/>
        <v>0.44947009798882342</v>
      </c>
    </row>
    <row r="9" spans="3:10" x14ac:dyDescent="0.25">
      <c r="C9" s="10" t="s">
        <v>2</v>
      </c>
      <c r="D9" s="10" t="s">
        <v>189</v>
      </c>
      <c r="E9" s="12">
        <f>'Lap 1 data'!BY5</f>
        <v>15915.444468260726</v>
      </c>
      <c r="F9" s="12">
        <f>'Lap 2 data'!BY5</f>
        <v>15916.937396791624</v>
      </c>
      <c r="G9" s="12">
        <f>'Lap 3 data'!BY5</f>
        <v>15133.364773244246</v>
      </c>
      <c r="H9" s="12">
        <f>'Lap 4 data'!BY5</f>
        <v>14994.125595897742</v>
      </c>
      <c r="I9" s="19">
        <f t="shared" si="1"/>
        <v>15348.142588644536</v>
      </c>
      <c r="J9" s="33">
        <f t="shared" si="0"/>
        <v>497.48621836021096</v>
      </c>
    </row>
    <row r="10" spans="3:10" x14ac:dyDescent="0.25">
      <c r="C10" s="10" t="s">
        <v>3</v>
      </c>
      <c r="D10" s="10" t="s">
        <v>189</v>
      </c>
      <c r="E10" s="12">
        <f>'Lap 1 data'!BZ5</f>
        <v>311.56371616763022</v>
      </c>
      <c r="F10" s="12">
        <f>'Lap 2 data'!BZ5</f>
        <v>370.8888931425804</v>
      </c>
      <c r="G10" s="12">
        <f>'Lap 3 data'!BZ5</f>
        <v>306.94912870965067</v>
      </c>
      <c r="H10" s="12">
        <f>'Lap 4 data'!BZ5</f>
        <v>355.31428917823428</v>
      </c>
      <c r="I10" s="19">
        <f t="shared" si="1"/>
        <v>344.38410367682178</v>
      </c>
      <c r="J10" s="33">
        <f t="shared" si="0"/>
        <v>33.341791872304981</v>
      </c>
    </row>
    <row r="11" spans="3:10" x14ac:dyDescent="0.25">
      <c r="C11" s="10" t="s">
        <v>4</v>
      </c>
      <c r="D11" s="10" t="s">
        <v>189</v>
      </c>
      <c r="E11" s="12">
        <f>'Lap 1 data'!CA5</f>
        <v>39.535701720841146</v>
      </c>
      <c r="F11" s="12">
        <f>'Lap 2 data'!CA5</f>
        <v>42.288817848727284</v>
      </c>
      <c r="G11" s="12">
        <f>'Lap 3 data'!CA5</f>
        <v>41.486125930662737</v>
      </c>
      <c r="H11" s="12">
        <f>'Lap 4 data'!CA5</f>
        <v>35.561545575018314</v>
      </c>
      <c r="I11" s="19">
        <f t="shared" si="1"/>
        <v>39.778829784802774</v>
      </c>
      <c r="J11" s="33">
        <f t="shared" si="0"/>
        <v>3.6742608996102284</v>
      </c>
    </row>
    <row r="12" spans="3:10" x14ac:dyDescent="0.25">
      <c r="C12" s="10" t="s">
        <v>174</v>
      </c>
      <c r="D12" s="10" t="s">
        <v>189</v>
      </c>
      <c r="E12" s="12">
        <f>'Lap 1 data'!CB5</f>
        <v>5.0031190645249071</v>
      </c>
      <c r="F12" s="12">
        <f>'Lap 2 data'!CB5</f>
        <v>6.4229875502730032</v>
      </c>
      <c r="G12" s="12">
        <f>'Lap 3 data'!CB5</f>
        <v>4.2607602659403598</v>
      </c>
      <c r="H12" s="12">
        <f>'Lap 4 data'!CB5</f>
        <v>4.806975766697871</v>
      </c>
      <c r="I12" s="19">
        <f t="shared" si="1"/>
        <v>5.1635745276370777</v>
      </c>
      <c r="J12" s="33">
        <f t="shared" si="0"/>
        <v>1.1243570227048263</v>
      </c>
    </row>
    <row r="13" spans="3:10" x14ac:dyDescent="0.25">
      <c r="C13" s="10" t="s">
        <v>2</v>
      </c>
      <c r="D13" s="10" t="s">
        <v>185</v>
      </c>
      <c r="E13" s="21">
        <f>'Lap 1 data'!$CE$5</f>
        <v>490.76195341483219</v>
      </c>
      <c r="F13" s="21">
        <f>'Lap 2 data'!$CE$5</f>
        <v>480.17426432243428</v>
      </c>
      <c r="G13" s="21">
        <f>'Lap 3 data'!$CE$5</f>
        <v>457.78164334269627</v>
      </c>
      <c r="H13" s="21">
        <f>'Lap 4 data'!$CE$5</f>
        <v>465.90383233683161</v>
      </c>
      <c r="I13" s="19">
        <f t="shared" si="1"/>
        <v>467.95324666732068</v>
      </c>
      <c r="J13" s="33">
        <f t="shared" si="0"/>
        <v>11.336112336646163</v>
      </c>
    </row>
    <row r="14" spans="3:10" x14ac:dyDescent="0.25">
      <c r="C14" s="10" t="s">
        <v>3</v>
      </c>
      <c r="D14" s="10" t="s">
        <v>185</v>
      </c>
      <c r="E14" s="21">
        <f>'Lap 1 data'!$CF$5</f>
        <v>9.6072477438212687</v>
      </c>
      <c r="F14" s="21">
        <f>'Lap 2 data'!$CF$5</f>
        <v>11.188791974893256</v>
      </c>
      <c r="G14" s="21">
        <f>'Lap 3 data'!$CF$5</f>
        <v>9.2851575752501549</v>
      </c>
      <c r="H14" s="21">
        <f>'Lap 4 data'!$CF$5</f>
        <v>11.04047634878205</v>
      </c>
      <c r="I14" s="19">
        <f t="shared" si="1"/>
        <v>10.504808632975154</v>
      </c>
      <c r="J14" s="33">
        <f t="shared" si="0"/>
        <v>1.0588488599391659</v>
      </c>
    </row>
    <row r="15" spans="3:10" x14ac:dyDescent="0.25">
      <c r="C15" s="10" t="s">
        <v>4</v>
      </c>
      <c r="D15" s="10" t="s">
        <v>185</v>
      </c>
      <c r="E15" s="21">
        <f>'Lap 1 data'!$CG$5</f>
        <v>1.219106274087393</v>
      </c>
      <c r="F15" s="21">
        <f>'Lap 2 data'!$CG$5</f>
        <v>1.2757480596531798</v>
      </c>
      <c r="G15" s="21">
        <f>'Lap 3 data'!$CG$5</f>
        <v>1.254948069317533</v>
      </c>
      <c r="H15" s="21">
        <f>'Lap 4 data'!$CG$5</f>
        <v>1.1049834324286876</v>
      </c>
      <c r="I15" s="19">
        <f t="shared" si="1"/>
        <v>1.2118931871331335</v>
      </c>
      <c r="J15" s="33">
        <f t="shared" si="0"/>
        <v>9.3168834047198126E-2</v>
      </c>
    </row>
    <row r="16" spans="3:10" x14ac:dyDescent="0.25">
      <c r="C16" s="10" t="s">
        <v>174</v>
      </c>
      <c r="D16" s="10" t="s">
        <v>185</v>
      </c>
      <c r="E16" s="21">
        <f>'Lap 1 data'!$CH$5</f>
        <v>0.15427407573629365</v>
      </c>
      <c r="F16" s="21">
        <f>'Lap 2 data'!$CH$5</f>
        <v>0.19376549928041847</v>
      </c>
      <c r="G16" s="21">
        <f>'Lap 3 data'!$CH$5</f>
        <v>0.12888725446438173</v>
      </c>
      <c r="H16" s="21">
        <f>'Lap 4 data'!$CH$5</f>
        <v>0.1493643905628981</v>
      </c>
      <c r="I16" s="19">
        <f t="shared" si="1"/>
        <v>0.15733904810256608</v>
      </c>
      <c r="J16" s="33">
        <f t="shared" si="0"/>
        <v>3.3166142898423401E-2</v>
      </c>
    </row>
    <row r="17" spans="3:10" x14ac:dyDescent="0.25">
      <c r="C17" s="10" t="s">
        <v>193</v>
      </c>
      <c r="D17" s="10" t="s">
        <v>189</v>
      </c>
      <c r="E17" s="12">
        <f>'Lap 1 data'!CC5</f>
        <v>358.6103012977357</v>
      </c>
      <c r="F17" s="12">
        <f>'Lap 2 data'!CC5</f>
        <v>422.55563303835243</v>
      </c>
      <c r="G17" s="12">
        <f>'Lap 3 data'!CC5</f>
        <v>355.17978965911476</v>
      </c>
      <c r="H17" s="12">
        <f>'Lap 4 data'!CC5</f>
        <v>398.41165748905354</v>
      </c>
      <c r="I17" s="19">
        <f t="shared" si="1"/>
        <v>392.04902672884026</v>
      </c>
      <c r="J17" s="33">
        <f t="shared" si="0"/>
        <v>34.13558803373688</v>
      </c>
    </row>
    <row r="18" spans="3:10" x14ac:dyDescent="0.25">
      <c r="C18" s="10" t="s">
        <v>193</v>
      </c>
      <c r="D18" s="10" t="s">
        <v>185</v>
      </c>
      <c r="E18" s="21">
        <f>'Lap 1 data'!$CI5</f>
        <v>10.980628093644954</v>
      </c>
      <c r="F18" s="21">
        <f>'Lap 2 data'!$CI5</f>
        <v>12.658305533826855</v>
      </c>
      <c r="G18" s="21">
        <f>'Lap 3 data'!$CI5</f>
        <v>10.668992899032071</v>
      </c>
      <c r="H18" s="21">
        <f>'Lap 4 data'!$CI5</f>
        <v>12.294824171773636</v>
      </c>
      <c r="I18" s="19">
        <f t="shared" si="1"/>
        <v>11.874040868210853</v>
      </c>
      <c r="J18" s="33">
        <f t="shared" si="0"/>
        <v>1.0593087987723162</v>
      </c>
    </row>
    <row r="19" spans="3:10" x14ac:dyDescent="0.25">
      <c r="C19" s="20" t="s">
        <v>52</v>
      </c>
      <c r="D19" s="20" t="s">
        <v>186</v>
      </c>
      <c r="E19" s="12">
        <f>'Lap 1 data'!BC5</f>
        <v>1.0833566433566435</v>
      </c>
      <c r="F19" s="12">
        <f>'Lap 2 data'!BC5</f>
        <v>1.1243356643356643</v>
      </c>
      <c r="G19" s="12">
        <f>'Lap 3 data'!BC5</f>
        <v>1.1003496503496495</v>
      </c>
      <c r="H19" s="12">
        <f>'Lap 4 data'!BC5</f>
        <v>1.1371917808219181</v>
      </c>
      <c r="I19" s="19">
        <f t="shared" si="1"/>
        <v>1.1206256985024108</v>
      </c>
      <c r="J19" s="33">
        <f t="shared" si="0"/>
        <v>1.869915851841595E-2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53" sqref="BV153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13.681132867132874</v>
      </c>
      <c r="D5" s="14">
        <f>AVERAGE(D10:D500)</f>
        <v>0.35370629370629414</v>
      </c>
      <c r="E5" s="14">
        <f>AVERAGE(E10:E500)</f>
        <v>3537.1031460979034</v>
      </c>
      <c r="F5" s="14">
        <f t="shared" ref="F5:BQ5" si="0">AVERAGE(F10:F500)</f>
        <v>315.85174825174818</v>
      </c>
      <c r="G5" s="14">
        <f t="shared" si="0"/>
        <v>3.1944055944055929</v>
      </c>
      <c r="H5" s="14">
        <f t="shared" si="0"/>
        <v>112.34055944055943</v>
      </c>
      <c r="I5" s="14" t="e">
        <f t="shared" si="0"/>
        <v>#DIV/0!</v>
      </c>
      <c r="J5" s="14">
        <f t="shared" si="0"/>
        <v>0.89461538461538481</v>
      </c>
      <c r="K5" s="14">
        <f t="shared" si="0"/>
        <v>0.87490979020979043</v>
      </c>
      <c r="L5" s="14">
        <f t="shared" si="0"/>
        <v>11.965324475524483</v>
      </c>
      <c r="M5" s="14">
        <f t="shared" si="0"/>
        <v>0.30543146853146852</v>
      </c>
      <c r="N5" s="14">
        <f t="shared" si="0"/>
        <v>276.62917552447533</v>
      </c>
      <c r="O5" s="14">
        <f t="shared" si="0"/>
        <v>2.7899993006993022</v>
      </c>
      <c r="P5" s="14">
        <f t="shared" si="0"/>
        <v>279.41958041958037</v>
      </c>
      <c r="Q5" s="14">
        <f t="shared" si="0"/>
        <v>230.45191818181826</v>
      </c>
      <c r="R5" s="14">
        <f t="shared" si="0"/>
        <v>2.3234853146853154</v>
      </c>
      <c r="S5" s="14">
        <f t="shared" si="0"/>
        <v>232.77202797202807</v>
      </c>
      <c r="T5" s="14">
        <f t="shared" si="0"/>
        <v>112.33845594405595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0.78160069930069909</v>
      </c>
      <c r="Y5" s="14">
        <f t="shared" si="0"/>
        <v>12.176223776223765</v>
      </c>
      <c r="Z5" s="14">
        <f t="shared" si="0"/>
        <v>849.87412587412587</v>
      </c>
      <c r="AA5" s="14">
        <f t="shared" si="0"/>
        <v>860.46153846153845</v>
      </c>
      <c r="AB5" s="14">
        <f t="shared" si="0"/>
        <v>871.7552447552448</v>
      </c>
      <c r="AC5" s="14">
        <f t="shared" si="0"/>
        <v>88.641258741258753</v>
      </c>
      <c r="AD5" s="14">
        <f t="shared" si="0"/>
        <v>32.292307692307652</v>
      </c>
      <c r="AE5" s="14">
        <f t="shared" si="0"/>
        <v>0.74146853146853153</v>
      </c>
      <c r="AF5" s="14">
        <f t="shared" si="0"/>
        <v>978.19580419580416</v>
      </c>
      <c r="AG5" s="14">
        <f t="shared" si="0"/>
        <v>4</v>
      </c>
      <c r="AH5" s="14">
        <f t="shared" si="0"/>
        <v>76.898557930069913</v>
      </c>
      <c r="AI5" s="14">
        <f t="shared" si="0"/>
        <v>41</v>
      </c>
      <c r="AJ5" s="14">
        <f t="shared" si="0"/>
        <v>190.6174825174825</v>
      </c>
      <c r="AK5" s="14">
        <f t="shared" si="0"/>
        <v>168.89650349650347</v>
      </c>
      <c r="AL5" s="14">
        <f t="shared" si="0"/>
        <v>3.8356643356643332</v>
      </c>
      <c r="AM5" s="14">
        <f t="shared" si="0"/>
        <v>175.10349650349653</v>
      </c>
      <c r="AN5" s="14" t="e">
        <f t="shared" si="0"/>
        <v>#DIV/0!</v>
      </c>
      <c r="AO5" s="14">
        <f t="shared" si="0"/>
        <v>1.8881118881118881</v>
      </c>
      <c r="AP5" s="14">
        <f t="shared" si="0"/>
        <v>0.89075579513079528</v>
      </c>
      <c r="AQ5" s="14">
        <f t="shared" si="0"/>
        <v>47.161516377622377</v>
      </c>
      <c r="AR5" s="14">
        <f t="shared" si="0"/>
        <v>-88.487584076923085</v>
      </c>
      <c r="AS5" s="14">
        <f t="shared" si="0"/>
        <v>315.67832167832154</v>
      </c>
      <c r="AT5" s="14">
        <f t="shared" si="0"/>
        <v>32.430069930069926</v>
      </c>
      <c r="AU5" s="14">
        <f t="shared" si="0"/>
        <v>12</v>
      </c>
      <c r="AV5" s="14">
        <f t="shared" si="0"/>
        <v>10.097902097902098</v>
      </c>
      <c r="AW5" s="14" t="e">
        <f t="shared" si="0"/>
        <v>#DIV/0!</v>
      </c>
      <c r="AX5" s="14">
        <f t="shared" si="0"/>
        <v>1.5444229090909081</v>
      </c>
      <c r="AY5" s="14">
        <f t="shared" si="0"/>
        <v>1.4784284475524474</v>
      </c>
      <c r="AZ5" s="14">
        <f t="shared" si="0"/>
        <v>2.4882319580419581</v>
      </c>
      <c r="BA5" s="14">
        <f t="shared" si="0"/>
        <v>13.403999999999998</v>
      </c>
      <c r="BB5" s="14">
        <f t="shared" si="0"/>
        <v>14.522237762237765</v>
      </c>
      <c r="BC5" s="14">
        <f t="shared" si="0"/>
        <v>1.0833566433566435</v>
      </c>
      <c r="BD5" s="14">
        <f t="shared" si="0"/>
        <v>14.308020979020977</v>
      </c>
      <c r="BE5" s="14">
        <f t="shared" si="0"/>
        <v>2836.2234545454553</v>
      </c>
      <c r="BF5" s="14">
        <f t="shared" si="0"/>
        <v>43.212209790209805</v>
      </c>
      <c r="BG5" s="14">
        <f t="shared" si="0"/>
        <v>6.9962307692307686</v>
      </c>
      <c r="BH5" s="14">
        <f t="shared" si="0"/>
        <v>6.9132867132867135E-2</v>
      </c>
      <c r="BI5" s="14">
        <f t="shared" si="0"/>
        <v>7.0653076923076918</v>
      </c>
      <c r="BJ5" s="14">
        <f t="shared" si="0"/>
        <v>5.828000000000003</v>
      </c>
      <c r="BK5" s="14">
        <f t="shared" si="0"/>
        <v>5.7573426573426567E-2</v>
      </c>
      <c r="BL5" s="14">
        <f t="shared" si="0"/>
        <v>5.8855454545454542</v>
      </c>
      <c r="BM5" s="14">
        <f t="shared" si="0"/>
        <v>0.9166482517482516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134.25274125874131</v>
      </c>
      <c r="BR5" s="14">
        <f t="shared" ref="BR5:BW5" si="1">AVERAGE(BR10:BR500)</f>
        <v>0.30778930069930038</v>
      </c>
      <c r="BS5" s="14">
        <f t="shared" si="1"/>
        <v>-5</v>
      </c>
      <c r="BT5" s="14">
        <f t="shared" si="1"/>
        <v>7.3756363636363698E-3</v>
      </c>
      <c r="BU5" s="14">
        <f t="shared" si="1"/>
        <v>7.5216009230769236</v>
      </c>
      <c r="BV5" s="14">
        <f t="shared" si="1"/>
        <v>21</v>
      </c>
      <c r="BW5" s="14">
        <f t="shared" si="1"/>
        <v>1.9872069638769223</v>
      </c>
      <c r="BX5" s="23"/>
      <c r="BY5" s="14">
        <f t="shared" ref="BY5:CB5" si="2">AVERAGE(BY10:BY500)</f>
        <v>15915.444468260726</v>
      </c>
      <c r="BZ5" s="14">
        <f t="shared" si="2"/>
        <v>311.56371616763022</v>
      </c>
      <c r="CA5" s="14">
        <f t="shared" si="2"/>
        <v>39.535701720841146</v>
      </c>
      <c r="CB5" s="14">
        <f t="shared" si="2"/>
        <v>5.0031190645249071</v>
      </c>
      <c r="CC5" s="24">
        <f>BZ8/(B8/3600)+CB8/(B8/3600)+CA8/(B8/3600)</f>
        <v>358.6103012977357</v>
      </c>
      <c r="CD5" s="23"/>
      <c r="CE5" s="22">
        <f>BY8/$AT8</f>
        <v>490.76195341483219</v>
      </c>
      <c r="CF5" s="22">
        <f>BZ8/$AT8</f>
        <v>9.6072477438212687</v>
      </c>
      <c r="CG5" s="22">
        <f>CA8/$AT8</f>
        <v>1.219106274087393</v>
      </c>
      <c r="CH5" s="22">
        <f>CB8/$AT8</f>
        <v>0.15427407573629365</v>
      </c>
      <c r="CI5" s="25">
        <f>(BZ8+CB8+CA8)/AT8</f>
        <v>10.980628093644954</v>
      </c>
    </row>
    <row r="6" spans="1:87" s="14" customFormat="1" x14ac:dyDescent="0.25">
      <c r="A6" s="14" t="s">
        <v>169</v>
      </c>
      <c r="C6" s="14">
        <f>MIN(C10:C500)</f>
        <v>8.0920000000000005</v>
      </c>
      <c r="D6" s="14">
        <f>MIN(D10:D500)</f>
        <v>2.3999999999999998E-3</v>
      </c>
      <c r="E6" s="14">
        <f>MIN(E10:E500)</f>
        <v>23.844242000000001</v>
      </c>
      <c r="F6" s="14">
        <f t="shared" ref="F6:BQ6" si="3">MIN(F10:F500)</f>
        <v>58.6</v>
      </c>
      <c r="G6" s="14">
        <f t="shared" si="3"/>
        <v>1.2</v>
      </c>
      <c r="H6" s="14">
        <f t="shared" si="3"/>
        <v>34.200000000000003</v>
      </c>
      <c r="I6" s="14">
        <f t="shared" si="3"/>
        <v>0</v>
      </c>
      <c r="J6" s="14">
        <f t="shared" si="3"/>
        <v>0.2</v>
      </c>
      <c r="K6" s="14">
        <f t="shared" si="3"/>
        <v>0.84340000000000004</v>
      </c>
      <c r="L6" s="14">
        <f t="shared" si="3"/>
        <v>7.4785000000000004</v>
      </c>
      <c r="M6" s="14">
        <f t="shared" si="3"/>
        <v>2.0999999999999999E-3</v>
      </c>
      <c r="N6" s="14">
        <f t="shared" si="3"/>
        <v>50.709600000000002</v>
      </c>
      <c r="O6" s="14">
        <f t="shared" si="3"/>
        <v>1.0557000000000001</v>
      </c>
      <c r="P6" s="14">
        <f t="shared" si="3"/>
        <v>53.7</v>
      </c>
      <c r="Q6" s="14">
        <f t="shared" si="3"/>
        <v>42.371499999999997</v>
      </c>
      <c r="R6" s="14">
        <f t="shared" si="3"/>
        <v>0.88349999999999995</v>
      </c>
      <c r="S6" s="14">
        <f t="shared" si="3"/>
        <v>44.8</v>
      </c>
      <c r="T6" s="14">
        <f t="shared" si="3"/>
        <v>34.184199999999997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0.1764</v>
      </c>
      <c r="Y6" s="14">
        <f t="shared" si="3"/>
        <v>12</v>
      </c>
      <c r="Z6" s="14">
        <f t="shared" si="3"/>
        <v>842</v>
      </c>
      <c r="AA6" s="14">
        <f t="shared" si="3"/>
        <v>850</v>
      </c>
      <c r="AB6" s="14">
        <f t="shared" si="3"/>
        <v>866</v>
      </c>
      <c r="AC6" s="14">
        <f t="shared" si="3"/>
        <v>85</v>
      </c>
      <c r="AD6" s="14">
        <f t="shared" si="3"/>
        <v>30.96</v>
      </c>
      <c r="AE6" s="14">
        <f t="shared" si="3"/>
        <v>0.71</v>
      </c>
      <c r="AF6" s="14">
        <f t="shared" si="3"/>
        <v>977</v>
      </c>
      <c r="AG6" s="14">
        <f t="shared" si="3"/>
        <v>4</v>
      </c>
      <c r="AH6" s="14">
        <f t="shared" si="3"/>
        <v>68</v>
      </c>
      <c r="AI6" s="14">
        <f t="shared" si="3"/>
        <v>41</v>
      </c>
      <c r="AJ6" s="14">
        <f t="shared" si="3"/>
        <v>189</v>
      </c>
      <c r="AK6" s="14">
        <f t="shared" si="3"/>
        <v>167.1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0.88993055555555556</v>
      </c>
      <c r="AQ6" s="14">
        <f t="shared" si="3"/>
        <v>47.158569</v>
      </c>
      <c r="AR6" s="14">
        <f t="shared" si="3"/>
        <v>-88.491984000000002</v>
      </c>
      <c r="AS6" s="14">
        <f t="shared" si="3"/>
        <v>309.2</v>
      </c>
      <c r="AT6" s="14">
        <f t="shared" si="3"/>
        <v>5.4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</v>
      </c>
      <c r="BA6" s="14">
        <f t="shared" si="3"/>
        <v>13.404</v>
      </c>
      <c r="BB6" s="14">
        <f t="shared" si="3"/>
        <v>11.35</v>
      </c>
      <c r="BC6" s="14">
        <f t="shared" si="3"/>
        <v>0.85</v>
      </c>
      <c r="BD6" s="14">
        <f t="shared" si="3"/>
        <v>8.2059999999999995</v>
      </c>
      <c r="BE6" s="14">
        <f t="shared" si="3"/>
        <v>1974.347</v>
      </c>
      <c r="BF6" s="14">
        <f t="shared" si="3"/>
        <v>0.308</v>
      </c>
      <c r="BG6" s="14">
        <f t="shared" si="3"/>
        <v>1.1850000000000001</v>
      </c>
      <c r="BH6" s="14">
        <f t="shared" si="3"/>
        <v>2.7E-2</v>
      </c>
      <c r="BI6" s="14">
        <f t="shared" si="3"/>
        <v>1.254</v>
      </c>
      <c r="BJ6" s="14">
        <f t="shared" si="3"/>
        <v>0.99</v>
      </c>
      <c r="BK6" s="14">
        <f t="shared" si="3"/>
        <v>2.3E-2</v>
      </c>
      <c r="BL6" s="14">
        <f t="shared" si="3"/>
        <v>1.048</v>
      </c>
      <c r="BM6" s="14">
        <f t="shared" si="3"/>
        <v>0.27489999999999998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32.07</v>
      </c>
      <c r="BR6" s="14">
        <f t="shared" ref="BR6:BW6" si="4">MIN(BR10:BR500)</f>
        <v>0.114497</v>
      </c>
      <c r="BS6" s="14">
        <f t="shared" si="4"/>
        <v>-5</v>
      </c>
      <c r="BT6" s="14">
        <f t="shared" si="4"/>
        <v>5.0000000000000001E-3</v>
      </c>
      <c r="BU6" s="14">
        <f t="shared" si="4"/>
        <v>2.7980200000000002</v>
      </c>
      <c r="BV6" s="14">
        <f t="shared" si="4"/>
        <v>21</v>
      </c>
      <c r="BW6" s="14">
        <f t="shared" si="4"/>
        <v>0.73923688399999998</v>
      </c>
      <c r="BX6" s="23"/>
      <c r="BY6" s="14">
        <f t="shared" ref="BY6:CB6" si="5">MIN(BY10:BY500)</f>
        <v>6095.2093337843407</v>
      </c>
      <c r="BZ6" s="14">
        <f t="shared" si="5"/>
        <v>0.85959488537999995</v>
      </c>
      <c r="CA6" s="14">
        <f t="shared" si="5"/>
        <v>4.76916840147</v>
      </c>
      <c r="CB6" s="14">
        <f t="shared" si="5"/>
        <v>0.93373553026809997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14.664999999999999</v>
      </c>
      <c r="D7" s="14">
        <f>MAX(D10:D500)</f>
        <v>5.4471999999999996</v>
      </c>
      <c r="E7" s="14">
        <f>MAX(E10:E500)</f>
        <v>54472.376839999997</v>
      </c>
      <c r="F7" s="14">
        <f t="shared" ref="F7:BQ7" si="6">MAX(F10:F500)</f>
        <v>1076.0999999999999</v>
      </c>
      <c r="G7" s="14">
        <f t="shared" si="6"/>
        <v>4.3</v>
      </c>
      <c r="H7" s="14">
        <f t="shared" si="6"/>
        <v>524.6</v>
      </c>
      <c r="I7" s="14">
        <f t="shared" si="6"/>
        <v>0</v>
      </c>
      <c r="J7" s="14">
        <f t="shared" si="6"/>
        <v>3.5</v>
      </c>
      <c r="K7" s="14">
        <f t="shared" si="6"/>
        <v>0.92420000000000002</v>
      </c>
      <c r="L7" s="14">
        <f t="shared" si="6"/>
        <v>12.738099999999999</v>
      </c>
      <c r="M7" s="14">
        <f t="shared" si="6"/>
        <v>4.5941000000000001</v>
      </c>
      <c r="N7" s="14">
        <f t="shared" si="6"/>
        <v>939.3347</v>
      </c>
      <c r="O7" s="14">
        <f t="shared" si="6"/>
        <v>3.7793000000000001</v>
      </c>
      <c r="P7" s="14">
        <f t="shared" si="6"/>
        <v>942</v>
      </c>
      <c r="Q7" s="14">
        <f t="shared" si="6"/>
        <v>782.83140000000003</v>
      </c>
      <c r="R7" s="14">
        <f t="shared" si="6"/>
        <v>3.1402000000000001</v>
      </c>
      <c r="S7" s="14">
        <f t="shared" si="6"/>
        <v>785.1</v>
      </c>
      <c r="T7" s="14">
        <f t="shared" si="6"/>
        <v>524.6327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3.0217999999999998</v>
      </c>
      <c r="Y7" s="14">
        <f t="shared" si="6"/>
        <v>12.6</v>
      </c>
      <c r="Z7" s="14">
        <f t="shared" si="6"/>
        <v>853</v>
      </c>
      <c r="AA7" s="14">
        <f t="shared" si="6"/>
        <v>864</v>
      </c>
      <c r="AB7" s="14">
        <f t="shared" si="6"/>
        <v>881</v>
      </c>
      <c r="AC7" s="14">
        <f t="shared" si="6"/>
        <v>92.1</v>
      </c>
      <c r="AD7" s="14">
        <f t="shared" si="6"/>
        <v>33.56</v>
      </c>
      <c r="AE7" s="14">
        <f t="shared" si="6"/>
        <v>0.77</v>
      </c>
      <c r="AF7" s="14">
        <f t="shared" si="6"/>
        <v>979</v>
      </c>
      <c r="AG7" s="14">
        <f t="shared" si="6"/>
        <v>4</v>
      </c>
      <c r="AH7" s="14">
        <f t="shared" si="6"/>
        <v>88.070999999999998</v>
      </c>
      <c r="AI7" s="14">
        <f t="shared" si="6"/>
        <v>41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0.89157407407407396</v>
      </c>
      <c r="AQ7" s="14">
        <f t="shared" si="6"/>
        <v>47.164442999999999</v>
      </c>
      <c r="AR7" s="14">
        <f t="shared" si="6"/>
        <v>-88.483833000000004</v>
      </c>
      <c r="AS7" s="14">
        <f t="shared" si="6"/>
        <v>320.39999999999998</v>
      </c>
      <c r="AT7" s="14">
        <f t="shared" si="6"/>
        <v>45.3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2.9771000000000001</v>
      </c>
      <c r="AY7" s="14">
        <f t="shared" si="6"/>
        <v>2.5084</v>
      </c>
      <c r="AZ7" s="14">
        <f t="shared" si="6"/>
        <v>3.6770999999999998</v>
      </c>
      <c r="BA7" s="14">
        <f t="shared" si="6"/>
        <v>13.404</v>
      </c>
      <c r="BB7" s="14">
        <f t="shared" si="6"/>
        <v>24.26</v>
      </c>
      <c r="BC7" s="14">
        <f t="shared" si="6"/>
        <v>1.81</v>
      </c>
      <c r="BD7" s="14">
        <f t="shared" si="6"/>
        <v>18.57</v>
      </c>
      <c r="BE7" s="14">
        <f t="shared" si="6"/>
        <v>2906.03</v>
      </c>
      <c r="BF7" s="14">
        <f t="shared" si="6"/>
        <v>587.86099999999999</v>
      </c>
      <c r="BG7" s="14">
        <f t="shared" si="6"/>
        <v>26.864000000000001</v>
      </c>
      <c r="BH7" s="14">
        <f t="shared" si="6"/>
        <v>9.6000000000000002E-2</v>
      </c>
      <c r="BI7" s="14">
        <f t="shared" si="6"/>
        <v>26.928999999999998</v>
      </c>
      <c r="BJ7" s="14">
        <f t="shared" si="6"/>
        <v>22.29</v>
      </c>
      <c r="BK7" s="14">
        <f t="shared" si="6"/>
        <v>0.08</v>
      </c>
      <c r="BL7" s="14">
        <f t="shared" si="6"/>
        <v>22.343</v>
      </c>
      <c r="BM7" s="14">
        <f t="shared" si="6"/>
        <v>3.7448000000000001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483.10300000000001</v>
      </c>
      <c r="BR7" s="14">
        <f t="shared" ref="BR7:BW7" si="7">MAX(BR10:BR500)</f>
        <v>0.72920200000000002</v>
      </c>
      <c r="BS7" s="14">
        <f t="shared" si="7"/>
        <v>-5</v>
      </c>
      <c r="BT7" s="14">
        <f t="shared" si="7"/>
        <v>8.9999999999999993E-3</v>
      </c>
      <c r="BU7" s="14">
        <f t="shared" si="7"/>
        <v>17.819873999999999</v>
      </c>
      <c r="BV7" s="14">
        <f t="shared" si="7"/>
        <v>21</v>
      </c>
      <c r="BW7" s="14">
        <f t="shared" si="7"/>
        <v>4.7080107107999991</v>
      </c>
      <c r="BX7" s="23"/>
      <c r="BY7" s="14">
        <f t="shared" ref="BY7:CB7" si="8">MAX(BY10:BY500)</f>
        <v>31107.632895509378</v>
      </c>
      <c r="BZ7" s="14">
        <f t="shared" si="8"/>
        <v>7867.1823210850125</v>
      </c>
      <c r="CA7" s="14">
        <f t="shared" si="8"/>
        <v>203.42055714151599</v>
      </c>
      <c r="CB7" s="14">
        <f t="shared" si="8"/>
        <v>31.562980256677001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142</v>
      </c>
      <c r="AT8" s="15">
        <f>SUM(AT10:AT500)/3600</f>
        <v>1.2881944444444442</v>
      </c>
      <c r="BU8" s="28">
        <f>SUM(BU10:BU500)/3600</f>
        <v>0.29877470333333339</v>
      </c>
      <c r="BV8" s="23"/>
      <c r="BW8" s="28">
        <f>SUM(BW10:BW500)/3600</f>
        <v>7.8936276620666629E-2</v>
      </c>
      <c r="BX8" s="23"/>
      <c r="BY8" s="28">
        <f>SUM(BY10:BY500)/3600</f>
        <v>632.19682193368999</v>
      </c>
      <c r="BZ8" s="28">
        <f>SUM(BZ10:BZ500)/3600</f>
        <v>12.376003169991979</v>
      </c>
      <c r="CA8" s="28">
        <f>SUM(CA10:CA500)/3600</f>
        <v>1.5704459294667457</v>
      </c>
      <c r="CB8" s="28">
        <f>SUM(CB10:CB500)/3600</f>
        <v>0.19873500728529492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16.319422445461239</v>
      </c>
      <c r="BX9" s="31" t="s">
        <v>190</v>
      </c>
    </row>
    <row r="10" spans="1:87" x14ac:dyDescent="0.25">
      <c r="A10" s="2">
        <v>43167</v>
      </c>
      <c r="B10" s="38">
        <v>1.4119212962962964E-2</v>
      </c>
      <c r="C10" s="4">
        <v>14.065</v>
      </c>
      <c r="D10" s="4">
        <v>2.93E-2</v>
      </c>
      <c r="E10" s="4">
        <v>293.33604600000001</v>
      </c>
      <c r="F10" s="4">
        <v>143.80000000000001</v>
      </c>
      <c r="G10" s="4">
        <v>2.9</v>
      </c>
      <c r="H10" s="4">
        <v>94</v>
      </c>
      <c r="J10" s="4">
        <v>2.2000000000000002</v>
      </c>
      <c r="K10" s="4">
        <v>0.87470000000000003</v>
      </c>
      <c r="L10" s="4">
        <v>12.303000000000001</v>
      </c>
      <c r="M10" s="4">
        <v>2.5700000000000001E-2</v>
      </c>
      <c r="N10" s="4">
        <v>125.7873</v>
      </c>
      <c r="O10" s="4">
        <v>2.5367000000000002</v>
      </c>
      <c r="P10" s="4">
        <v>128.30000000000001</v>
      </c>
      <c r="Q10" s="4">
        <v>105.28100000000001</v>
      </c>
      <c r="R10" s="4">
        <v>2.1232000000000002</v>
      </c>
      <c r="S10" s="4">
        <v>107.4</v>
      </c>
      <c r="T10" s="4">
        <v>94.035899999999998</v>
      </c>
      <c r="W10" s="4">
        <v>0</v>
      </c>
      <c r="X10" s="4">
        <v>1.9244000000000001</v>
      </c>
      <c r="Y10" s="4">
        <v>12.6</v>
      </c>
      <c r="Z10" s="4">
        <v>842</v>
      </c>
      <c r="AA10" s="4">
        <v>850</v>
      </c>
      <c r="AB10" s="4">
        <v>867</v>
      </c>
      <c r="AC10" s="4">
        <v>92.1</v>
      </c>
      <c r="AD10" s="4">
        <v>33.56</v>
      </c>
      <c r="AE10" s="4">
        <v>0.77</v>
      </c>
      <c r="AF10" s="4">
        <v>978</v>
      </c>
      <c r="AG10" s="4">
        <v>4</v>
      </c>
      <c r="AH10" s="4">
        <v>88.070999999999998</v>
      </c>
      <c r="AI10" s="4">
        <v>41</v>
      </c>
      <c r="AJ10" s="4">
        <v>192</v>
      </c>
      <c r="AK10" s="4">
        <v>170</v>
      </c>
      <c r="AL10" s="4">
        <v>4.3</v>
      </c>
      <c r="AM10" s="4">
        <v>175.1</v>
      </c>
      <c r="AN10" s="4" t="s">
        <v>155</v>
      </c>
      <c r="AO10" s="4">
        <v>2</v>
      </c>
      <c r="AP10" s="5">
        <v>0.88993055555555556</v>
      </c>
      <c r="AQ10" s="4">
        <v>47.159289999999999</v>
      </c>
      <c r="AR10" s="4">
        <v>-88.489693000000003</v>
      </c>
      <c r="AS10" s="4">
        <v>315.10000000000002</v>
      </c>
      <c r="AT10" s="4">
        <v>5.4</v>
      </c>
      <c r="AU10" s="4">
        <v>12</v>
      </c>
      <c r="AV10" s="4">
        <v>9</v>
      </c>
      <c r="AW10" s="4" t="s">
        <v>207</v>
      </c>
      <c r="AX10" s="4">
        <v>1.3</v>
      </c>
      <c r="AY10" s="4">
        <v>1.8</v>
      </c>
      <c r="AZ10" s="4">
        <v>2.2999999999999998</v>
      </c>
      <c r="BA10" s="4">
        <v>13.404</v>
      </c>
      <c r="BB10" s="4">
        <v>14.42</v>
      </c>
      <c r="BC10" s="4">
        <v>1.08</v>
      </c>
      <c r="BD10" s="4">
        <v>14.321999999999999</v>
      </c>
      <c r="BE10" s="4">
        <v>2898.4349999999999</v>
      </c>
      <c r="BF10" s="4">
        <v>3.847</v>
      </c>
      <c r="BG10" s="4">
        <v>3.1030000000000002</v>
      </c>
      <c r="BH10" s="4">
        <v>6.3E-2</v>
      </c>
      <c r="BI10" s="4">
        <v>3.1659999999999999</v>
      </c>
      <c r="BJ10" s="4">
        <v>2.597</v>
      </c>
      <c r="BK10" s="4">
        <v>5.1999999999999998E-2</v>
      </c>
      <c r="BL10" s="4">
        <v>2.65</v>
      </c>
      <c r="BM10" s="4">
        <v>0.76449999999999996</v>
      </c>
      <c r="BQ10" s="4">
        <v>329.64400000000001</v>
      </c>
      <c r="BR10" s="4">
        <v>0.30903599999999998</v>
      </c>
      <c r="BS10" s="4">
        <v>-5</v>
      </c>
      <c r="BT10" s="4">
        <v>5.0000000000000001E-3</v>
      </c>
      <c r="BU10" s="4">
        <v>7.5520680000000002</v>
      </c>
      <c r="BV10" s="4">
        <v>21</v>
      </c>
      <c r="BW10" s="4">
        <f>BU10*0.2642</f>
        <v>1.9952563656</v>
      </c>
      <c r="BY10" s="4">
        <f>BE10*$BU10*(VLOOKUP("Fuel Specific Gravity",'Raw Data'!$A$1:$B$2000,2,FALSE))</f>
        <v>16438.772838398578</v>
      </c>
      <c r="BZ10" s="4">
        <f>BF10*$BU10*(VLOOKUP("Fuel Specific Gravity",'Raw Data'!$A$1:$B$2000,2,FALSE))</f>
        <v>21.818657002596002</v>
      </c>
      <c r="CA10" s="4">
        <f>BJ10*$BU10*(VLOOKUP("Fuel Specific Gravity",'Raw Data'!$A$1:$B$2000,2,FALSE))</f>
        <v>14.729153167595999</v>
      </c>
      <c r="CB10" s="4">
        <f>BM10*$BU10*(VLOOKUP("Fuel Specific Gravity",'Raw Data'!$A$1:$B$2000,2,FALSE))</f>
        <v>4.3359405454860003</v>
      </c>
      <c r="CE10" s="32" t="s">
        <v>191</v>
      </c>
    </row>
    <row r="11" spans="1:87" x14ac:dyDescent="0.25">
      <c r="A11" s="2">
        <v>43167</v>
      </c>
      <c r="B11" s="38">
        <v>1.4130787037037037E-2</v>
      </c>
      <c r="C11" s="4">
        <v>14.388999999999999</v>
      </c>
      <c r="D11" s="4">
        <v>4.9399999999999999E-2</v>
      </c>
      <c r="E11" s="4">
        <v>494.19063299999999</v>
      </c>
      <c r="F11" s="4">
        <v>197.6</v>
      </c>
      <c r="G11" s="4">
        <v>2.9</v>
      </c>
      <c r="H11" s="4">
        <v>86.5</v>
      </c>
      <c r="J11" s="4">
        <v>2</v>
      </c>
      <c r="K11" s="4">
        <v>0.87190000000000001</v>
      </c>
      <c r="L11" s="4">
        <v>12.5458</v>
      </c>
      <c r="M11" s="4">
        <v>4.3099999999999999E-2</v>
      </c>
      <c r="N11" s="4">
        <v>172.2578</v>
      </c>
      <c r="O11" s="4">
        <v>2.4943</v>
      </c>
      <c r="P11" s="4">
        <v>174.8</v>
      </c>
      <c r="Q11" s="4">
        <v>144.161</v>
      </c>
      <c r="R11" s="4">
        <v>2.0874000000000001</v>
      </c>
      <c r="S11" s="4">
        <v>146.19999999999999</v>
      </c>
      <c r="T11" s="4">
        <v>86.547300000000007</v>
      </c>
      <c r="W11" s="4">
        <v>0</v>
      </c>
      <c r="X11" s="4">
        <v>1.7438</v>
      </c>
      <c r="Y11" s="4">
        <v>12.3</v>
      </c>
      <c r="Z11" s="4">
        <v>844</v>
      </c>
      <c r="AA11" s="4">
        <v>853</v>
      </c>
      <c r="AB11" s="4">
        <v>868</v>
      </c>
      <c r="AC11" s="4">
        <v>92</v>
      </c>
      <c r="AD11" s="4">
        <v>33.53</v>
      </c>
      <c r="AE11" s="4">
        <v>0.77</v>
      </c>
      <c r="AF11" s="4">
        <v>978</v>
      </c>
      <c r="AG11" s="4">
        <v>4</v>
      </c>
      <c r="AH11" s="4">
        <v>88</v>
      </c>
      <c r="AI11" s="4">
        <v>41</v>
      </c>
      <c r="AJ11" s="4">
        <v>192</v>
      </c>
      <c r="AK11" s="4">
        <v>169.1</v>
      </c>
      <c r="AL11" s="4">
        <v>4</v>
      </c>
      <c r="AM11" s="4">
        <v>175.2</v>
      </c>
      <c r="AN11" s="4" t="s">
        <v>155</v>
      </c>
      <c r="AO11" s="4">
        <v>2</v>
      </c>
      <c r="AP11" s="5">
        <v>0.8899421296296296</v>
      </c>
      <c r="AQ11" s="4">
        <v>47.159306999999998</v>
      </c>
      <c r="AR11" s="4">
        <v>-88.489654000000002</v>
      </c>
      <c r="AS11" s="4">
        <v>315.3</v>
      </c>
      <c r="AT11" s="4">
        <v>6.7</v>
      </c>
      <c r="AU11" s="4">
        <v>12</v>
      </c>
      <c r="AV11" s="4">
        <v>9</v>
      </c>
      <c r="AW11" s="4" t="s">
        <v>207</v>
      </c>
      <c r="AX11" s="4">
        <v>1.4541999999999999</v>
      </c>
      <c r="AY11" s="4">
        <v>2.1855000000000002</v>
      </c>
      <c r="AZ11" s="4">
        <v>2.6855000000000002</v>
      </c>
      <c r="BA11" s="4">
        <v>13.404</v>
      </c>
      <c r="BB11" s="4">
        <v>14.1</v>
      </c>
      <c r="BC11" s="4">
        <v>1.05</v>
      </c>
      <c r="BD11" s="4">
        <v>14.69</v>
      </c>
      <c r="BE11" s="4">
        <v>2894.5630000000001</v>
      </c>
      <c r="BF11" s="4">
        <v>6.327</v>
      </c>
      <c r="BG11" s="4">
        <v>4.1619999999999999</v>
      </c>
      <c r="BH11" s="4">
        <v>0.06</v>
      </c>
      <c r="BI11" s="4">
        <v>4.2220000000000004</v>
      </c>
      <c r="BJ11" s="4">
        <v>3.4830000000000001</v>
      </c>
      <c r="BK11" s="4">
        <v>0.05</v>
      </c>
      <c r="BL11" s="4">
        <v>3.5339999999999998</v>
      </c>
      <c r="BM11" s="4">
        <v>0.68910000000000005</v>
      </c>
      <c r="BQ11" s="4">
        <v>292.541</v>
      </c>
      <c r="BR11" s="4">
        <v>0.28434300000000001</v>
      </c>
      <c r="BS11" s="4">
        <v>-5</v>
      </c>
      <c r="BT11" s="4">
        <v>5.9290000000000002E-3</v>
      </c>
      <c r="BU11" s="4">
        <v>6.9486319999999999</v>
      </c>
      <c r="BV11" s="4">
        <v>21</v>
      </c>
      <c r="BW11" s="4">
        <f t="shared" ref="BW11:BW74" si="9">BU11*0.2642</f>
        <v>1.8358285743999998</v>
      </c>
      <c r="BY11" s="4">
        <f>BE11*$BU11*(VLOOKUP("Fuel Specific Gravity",'Raw Data'!$A$1:$B$2000,2,FALSE))</f>
        <v>15105.053068949815</v>
      </c>
      <c r="BZ11" s="4">
        <f>BF11*$BU11*(VLOOKUP("Fuel Specific Gravity",'Raw Data'!$A$1:$B$2000,2,FALSE))</f>
        <v>33.016959992663999</v>
      </c>
      <c r="CA11" s="4">
        <f>BJ11*$BU11*(VLOOKUP("Fuel Specific Gravity",'Raw Data'!$A$1:$B$2000,2,FALSE))</f>
        <v>18.175766027256</v>
      </c>
      <c r="CB11" s="4">
        <f>BM11*$BU11*(VLOOKUP("Fuel Specific Gravity",'Raw Data'!$A$1:$B$2000,2,FALSE))</f>
        <v>3.5960150357111997</v>
      </c>
    </row>
    <row r="12" spans="1:87" x14ac:dyDescent="0.25">
      <c r="A12" s="2">
        <v>43167</v>
      </c>
      <c r="B12" s="38">
        <v>1.4142361111111111E-2</v>
      </c>
      <c r="C12" s="4">
        <v>14.38</v>
      </c>
      <c r="D12" s="4">
        <v>5.45E-2</v>
      </c>
      <c r="E12" s="4">
        <v>544.61538499999995</v>
      </c>
      <c r="F12" s="4">
        <v>225.4</v>
      </c>
      <c r="G12" s="4">
        <v>2.8</v>
      </c>
      <c r="H12" s="4">
        <v>82.2</v>
      </c>
      <c r="J12" s="4">
        <v>1.8</v>
      </c>
      <c r="K12" s="4">
        <v>0.87190000000000001</v>
      </c>
      <c r="L12" s="4">
        <v>12.538</v>
      </c>
      <c r="M12" s="4">
        <v>4.7500000000000001E-2</v>
      </c>
      <c r="N12" s="4">
        <v>196.55549999999999</v>
      </c>
      <c r="O12" s="4">
        <v>2.4413</v>
      </c>
      <c r="P12" s="4">
        <v>199</v>
      </c>
      <c r="Q12" s="4">
        <v>164.49539999999999</v>
      </c>
      <c r="R12" s="4">
        <v>2.0430999999999999</v>
      </c>
      <c r="S12" s="4">
        <v>166.5</v>
      </c>
      <c r="T12" s="4">
        <v>82.235200000000006</v>
      </c>
      <c r="W12" s="4">
        <v>0</v>
      </c>
      <c r="X12" s="4">
        <v>1.5717000000000001</v>
      </c>
      <c r="Y12" s="4">
        <v>12.3</v>
      </c>
      <c r="Z12" s="4">
        <v>844</v>
      </c>
      <c r="AA12" s="4">
        <v>853</v>
      </c>
      <c r="AB12" s="4">
        <v>868</v>
      </c>
      <c r="AC12" s="4">
        <v>92</v>
      </c>
      <c r="AD12" s="4">
        <v>33.53</v>
      </c>
      <c r="AE12" s="4">
        <v>0.77</v>
      </c>
      <c r="AF12" s="4">
        <v>978</v>
      </c>
      <c r="AG12" s="4">
        <v>4</v>
      </c>
      <c r="AH12" s="4">
        <v>87.071928</v>
      </c>
      <c r="AI12" s="4">
        <v>41</v>
      </c>
      <c r="AJ12" s="4">
        <v>192</v>
      </c>
      <c r="AK12" s="4">
        <v>169</v>
      </c>
      <c r="AL12" s="4">
        <v>3.9</v>
      </c>
      <c r="AM12" s="4">
        <v>175.6</v>
      </c>
      <c r="AN12" s="4" t="s">
        <v>155</v>
      </c>
      <c r="AO12" s="4">
        <v>2</v>
      </c>
      <c r="AP12" s="5">
        <v>0.88995370370370364</v>
      </c>
      <c r="AQ12" s="4">
        <v>47.159278</v>
      </c>
      <c r="AR12" s="4">
        <v>-88.489485999999999</v>
      </c>
      <c r="AS12" s="4">
        <v>315.39999999999998</v>
      </c>
      <c r="AT12" s="4">
        <v>16.100000000000001</v>
      </c>
      <c r="AU12" s="4">
        <v>12</v>
      </c>
      <c r="AV12" s="4">
        <v>9</v>
      </c>
      <c r="AW12" s="4" t="s">
        <v>207</v>
      </c>
      <c r="AX12" s="4">
        <v>1.5</v>
      </c>
      <c r="AY12" s="4">
        <v>1.2977000000000001</v>
      </c>
      <c r="AZ12" s="4">
        <v>2.4144999999999999</v>
      </c>
      <c r="BA12" s="4">
        <v>13.404</v>
      </c>
      <c r="BB12" s="4">
        <v>14.1</v>
      </c>
      <c r="BC12" s="4">
        <v>1.05</v>
      </c>
      <c r="BD12" s="4">
        <v>14.692</v>
      </c>
      <c r="BE12" s="4">
        <v>2893.6469999999999</v>
      </c>
      <c r="BF12" s="4">
        <v>6.9749999999999996</v>
      </c>
      <c r="BG12" s="4">
        <v>4.7510000000000003</v>
      </c>
      <c r="BH12" s="4">
        <v>5.8999999999999997E-2</v>
      </c>
      <c r="BI12" s="4">
        <v>4.8099999999999996</v>
      </c>
      <c r="BJ12" s="4">
        <v>3.976</v>
      </c>
      <c r="BK12" s="4">
        <v>4.9000000000000002E-2</v>
      </c>
      <c r="BL12" s="4">
        <v>4.0250000000000004</v>
      </c>
      <c r="BM12" s="4">
        <v>0.65490000000000004</v>
      </c>
      <c r="BQ12" s="4">
        <v>263.74</v>
      </c>
      <c r="BR12" s="4">
        <v>0.30056100000000002</v>
      </c>
      <c r="BS12" s="4">
        <v>-5</v>
      </c>
      <c r="BT12" s="4">
        <v>6.0000000000000001E-3</v>
      </c>
      <c r="BU12" s="4">
        <v>7.34497</v>
      </c>
      <c r="BV12" s="4">
        <v>21</v>
      </c>
      <c r="BW12" s="4">
        <f t="shared" si="9"/>
        <v>1.940541074</v>
      </c>
      <c r="BY12" s="4">
        <f>BE12*$BU12*(VLOOKUP("Fuel Specific Gravity",'Raw Data'!$A$1:$B$2000,2,FALSE))</f>
        <v>15961.56655459809</v>
      </c>
      <c r="BZ12" s="4">
        <f>BF12*$BU12*(VLOOKUP("Fuel Specific Gravity",'Raw Data'!$A$1:$B$2000,2,FALSE))</f>
        <v>38.474605478249998</v>
      </c>
      <c r="CA12" s="4">
        <f>BJ12*$BU12*(VLOOKUP("Fuel Specific Gravity",'Raw Data'!$A$1:$B$2000,2,FALSE))</f>
        <v>21.93190414072</v>
      </c>
      <c r="CB12" s="4">
        <f>BM12*$BU12*(VLOOKUP("Fuel Specific Gravity",'Raw Data'!$A$1:$B$2000,2,FALSE))</f>
        <v>3.6124758606030003</v>
      </c>
    </row>
    <row r="13" spans="1:87" x14ac:dyDescent="0.25">
      <c r="A13" s="2">
        <v>43167</v>
      </c>
      <c r="B13" s="38">
        <v>1.4153935185185186E-2</v>
      </c>
      <c r="C13" s="4">
        <v>14.420999999999999</v>
      </c>
      <c r="D13" s="4">
        <v>5.1799999999999999E-2</v>
      </c>
      <c r="E13" s="4">
        <v>517.649092</v>
      </c>
      <c r="F13" s="4">
        <v>229.2</v>
      </c>
      <c r="G13" s="4">
        <v>2.8</v>
      </c>
      <c r="H13" s="4">
        <v>76.2</v>
      </c>
      <c r="J13" s="4">
        <v>1.6</v>
      </c>
      <c r="K13" s="4">
        <v>0.87150000000000005</v>
      </c>
      <c r="L13" s="4">
        <v>12.568</v>
      </c>
      <c r="M13" s="4">
        <v>4.5100000000000001E-2</v>
      </c>
      <c r="N13" s="4">
        <v>199.75649999999999</v>
      </c>
      <c r="O13" s="4">
        <v>2.4403000000000001</v>
      </c>
      <c r="P13" s="4">
        <v>202.2</v>
      </c>
      <c r="Q13" s="4">
        <v>167.17429999999999</v>
      </c>
      <c r="R13" s="4">
        <v>2.0423</v>
      </c>
      <c r="S13" s="4">
        <v>169.2</v>
      </c>
      <c r="T13" s="4">
        <v>76.151600000000002</v>
      </c>
      <c r="W13" s="4">
        <v>0</v>
      </c>
      <c r="X13" s="4">
        <v>1.3945000000000001</v>
      </c>
      <c r="Y13" s="4">
        <v>12.2</v>
      </c>
      <c r="Z13" s="4">
        <v>845</v>
      </c>
      <c r="AA13" s="4">
        <v>854</v>
      </c>
      <c r="AB13" s="4">
        <v>868</v>
      </c>
      <c r="AC13" s="4">
        <v>92</v>
      </c>
      <c r="AD13" s="4">
        <v>33.53</v>
      </c>
      <c r="AE13" s="4">
        <v>0.77</v>
      </c>
      <c r="AF13" s="4">
        <v>978</v>
      </c>
      <c r="AG13" s="4">
        <v>4</v>
      </c>
      <c r="AH13" s="4">
        <v>87</v>
      </c>
      <c r="AI13" s="4">
        <v>41</v>
      </c>
      <c r="AJ13" s="4">
        <v>191.1</v>
      </c>
      <c r="AK13" s="4">
        <v>169</v>
      </c>
      <c r="AL13" s="4">
        <v>3.7</v>
      </c>
      <c r="AM13" s="4">
        <v>176</v>
      </c>
      <c r="AN13" s="4" t="s">
        <v>155</v>
      </c>
      <c r="AO13" s="4">
        <v>2</v>
      </c>
      <c r="AP13" s="5">
        <v>0.88997685185185194</v>
      </c>
      <c r="AQ13" s="4">
        <v>47.159216999999998</v>
      </c>
      <c r="AR13" s="4">
        <v>-88.489346999999995</v>
      </c>
      <c r="AS13" s="4">
        <v>315</v>
      </c>
      <c r="AT13" s="4">
        <v>21.2</v>
      </c>
      <c r="AU13" s="4">
        <v>12</v>
      </c>
      <c r="AV13" s="4">
        <v>10</v>
      </c>
      <c r="AW13" s="4" t="s">
        <v>208</v>
      </c>
      <c r="AX13" s="4">
        <v>1.5770999999999999</v>
      </c>
      <c r="AY13" s="4">
        <v>1.0770999999999999</v>
      </c>
      <c r="AZ13" s="4">
        <v>2.3771</v>
      </c>
      <c r="BA13" s="4">
        <v>13.404</v>
      </c>
      <c r="BB13" s="4">
        <v>14.07</v>
      </c>
      <c r="BC13" s="4">
        <v>1.05</v>
      </c>
      <c r="BD13" s="4">
        <v>14.74</v>
      </c>
      <c r="BE13" s="4">
        <v>2894.3409999999999</v>
      </c>
      <c r="BF13" s="4">
        <v>6.6130000000000004</v>
      </c>
      <c r="BG13" s="4">
        <v>4.8170000000000002</v>
      </c>
      <c r="BH13" s="4">
        <v>5.8999999999999997E-2</v>
      </c>
      <c r="BI13" s="4">
        <v>4.8760000000000003</v>
      </c>
      <c r="BJ13" s="4">
        <v>4.032</v>
      </c>
      <c r="BK13" s="4">
        <v>4.9000000000000002E-2</v>
      </c>
      <c r="BL13" s="4">
        <v>4.0810000000000004</v>
      </c>
      <c r="BM13" s="4">
        <v>0.60519999999999996</v>
      </c>
      <c r="BQ13" s="4">
        <v>233.5</v>
      </c>
      <c r="BR13" s="4">
        <v>0.33265499999999998</v>
      </c>
      <c r="BS13" s="4">
        <v>-5</v>
      </c>
      <c r="BT13" s="4">
        <v>6.9290000000000003E-3</v>
      </c>
      <c r="BU13" s="4">
        <v>8.1292489999999997</v>
      </c>
      <c r="BV13" s="4">
        <v>21</v>
      </c>
      <c r="BW13" s="4">
        <f t="shared" si="9"/>
        <v>2.1477475857999999</v>
      </c>
      <c r="BY13" s="4">
        <f>BE13*$BU13*(VLOOKUP("Fuel Specific Gravity",'Raw Data'!$A$1:$B$2000,2,FALSE))</f>
        <v>17670.142828611661</v>
      </c>
      <c r="BZ13" s="4">
        <f>BF13*$BU13*(VLOOKUP("Fuel Specific Gravity",'Raw Data'!$A$1:$B$2000,2,FALSE))</f>
        <v>40.372801451387005</v>
      </c>
      <c r="CA13" s="4">
        <f>BJ13*$BU13*(VLOOKUP("Fuel Specific Gravity",'Raw Data'!$A$1:$B$2000,2,FALSE))</f>
        <v>24.615626107967998</v>
      </c>
      <c r="CB13" s="4">
        <f>BM13*$BU13*(VLOOKUP("Fuel Specific Gravity",'Raw Data'!$A$1:$B$2000,2,FALSE))</f>
        <v>3.6947859425948</v>
      </c>
    </row>
    <row r="14" spans="1:87" x14ac:dyDescent="0.25">
      <c r="A14" s="2">
        <v>43167</v>
      </c>
      <c r="B14" s="38">
        <v>1.416550925925926E-2</v>
      </c>
      <c r="C14" s="4">
        <v>14.417</v>
      </c>
      <c r="D14" s="4">
        <v>8.0299999999999996E-2</v>
      </c>
      <c r="E14" s="4">
        <v>802.86949000000004</v>
      </c>
      <c r="F14" s="4">
        <v>228.1</v>
      </c>
      <c r="G14" s="4">
        <v>2.8</v>
      </c>
      <c r="H14" s="4">
        <v>76.900000000000006</v>
      </c>
      <c r="J14" s="4">
        <v>1.41</v>
      </c>
      <c r="K14" s="4">
        <v>0.87129999999999996</v>
      </c>
      <c r="L14" s="4">
        <v>12.561299999999999</v>
      </c>
      <c r="M14" s="4">
        <v>7.0000000000000007E-2</v>
      </c>
      <c r="N14" s="4">
        <v>198.6953</v>
      </c>
      <c r="O14" s="4">
        <v>2.4738000000000002</v>
      </c>
      <c r="P14" s="4">
        <v>201.2</v>
      </c>
      <c r="Q14" s="4">
        <v>166.28630000000001</v>
      </c>
      <c r="R14" s="4">
        <v>2.0703</v>
      </c>
      <c r="S14" s="4">
        <v>168.4</v>
      </c>
      <c r="T14" s="4">
        <v>76.941000000000003</v>
      </c>
      <c r="W14" s="4">
        <v>0</v>
      </c>
      <c r="X14" s="4">
        <v>1.2258</v>
      </c>
      <c r="Y14" s="4">
        <v>12.2</v>
      </c>
      <c r="Z14" s="4">
        <v>846</v>
      </c>
      <c r="AA14" s="4">
        <v>854</v>
      </c>
      <c r="AB14" s="4">
        <v>867</v>
      </c>
      <c r="AC14" s="4">
        <v>92</v>
      </c>
      <c r="AD14" s="4">
        <v>33.53</v>
      </c>
      <c r="AE14" s="4">
        <v>0.77</v>
      </c>
      <c r="AF14" s="4">
        <v>978</v>
      </c>
      <c r="AG14" s="4">
        <v>4</v>
      </c>
      <c r="AH14" s="4">
        <v>87</v>
      </c>
      <c r="AI14" s="4">
        <v>41</v>
      </c>
      <c r="AJ14" s="4">
        <v>191</v>
      </c>
      <c r="AK14" s="4">
        <v>169</v>
      </c>
      <c r="AL14" s="4">
        <v>3.6</v>
      </c>
      <c r="AM14" s="4">
        <v>176</v>
      </c>
      <c r="AN14" s="4" t="s">
        <v>155</v>
      </c>
      <c r="AO14" s="4">
        <v>2</v>
      </c>
      <c r="AP14" s="5">
        <v>0.88998842592592586</v>
      </c>
      <c r="AQ14" s="4">
        <v>47.159202000000001</v>
      </c>
      <c r="AR14" s="4">
        <v>-88.489320000000006</v>
      </c>
      <c r="AS14" s="4">
        <v>314.89999999999998</v>
      </c>
      <c r="AT14" s="4">
        <v>21.9</v>
      </c>
      <c r="AU14" s="4">
        <v>12</v>
      </c>
      <c r="AV14" s="4">
        <v>9</v>
      </c>
      <c r="AW14" s="4" t="s">
        <v>208</v>
      </c>
      <c r="AX14" s="4">
        <v>1.6771</v>
      </c>
      <c r="AY14" s="4">
        <v>1.2542</v>
      </c>
      <c r="AZ14" s="4">
        <v>2.4771000000000001</v>
      </c>
      <c r="BA14" s="4">
        <v>13.404</v>
      </c>
      <c r="BB14" s="4">
        <v>14.04</v>
      </c>
      <c r="BC14" s="4">
        <v>1.05</v>
      </c>
      <c r="BD14" s="4">
        <v>14.775</v>
      </c>
      <c r="BE14" s="4">
        <v>2888.6149999999998</v>
      </c>
      <c r="BF14" s="4">
        <v>10.238</v>
      </c>
      <c r="BG14" s="4">
        <v>4.7850000000000001</v>
      </c>
      <c r="BH14" s="4">
        <v>0.06</v>
      </c>
      <c r="BI14" s="4">
        <v>4.8449999999999998</v>
      </c>
      <c r="BJ14" s="4">
        <v>4.0039999999999996</v>
      </c>
      <c r="BK14" s="4">
        <v>0.05</v>
      </c>
      <c r="BL14" s="4">
        <v>4.0540000000000003</v>
      </c>
      <c r="BM14" s="4">
        <v>0.61060000000000003</v>
      </c>
      <c r="BQ14" s="4">
        <v>204.95500000000001</v>
      </c>
      <c r="BR14" s="4">
        <v>0.32663900000000001</v>
      </c>
      <c r="BS14" s="4">
        <v>-5</v>
      </c>
      <c r="BT14" s="4">
        <v>7.0000000000000001E-3</v>
      </c>
      <c r="BU14" s="4">
        <v>7.9822410000000001</v>
      </c>
      <c r="BV14" s="4">
        <v>21</v>
      </c>
      <c r="BW14" s="4">
        <f t="shared" si="9"/>
        <v>2.1089080721999998</v>
      </c>
      <c r="BY14" s="4">
        <f>BE14*$BU14*(VLOOKUP("Fuel Specific Gravity",'Raw Data'!$A$1:$B$2000,2,FALSE))</f>
        <v>17316.273435747466</v>
      </c>
      <c r="BZ14" s="4">
        <f>BF14*$BU14*(VLOOKUP("Fuel Specific Gravity",'Raw Data'!$A$1:$B$2000,2,FALSE))</f>
        <v>61.373359701858</v>
      </c>
      <c r="CA14" s="4">
        <f>BJ14*$BU14*(VLOOKUP("Fuel Specific Gravity",'Raw Data'!$A$1:$B$2000,2,FALSE))</f>
        <v>24.002630615963998</v>
      </c>
      <c r="CB14" s="4">
        <f>BM14*$BU14*(VLOOKUP("Fuel Specific Gravity",'Raw Data'!$A$1:$B$2000,2,FALSE))</f>
        <v>3.6603412223046004</v>
      </c>
    </row>
    <row r="15" spans="1:87" x14ac:dyDescent="0.25">
      <c r="A15" s="2">
        <v>43167</v>
      </c>
      <c r="B15" s="38">
        <v>1.4177083333333333E-2</v>
      </c>
      <c r="C15" s="4">
        <v>14.382</v>
      </c>
      <c r="D15" s="4">
        <v>4.5499999999999999E-2</v>
      </c>
      <c r="E15" s="4">
        <v>454.57332200000002</v>
      </c>
      <c r="F15" s="4">
        <v>218.4</v>
      </c>
      <c r="G15" s="4">
        <v>2.9</v>
      </c>
      <c r="H15" s="4">
        <v>81</v>
      </c>
      <c r="J15" s="4">
        <v>1.26</v>
      </c>
      <c r="K15" s="4">
        <v>0.87180000000000002</v>
      </c>
      <c r="L15" s="4">
        <v>12.5387</v>
      </c>
      <c r="M15" s="4">
        <v>3.9600000000000003E-2</v>
      </c>
      <c r="N15" s="4">
        <v>190.39250000000001</v>
      </c>
      <c r="O15" s="4">
        <v>2.5284</v>
      </c>
      <c r="P15" s="4">
        <v>192.9</v>
      </c>
      <c r="Q15" s="4">
        <v>159.3176</v>
      </c>
      <c r="R15" s="4">
        <v>2.1156999999999999</v>
      </c>
      <c r="S15" s="4">
        <v>161.4</v>
      </c>
      <c r="T15" s="4">
        <v>80.965299999999999</v>
      </c>
      <c r="W15" s="4">
        <v>0</v>
      </c>
      <c r="X15" s="4">
        <v>1.1006</v>
      </c>
      <c r="Y15" s="4">
        <v>12.2</v>
      </c>
      <c r="Z15" s="4">
        <v>845</v>
      </c>
      <c r="AA15" s="4">
        <v>854</v>
      </c>
      <c r="AB15" s="4">
        <v>866</v>
      </c>
      <c r="AC15" s="4">
        <v>92</v>
      </c>
      <c r="AD15" s="4">
        <v>33.5</v>
      </c>
      <c r="AE15" s="4">
        <v>0.77</v>
      </c>
      <c r="AF15" s="4">
        <v>979</v>
      </c>
      <c r="AG15" s="4">
        <v>4</v>
      </c>
      <c r="AH15" s="4">
        <v>87</v>
      </c>
      <c r="AI15" s="4">
        <v>41</v>
      </c>
      <c r="AJ15" s="4">
        <v>191</v>
      </c>
      <c r="AK15" s="4">
        <v>169</v>
      </c>
      <c r="AL15" s="4">
        <v>3.6</v>
      </c>
      <c r="AM15" s="4">
        <v>176</v>
      </c>
      <c r="AN15" s="4" t="s">
        <v>155</v>
      </c>
      <c r="AO15" s="4">
        <v>2</v>
      </c>
      <c r="AP15" s="5">
        <v>0.88998842592592586</v>
      </c>
      <c r="AQ15" s="4">
        <v>47.159153000000003</v>
      </c>
      <c r="AR15" s="4">
        <v>-88.489216999999996</v>
      </c>
      <c r="AS15" s="4">
        <v>314.7</v>
      </c>
      <c r="AT15" s="4">
        <v>23.9</v>
      </c>
      <c r="AU15" s="4">
        <v>12</v>
      </c>
      <c r="AV15" s="4">
        <v>9</v>
      </c>
      <c r="AW15" s="4" t="s">
        <v>209</v>
      </c>
      <c r="AX15" s="4">
        <v>1.7</v>
      </c>
      <c r="AY15" s="4">
        <v>1.3</v>
      </c>
      <c r="AZ15" s="4">
        <v>2.5</v>
      </c>
      <c r="BA15" s="4">
        <v>13.404</v>
      </c>
      <c r="BB15" s="4">
        <v>14.11</v>
      </c>
      <c r="BC15" s="4">
        <v>1.05</v>
      </c>
      <c r="BD15" s="4">
        <v>14.699</v>
      </c>
      <c r="BE15" s="4">
        <v>2895.4879999999998</v>
      </c>
      <c r="BF15" s="4">
        <v>5.8250000000000002</v>
      </c>
      <c r="BG15" s="4">
        <v>4.6040000000000001</v>
      </c>
      <c r="BH15" s="4">
        <v>6.0999999999999999E-2</v>
      </c>
      <c r="BI15" s="4">
        <v>4.665</v>
      </c>
      <c r="BJ15" s="4">
        <v>3.8530000000000002</v>
      </c>
      <c r="BK15" s="4">
        <v>5.0999999999999997E-2</v>
      </c>
      <c r="BL15" s="4">
        <v>3.9039999999999999</v>
      </c>
      <c r="BM15" s="4">
        <v>0.6452</v>
      </c>
      <c r="BQ15" s="4">
        <v>184.797</v>
      </c>
      <c r="BR15" s="4">
        <v>0.29534300000000002</v>
      </c>
      <c r="BS15" s="4">
        <v>-5</v>
      </c>
      <c r="BT15" s="4">
        <v>6.071E-3</v>
      </c>
      <c r="BU15" s="4">
        <v>7.2174440000000004</v>
      </c>
      <c r="BV15" s="4">
        <v>21</v>
      </c>
      <c r="BW15" s="4">
        <f t="shared" si="9"/>
        <v>1.9068487048</v>
      </c>
      <c r="BY15" s="4">
        <f>BE15*$BU15*(VLOOKUP("Fuel Specific Gravity",'Raw Data'!$A$1:$B$2000,2,FALSE))</f>
        <v>15694.414891996672</v>
      </c>
      <c r="BZ15" s="4">
        <f>BF15*$BU15*(VLOOKUP("Fuel Specific Gravity",'Raw Data'!$A$1:$B$2000,2,FALSE))</f>
        <v>31.573250086300003</v>
      </c>
      <c r="CA15" s="4">
        <f>BJ15*$BU15*(VLOOKUP("Fuel Specific Gravity",'Raw Data'!$A$1:$B$2000,2,FALSE))</f>
        <v>20.884417610732001</v>
      </c>
      <c r="CB15" s="4">
        <f>BM15*$BU15*(VLOOKUP("Fuel Specific Gravity",'Raw Data'!$A$1:$B$2000,2,FALSE))</f>
        <v>3.4971778464687997</v>
      </c>
    </row>
    <row r="16" spans="1:87" x14ac:dyDescent="0.25">
      <c r="A16" s="2">
        <v>43167</v>
      </c>
      <c r="B16" s="38">
        <v>1.4188657407407407E-2</v>
      </c>
      <c r="C16" s="4">
        <v>14.356</v>
      </c>
      <c r="D16" s="4">
        <v>2.98E-2</v>
      </c>
      <c r="E16" s="4">
        <v>298.467401</v>
      </c>
      <c r="F16" s="4">
        <v>202.1</v>
      </c>
      <c r="G16" s="4">
        <v>2.9</v>
      </c>
      <c r="H16" s="4">
        <v>85.9</v>
      </c>
      <c r="J16" s="4">
        <v>1.01</v>
      </c>
      <c r="K16" s="4">
        <v>0.87209999999999999</v>
      </c>
      <c r="L16" s="4">
        <v>12.5206</v>
      </c>
      <c r="M16" s="4">
        <v>2.5999999999999999E-2</v>
      </c>
      <c r="N16" s="4">
        <v>176.2612</v>
      </c>
      <c r="O16" s="4">
        <v>2.5291999999999999</v>
      </c>
      <c r="P16" s="4">
        <v>178.8</v>
      </c>
      <c r="Q16" s="4">
        <v>147.50989999999999</v>
      </c>
      <c r="R16" s="4">
        <v>2.1166999999999998</v>
      </c>
      <c r="S16" s="4">
        <v>149.6</v>
      </c>
      <c r="T16" s="4">
        <v>85.874099999999999</v>
      </c>
      <c r="W16" s="4">
        <v>0</v>
      </c>
      <c r="X16" s="4">
        <v>0.88039999999999996</v>
      </c>
      <c r="Y16" s="4">
        <v>12.2</v>
      </c>
      <c r="Z16" s="4">
        <v>846</v>
      </c>
      <c r="AA16" s="4">
        <v>855</v>
      </c>
      <c r="AB16" s="4">
        <v>867</v>
      </c>
      <c r="AC16" s="4">
        <v>92</v>
      </c>
      <c r="AD16" s="4">
        <v>33.53</v>
      </c>
      <c r="AE16" s="4">
        <v>0.77</v>
      </c>
      <c r="AF16" s="4">
        <v>978</v>
      </c>
      <c r="AG16" s="4">
        <v>4</v>
      </c>
      <c r="AH16" s="4">
        <v>86.070999999999998</v>
      </c>
      <c r="AI16" s="4">
        <v>41</v>
      </c>
      <c r="AJ16" s="4">
        <v>191</v>
      </c>
      <c r="AK16" s="4">
        <v>169</v>
      </c>
      <c r="AL16" s="4">
        <v>3.5</v>
      </c>
      <c r="AM16" s="4">
        <v>176</v>
      </c>
      <c r="AN16" s="4" t="s">
        <v>155</v>
      </c>
      <c r="AO16" s="4">
        <v>2</v>
      </c>
      <c r="AP16" s="5">
        <v>0.89</v>
      </c>
      <c r="AQ16" s="4">
        <v>47.159095000000001</v>
      </c>
      <c r="AR16" s="4">
        <v>-88.489093999999994</v>
      </c>
      <c r="AS16" s="4">
        <v>314.7</v>
      </c>
      <c r="AT16" s="4">
        <v>24.5</v>
      </c>
      <c r="AU16" s="4">
        <v>12</v>
      </c>
      <c r="AV16" s="4">
        <v>9</v>
      </c>
      <c r="AW16" s="4" t="s">
        <v>209</v>
      </c>
      <c r="AX16" s="4">
        <v>1.7770999999999999</v>
      </c>
      <c r="AY16" s="4">
        <v>1.4541999999999999</v>
      </c>
      <c r="AZ16" s="4">
        <v>2.7313000000000001</v>
      </c>
      <c r="BA16" s="4">
        <v>13.404</v>
      </c>
      <c r="BB16" s="4">
        <v>14.15</v>
      </c>
      <c r="BC16" s="4">
        <v>1.06</v>
      </c>
      <c r="BD16" s="4">
        <v>14.659000000000001</v>
      </c>
      <c r="BE16" s="4">
        <v>2898.5189999999998</v>
      </c>
      <c r="BF16" s="4">
        <v>3.835</v>
      </c>
      <c r="BG16" s="4">
        <v>4.2729999999999997</v>
      </c>
      <c r="BH16" s="4">
        <v>6.0999999999999999E-2</v>
      </c>
      <c r="BI16" s="4">
        <v>4.3339999999999996</v>
      </c>
      <c r="BJ16" s="4">
        <v>3.5760000000000001</v>
      </c>
      <c r="BK16" s="4">
        <v>5.0999999999999997E-2</v>
      </c>
      <c r="BL16" s="4">
        <v>3.6269999999999998</v>
      </c>
      <c r="BM16" s="4">
        <v>0.68600000000000005</v>
      </c>
      <c r="BQ16" s="4">
        <v>148.191</v>
      </c>
      <c r="BR16" s="4">
        <v>0.40169300000000002</v>
      </c>
      <c r="BS16" s="4">
        <v>-5</v>
      </c>
      <c r="BT16" s="4">
        <v>6.9290000000000003E-3</v>
      </c>
      <c r="BU16" s="4">
        <v>9.8163730000000005</v>
      </c>
      <c r="BV16" s="4">
        <v>21</v>
      </c>
      <c r="BW16" s="4">
        <f t="shared" si="9"/>
        <v>2.5934857465999999</v>
      </c>
      <c r="BY16" s="4">
        <f>BE16*$BU16*(VLOOKUP("Fuel Specific Gravity",'Raw Data'!$A$1:$B$2000,2,FALSE))</f>
        <v>21368.160682341837</v>
      </c>
      <c r="BZ16" s="4">
        <f>BF16*$BU16*(VLOOKUP("Fuel Specific Gravity",'Raw Data'!$A$1:$B$2000,2,FALSE))</f>
        <v>28.271988631705003</v>
      </c>
      <c r="CA16" s="4">
        <f>BJ16*$BU16*(VLOOKUP("Fuel Specific Gravity",'Raw Data'!$A$1:$B$2000,2,FALSE))</f>
        <v>26.362615735847999</v>
      </c>
      <c r="CB16" s="4">
        <f>BM16*$BU16*(VLOOKUP("Fuel Specific Gravity",'Raw Data'!$A$1:$B$2000,2,FALSE))</f>
        <v>5.0572579403780002</v>
      </c>
    </row>
    <row r="17" spans="1:80" x14ac:dyDescent="0.25">
      <c r="A17" s="2">
        <v>43167</v>
      </c>
      <c r="B17" s="38">
        <v>1.4200231481481482E-2</v>
      </c>
      <c r="C17" s="4">
        <v>14.324999999999999</v>
      </c>
      <c r="D17" s="4">
        <v>2.0799999999999999E-2</v>
      </c>
      <c r="E17" s="4">
        <v>208.42651799999999</v>
      </c>
      <c r="F17" s="4">
        <v>212</v>
      </c>
      <c r="G17" s="4">
        <v>2.9</v>
      </c>
      <c r="H17" s="4">
        <v>96.6</v>
      </c>
      <c r="J17" s="4">
        <v>0.86</v>
      </c>
      <c r="K17" s="4">
        <v>0.87250000000000005</v>
      </c>
      <c r="L17" s="4">
        <v>12.498200000000001</v>
      </c>
      <c r="M17" s="4">
        <v>1.8200000000000001E-2</v>
      </c>
      <c r="N17" s="4">
        <v>184.98009999999999</v>
      </c>
      <c r="O17" s="4">
        <v>2.5301999999999998</v>
      </c>
      <c r="P17" s="4">
        <v>187.5</v>
      </c>
      <c r="Q17" s="4">
        <v>154.8081</v>
      </c>
      <c r="R17" s="4">
        <v>2.1175000000000002</v>
      </c>
      <c r="S17" s="4">
        <v>156.9</v>
      </c>
      <c r="T17" s="4">
        <v>96.622799999999998</v>
      </c>
      <c r="W17" s="4">
        <v>0</v>
      </c>
      <c r="X17" s="4">
        <v>0.74980000000000002</v>
      </c>
      <c r="Y17" s="4">
        <v>12.2</v>
      </c>
      <c r="Z17" s="4">
        <v>846</v>
      </c>
      <c r="AA17" s="4">
        <v>856</v>
      </c>
      <c r="AB17" s="4">
        <v>867</v>
      </c>
      <c r="AC17" s="4">
        <v>92</v>
      </c>
      <c r="AD17" s="4">
        <v>33.53</v>
      </c>
      <c r="AE17" s="4">
        <v>0.77</v>
      </c>
      <c r="AF17" s="4">
        <v>978</v>
      </c>
      <c r="AG17" s="4">
        <v>4</v>
      </c>
      <c r="AH17" s="4">
        <v>86</v>
      </c>
      <c r="AI17" s="4">
        <v>41</v>
      </c>
      <c r="AJ17" s="4">
        <v>191</v>
      </c>
      <c r="AK17" s="4">
        <v>169</v>
      </c>
      <c r="AL17" s="4">
        <v>3.6</v>
      </c>
      <c r="AM17" s="4">
        <v>176</v>
      </c>
      <c r="AN17" s="4" t="s">
        <v>155</v>
      </c>
      <c r="AO17" s="4">
        <v>2</v>
      </c>
      <c r="AP17" s="5">
        <v>0.89001157407407405</v>
      </c>
      <c r="AQ17" s="4">
        <v>47.159028999999997</v>
      </c>
      <c r="AR17" s="4">
        <v>-88.488935999999995</v>
      </c>
      <c r="AS17" s="4">
        <v>314.5</v>
      </c>
      <c r="AT17" s="4">
        <v>28.5</v>
      </c>
      <c r="AU17" s="4">
        <v>12</v>
      </c>
      <c r="AV17" s="4">
        <v>9</v>
      </c>
      <c r="AW17" s="4" t="s">
        <v>209</v>
      </c>
      <c r="AX17" s="4">
        <v>1.8771</v>
      </c>
      <c r="AY17" s="4">
        <v>1.5770999999999999</v>
      </c>
      <c r="AZ17" s="4">
        <v>2.8</v>
      </c>
      <c r="BA17" s="4">
        <v>13.404</v>
      </c>
      <c r="BB17" s="4">
        <v>14.19</v>
      </c>
      <c r="BC17" s="4">
        <v>1.06</v>
      </c>
      <c r="BD17" s="4">
        <v>14.614000000000001</v>
      </c>
      <c r="BE17" s="4">
        <v>2900.0929999999998</v>
      </c>
      <c r="BF17" s="4">
        <v>2.6859999999999999</v>
      </c>
      <c r="BG17" s="4">
        <v>4.4950000000000001</v>
      </c>
      <c r="BH17" s="4">
        <v>6.0999999999999999E-2</v>
      </c>
      <c r="BI17" s="4">
        <v>4.556</v>
      </c>
      <c r="BJ17" s="4">
        <v>3.762</v>
      </c>
      <c r="BK17" s="4">
        <v>5.0999999999999997E-2</v>
      </c>
      <c r="BL17" s="4">
        <v>3.8130000000000002</v>
      </c>
      <c r="BM17" s="4">
        <v>0.77370000000000005</v>
      </c>
      <c r="BQ17" s="4">
        <v>126.51</v>
      </c>
      <c r="BR17" s="4">
        <v>0.48524899999999999</v>
      </c>
      <c r="BS17" s="4">
        <v>-5</v>
      </c>
      <c r="BT17" s="4">
        <v>6.071E-3</v>
      </c>
      <c r="BU17" s="4">
        <v>11.858273000000001</v>
      </c>
      <c r="BV17" s="4">
        <v>21</v>
      </c>
      <c r="BW17" s="4">
        <f t="shared" si="9"/>
        <v>3.1329557266000001</v>
      </c>
      <c r="BY17" s="4">
        <f>BE17*$BU17*(VLOOKUP("Fuel Specific Gravity",'Raw Data'!$A$1:$B$2000,2,FALSE))</f>
        <v>25826.960984061137</v>
      </c>
      <c r="BZ17" s="4">
        <f>BF17*$BU17*(VLOOKUP("Fuel Specific Gravity",'Raw Data'!$A$1:$B$2000,2,FALSE))</f>
        <v>23.920342279778001</v>
      </c>
      <c r="CA17" s="4">
        <f>BJ17*$BU17*(VLOOKUP("Fuel Specific Gravity",'Raw Data'!$A$1:$B$2000,2,FALSE))</f>
        <v>33.502728092525999</v>
      </c>
      <c r="CB17" s="4">
        <f>BM17*$BU17*(VLOOKUP("Fuel Specific Gravity",'Raw Data'!$A$1:$B$2000,2,FALSE))</f>
        <v>6.8902341108951015</v>
      </c>
    </row>
    <row r="18" spans="1:80" x14ac:dyDescent="0.25">
      <c r="A18" s="2">
        <v>43167</v>
      </c>
      <c r="B18" s="38">
        <v>1.4211805555555556E-2</v>
      </c>
      <c r="C18" s="4">
        <v>13.996</v>
      </c>
      <c r="D18" s="4">
        <v>1.2999999999999999E-2</v>
      </c>
      <c r="E18" s="4">
        <v>129.732066</v>
      </c>
      <c r="F18" s="4">
        <v>255.1</v>
      </c>
      <c r="G18" s="4">
        <v>2.9</v>
      </c>
      <c r="H18" s="4">
        <v>101.3</v>
      </c>
      <c r="J18" s="4">
        <v>0.71</v>
      </c>
      <c r="K18" s="4">
        <v>0.87509999999999999</v>
      </c>
      <c r="L18" s="4">
        <v>12.248799999999999</v>
      </c>
      <c r="M18" s="4">
        <v>1.14E-2</v>
      </c>
      <c r="N18" s="4">
        <v>223.25120000000001</v>
      </c>
      <c r="O18" s="4">
        <v>2.5034999999999998</v>
      </c>
      <c r="P18" s="4">
        <v>225.8</v>
      </c>
      <c r="Q18" s="4">
        <v>186.83690000000001</v>
      </c>
      <c r="R18" s="4">
        <v>2.0951</v>
      </c>
      <c r="S18" s="4">
        <v>188.9</v>
      </c>
      <c r="T18" s="4">
        <v>101.29340000000001</v>
      </c>
      <c r="W18" s="4">
        <v>0</v>
      </c>
      <c r="X18" s="4">
        <v>0.624</v>
      </c>
      <c r="Y18" s="4">
        <v>12.2</v>
      </c>
      <c r="Z18" s="4">
        <v>846</v>
      </c>
      <c r="AA18" s="4">
        <v>856</v>
      </c>
      <c r="AB18" s="4">
        <v>868</v>
      </c>
      <c r="AC18" s="4">
        <v>92</v>
      </c>
      <c r="AD18" s="4">
        <v>33.53</v>
      </c>
      <c r="AE18" s="4">
        <v>0.77</v>
      </c>
      <c r="AF18" s="4">
        <v>978</v>
      </c>
      <c r="AG18" s="4">
        <v>4</v>
      </c>
      <c r="AH18" s="4">
        <v>86</v>
      </c>
      <c r="AI18" s="4">
        <v>41</v>
      </c>
      <c r="AJ18" s="4">
        <v>191</v>
      </c>
      <c r="AK18" s="4">
        <v>168.1</v>
      </c>
      <c r="AL18" s="4">
        <v>3.6</v>
      </c>
      <c r="AM18" s="4">
        <v>176</v>
      </c>
      <c r="AN18" s="4" t="s">
        <v>155</v>
      </c>
      <c r="AO18" s="4">
        <v>2</v>
      </c>
      <c r="AP18" s="5">
        <v>0.8900231481481482</v>
      </c>
      <c r="AQ18" s="4">
        <v>47.158965999999999</v>
      </c>
      <c r="AR18" s="4">
        <v>-88.488613000000001</v>
      </c>
      <c r="AS18" s="4">
        <v>314.3</v>
      </c>
      <c r="AT18" s="4">
        <v>31.9</v>
      </c>
      <c r="AU18" s="4">
        <v>12</v>
      </c>
      <c r="AV18" s="4">
        <v>9</v>
      </c>
      <c r="AW18" s="4" t="s">
        <v>209</v>
      </c>
      <c r="AX18" s="4">
        <v>2.4397000000000002</v>
      </c>
      <c r="AY18" s="4">
        <v>1.1374</v>
      </c>
      <c r="AZ18" s="4">
        <v>3.2625999999999999</v>
      </c>
      <c r="BA18" s="4">
        <v>13.404</v>
      </c>
      <c r="BB18" s="4">
        <v>14.51</v>
      </c>
      <c r="BC18" s="4">
        <v>1.08</v>
      </c>
      <c r="BD18" s="4">
        <v>14.268000000000001</v>
      </c>
      <c r="BE18" s="4">
        <v>2901.6590000000001</v>
      </c>
      <c r="BF18" s="4">
        <v>1.712</v>
      </c>
      <c r="BG18" s="4">
        <v>5.5380000000000003</v>
      </c>
      <c r="BH18" s="4">
        <v>6.2E-2</v>
      </c>
      <c r="BI18" s="4">
        <v>5.601</v>
      </c>
      <c r="BJ18" s="4">
        <v>4.6349999999999998</v>
      </c>
      <c r="BK18" s="4">
        <v>5.1999999999999998E-2</v>
      </c>
      <c r="BL18" s="4">
        <v>4.6870000000000003</v>
      </c>
      <c r="BM18" s="4">
        <v>0.82809999999999995</v>
      </c>
      <c r="BQ18" s="4">
        <v>107.476</v>
      </c>
      <c r="BR18" s="4">
        <v>0.48821300000000001</v>
      </c>
      <c r="BS18" s="4">
        <v>-5</v>
      </c>
      <c r="BT18" s="4">
        <v>6.9290000000000003E-3</v>
      </c>
      <c r="BU18" s="4">
        <v>11.930705</v>
      </c>
      <c r="BV18" s="4">
        <v>21</v>
      </c>
      <c r="BW18" s="4">
        <f t="shared" si="9"/>
        <v>3.152092261</v>
      </c>
      <c r="BY18" s="4">
        <f>BE18*$BU18*(VLOOKUP("Fuel Specific Gravity",'Raw Data'!$A$1:$B$2000,2,FALSE))</f>
        <v>25998.746992235843</v>
      </c>
      <c r="BZ18" s="4">
        <f>BF18*$BU18*(VLOOKUP("Fuel Specific Gravity",'Raw Data'!$A$1:$B$2000,2,FALSE))</f>
        <v>15.339450586959998</v>
      </c>
      <c r="CA18" s="4">
        <f>BJ18*$BU18*(VLOOKUP("Fuel Specific Gravity",'Raw Data'!$A$1:$B$2000,2,FALSE))</f>
        <v>41.529412073924995</v>
      </c>
      <c r="CB18" s="4">
        <f>BM18*$BU18*(VLOOKUP("Fuel Specific Gravity",'Raw Data'!$A$1:$B$2000,2,FALSE))</f>
        <v>7.4197424246854995</v>
      </c>
    </row>
    <row r="19" spans="1:80" x14ac:dyDescent="0.25">
      <c r="A19" s="2">
        <v>43167</v>
      </c>
      <c r="B19" s="38">
        <v>1.4223379629629629E-2</v>
      </c>
      <c r="C19" s="4">
        <v>13.438000000000001</v>
      </c>
      <c r="D19" s="4">
        <v>8.0999999999999996E-3</v>
      </c>
      <c r="E19" s="4">
        <v>81.485810000000001</v>
      </c>
      <c r="F19" s="4">
        <v>374.6</v>
      </c>
      <c r="G19" s="4">
        <v>2.2999999999999998</v>
      </c>
      <c r="H19" s="4">
        <v>96.6</v>
      </c>
      <c r="J19" s="4">
        <v>0.6</v>
      </c>
      <c r="K19" s="4">
        <v>0.87960000000000005</v>
      </c>
      <c r="L19" s="4">
        <v>11.8202</v>
      </c>
      <c r="M19" s="4">
        <v>7.1999999999999998E-3</v>
      </c>
      <c r="N19" s="4">
        <v>329.4923</v>
      </c>
      <c r="O19" s="4">
        <v>2.0121000000000002</v>
      </c>
      <c r="P19" s="4">
        <v>331.5</v>
      </c>
      <c r="Q19" s="4">
        <v>275.74900000000002</v>
      </c>
      <c r="R19" s="4">
        <v>1.6839</v>
      </c>
      <c r="S19" s="4">
        <v>277.39999999999998</v>
      </c>
      <c r="T19" s="4">
        <v>96.6053</v>
      </c>
      <c r="W19" s="4">
        <v>0</v>
      </c>
      <c r="X19" s="4">
        <v>0.52780000000000005</v>
      </c>
      <c r="Y19" s="4">
        <v>12.1</v>
      </c>
      <c r="Z19" s="4">
        <v>848</v>
      </c>
      <c r="AA19" s="4">
        <v>858</v>
      </c>
      <c r="AB19" s="4">
        <v>869</v>
      </c>
      <c r="AC19" s="4">
        <v>92</v>
      </c>
      <c r="AD19" s="4">
        <v>33.53</v>
      </c>
      <c r="AE19" s="4">
        <v>0.77</v>
      </c>
      <c r="AF19" s="4">
        <v>978</v>
      </c>
      <c r="AG19" s="4">
        <v>4</v>
      </c>
      <c r="AH19" s="4">
        <v>86</v>
      </c>
      <c r="AI19" s="4">
        <v>41</v>
      </c>
      <c r="AJ19" s="4">
        <v>191</v>
      </c>
      <c r="AK19" s="4">
        <v>168</v>
      </c>
      <c r="AL19" s="4">
        <v>3.6</v>
      </c>
      <c r="AM19" s="4">
        <v>176</v>
      </c>
      <c r="AN19" s="4" t="s">
        <v>155</v>
      </c>
      <c r="AO19" s="4">
        <v>2</v>
      </c>
      <c r="AP19" s="5">
        <v>0.89004629629629628</v>
      </c>
      <c r="AQ19" s="4">
        <v>47.158945000000003</v>
      </c>
      <c r="AR19" s="4">
        <v>-88.488358000000005</v>
      </c>
      <c r="AS19" s="4">
        <v>314</v>
      </c>
      <c r="AT19" s="4">
        <v>35.799999999999997</v>
      </c>
      <c r="AU19" s="4">
        <v>12</v>
      </c>
      <c r="AV19" s="4">
        <v>10</v>
      </c>
      <c r="AW19" s="4" t="s">
        <v>210</v>
      </c>
      <c r="AX19" s="4">
        <v>2.2915999999999999</v>
      </c>
      <c r="AY19" s="4">
        <v>1.1541999999999999</v>
      </c>
      <c r="AZ19" s="4">
        <v>3.4771000000000001</v>
      </c>
      <c r="BA19" s="4">
        <v>13.404</v>
      </c>
      <c r="BB19" s="4">
        <v>15.08</v>
      </c>
      <c r="BC19" s="4">
        <v>1.1200000000000001</v>
      </c>
      <c r="BD19" s="4">
        <v>13.689</v>
      </c>
      <c r="BE19" s="4">
        <v>2902.9609999999998</v>
      </c>
      <c r="BF19" s="4">
        <v>1.1200000000000001</v>
      </c>
      <c r="BG19" s="4">
        <v>8.4740000000000002</v>
      </c>
      <c r="BH19" s="4">
        <v>5.1999999999999998E-2</v>
      </c>
      <c r="BI19" s="4">
        <v>8.5259999999999998</v>
      </c>
      <c r="BJ19" s="4">
        <v>7.0919999999999996</v>
      </c>
      <c r="BK19" s="4">
        <v>4.2999999999999997E-2</v>
      </c>
      <c r="BL19" s="4">
        <v>7.1349999999999998</v>
      </c>
      <c r="BM19" s="4">
        <v>0.81869999999999998</v>
      </c>
      <c r="BQ19" s="4">
        <v>94.242000000000004</v>
      </c>
      <c r="BR19" s="4">
        <v>0.51308299999999996</v>
      </c>
      <c r="BS19" s="4">
        <v>-5</v>
      </c>
      <c r="BT19" s="4">
        <v>8.8579999999999996E-3</v>
      </c>
      <c r="BU19" s="4">
        <v>12.538466</v>
      </c>
      <c r="BV19" s="4">
        <v>21</v>
      </c>
      <c r="BW19" s="4">
        <f t="shared" si="9"/>
        <v>3.3126627171999998</v>
      </c>
      <c r="BY19" s="4">
        <f>BE19*$BU19*(VLOOKUP("Fuel Specific Gravity",'Raw Data'!$A$1:$B$2000,2,FALSE))</f>
        <v>27335.407026167326</v>
      </c>
      <c r="BZ19" s="4">
        <f>BF19*$BU19*(VLOOKUP("Fuel Specific Gravity",'Raw Data'!$A$1:$B$2000,2,FALSE))</f>
        <v>10.54635452192</v>
      </c>
      <c r="CA19" s="4">
        <f>BJ19*$BU19*(VLOOKUP("Fuel Specific Gravity",'Raw Data'!$A$1:$B$2000,2,FALSE))</f>
        <v>66.781023454871999</v>
      </c>
      <c r="CB19" s="4">
        <f>BM19*$BU19*(VLOOKUP("Fuel Specific Gravity",'Raw Data'!$A$1:$B$2000,2,FALSE))</f>
        <v>7.7091968277641998</v>
      </c>
    </row>
    <row r="20" spans="1:80" x14ac:dyDescent="0.25">
      <c r="A20" s="2">
        <v>43167</v>
      </c>
      <c r="B20" s="38">
        <v>1.4234953703703706E-2</v>
      </c>
      <c r="C20" s="4">
        <v>13.03</v>
      </c>
      <c r="D20" s="4">
        <v>8.9999999999999993E-3</v>
      </c>
      <c r="E20" s="4">
        <v>89.833055000000002</v>
      </c>
      <c r="F20" s="4">
        <v>600.6</v>
      </c>
      <c r="G20" s="4">
        <v>1.7</v>
      </c>
      <c r="H20" s="4">
        <v>84.5</v>
      </c>
      <c r="J20" s="4">
        <v>0.5</v>
      </c>
      <c r="K20" s="4">
        <v>0.88280000000000003</v>
      </c>
      <c r="L20" s="4">
        <v>11.5038</v>
      </c>
      <c r="M20" s="4">
        <v>7.9000000000000008E-3</v>
      </c>
      <c r="N20" s="4">
        <v>530.23720000000003</v>
      </c>
      <c r="O20" s="4">
        <v>1.5132000000000001</v>
      </c>
      <c r="P20" s="4">
        <v>531.79999999999995</v>
      </c>
      <c r="Q20" s="4">
        <v>443.75060000000002</v>
      </c>
      <c r="R20" s="4">
        <v>1.2663</v>
      </c>
      <c r="S20" s="4">
        <v>445</v>
      </c>
      <c r="T20" s="4">
        <v>84.484800000000007</v>
      </c>
      <c r="W20" s="4">
        <v>0</v>
      </c>
      <c r="X20" s="4">
        <v>0.44140000000000001</v>
      </c>
      <c r="Y20" s="4">
        <v>12.2</v>
      </c>
      <c r="Z20" s="4">
        <v>848</v>
      </c>
      <c r="AA20" s="4">
        <v>858</v>
      </c>
      <c r="AB20" s="4">
        <v>870</v>
      </c>
      <c r="AC20" s="4">
        <v>92</v>
      </c>
      <c r="AD20" s="4">
        <v>33.53</v>
      </c>
      <c r="AE20" s="4">
        <v>0.77</v>
      </c>
      <c r="AF20" s="4">
        <v>978</v>
      </c>
      <c r="AG20" s="4">
        <v>4</v>
      </c>
      <c r="AH20" s="4">
        <v>86</v>
      </c>
      <c r="AI20" s="4">
        <v>41</v>
      </c>
      <c r="AJ20" s="4">
        <v>191</v>
      </c>
      <c r="AK20" s="4">
        <v>168</v>
      </c>
      <c r="AL20" s="4">
        <v>3.6</v>
      </c>
      <c r="AM20" s="4">
        <v>176</v>
      </c>
      <c r="AN20" s="4" t="s">
        <v>155</v>
      </c>
      <c r="AO20" s="4">
        <v>2</v>
      </c>
      <c r="AP20" s="5">
        <v>0.89005787037037043</v>
      </c>
      <c r="AQ20" s="4">
        <v>47.158946999999998</v>
      </c>
      <c r="AR20" s="4">
        <v>-88.488111000000004</v>
      </c>
      <c r="AS20" s="4">
        <v>313.5</v>
      </c>
      <c r="AT20" s="4">
        <v>38.700000000000003</v>
      </c>
      <c r="AU20" s="4">
        <v>12</v>
      </c>
      <c r="AV20" s="4">
        <v>10</v>
      </c>
      <c r="AW20" s="4" t="s">
        <v>210</v>
      </c>
      <c r="AX20" s="4">
        <v>1.1977</v>
      </c>
      <c r="AY20" s="4">
        <v>1.2</v>
      </c>
      <c r="AZ20" s="4">
        <v>1.958</v>
      </c>
      <c r="BA20" s="4">
        <v>13.404</v>
      </c>
      <c r="BB20" s="4">
        <v>15.52</v>
      </c>
      <c r="BC20" s="4">
        <v>1.1599999999999999</v>
      </c>
      <c r="BD20" s="4">
        <v>13.27</v>
      </c>
      <c r="BE20" s="4">
        <v>2903.2289999999998</v>
      </c>
      <c r="BF20" s="4">
        <v>1.274</v>
      </c>
      <c r="BG20" s="4">
        <v>14.013</v>
      </c>
      <c r="BH20" s="4">
        <v>0.04</v>
      </c>
      <c r="BI20" s="4">
        <v>14.053000000000001</v>
      </c>
      <c r="BJ20" s="4">
        <v>11.728</v>
      </c>
      <c r="BK20" s="4">
        <v>3.3000000000000002E-2</v>
      </c>
      <c r="BL20" s="4">
        <v>11.760999999999999</v>
      </c>
      <c r="BM20" s="4">
        <v>0.73580000000000001</v>
      </c>
      <c r="BQ20" s="4">
        <v>81.001000000000005</v>
      </c>
      <c r="BR20" s="4">
        <v>0.52336099999999997</v>
      </c>
      <c r="BS20" s="4">
        <v>-5</v>
      </c>
      <c r="BT20" s="4">
        <v>8.071E-3</v>
      </c>
      <c r="BU20" s="4">
        <v>12.789634</v>
      </c>
      <c r="BV20" s="4">
        <v>21</v>
      </c>
      <c r="BW20" s="4">
        <f t="shared" si="9"/>
        <v>3.3790213027999996</v>
      </c>
      <c r="BY20" s="4">
        <f>BE20*$BU20*(VLOOKUP("Fuel Specific Gravity",'Raw Data'!$A$1:$B$2000,2,FALSE))</f>
        <v>27885.558482467681</v>
      </c>
      <c r="BZ20" s="4">
        <f>BF20*$BU20*(VLOOKUP("Fuel Specific Gravity",'Raw Data'!$A$1:$B$2000,2,FALSE))</f>
        <v>12.236789280716</v>
      </c>
      <c r="CA20" s="4">
        <f>BJ20*$BU20*(VLOOKUP("Fuel Specific Gravity",'Raw Data'!$A$1:$B$2000,2,FALSE))</f>
        <v>112.64761749155198</v>
      </c>
      <c r="CB20" s="4">
        <f>BM20*$BU20*(VLOOKUP("Fuel Specific Gravity",'Raw Data'!$A$1:$B$2000,2,FALSE))</f>
        <v>7.0673701355971996</v>
      </c>
    </row>
    <row r="21" spans="1:80" x14ac:dyDescent="0.25">
      <c r="A21" s="2">
        <v>43167</v>
      </c>
      <c r="B21" s="38">
        <v>1.424652777777778E-2</v>
      </c>
      <c r="C21" s="4">
        <v>13.228999999999999</v>
      </c>
      <c r="D21" s="4">
        <v>0.17380000000000001</v>
      </c>
      <c r="E21" s="4">
        <v>1738.1450950000001</v>
      </c>
      <c r="F21" s="4">
        <v>822.4</v>
      </c>
      <c r="G21" s="4">
        <v>1.2</v>
      </c>
      <c r="H21" s="4">
        <v>65.400000000000006</v>
      </c>
      <c r="J21" s="4">
        <v>0.5</v>
      </c>
      <c r="K21" s="4">
        <v>0.87970000000000004</v>
      </c>
      <c r="L21" s="4">
        <v>11.637700000000001</v>
      </c>
      <c r="M21" s="4">
        <v>0.15290000000000001</v>
      </c>
      <c r="N21" s="4">
        <v>723.46730000000002</v>
      </c>
      <c r="O21" s="4">
        <v>1.0557000000000001</v>
      </c>
      <c r="P21" s="4">
        <v>724.5</v>
      </c>
      <c r="Q21" s="4">
        <v>605.46299999999997</v>
      </c>
      <c r="R21" s="4">
        <v>0.88349999999999995</v>
      </c>
      <c r="S21" s="4">
        <v>606.29999999999995</v>
      </c>
      <c r="T21" s="4">
        <v>65.408199999999994</v>
      </c>
      <c r="W21" s="4">
        <v>0</v>
      </c>
      <c r="X21" s="4">
        <v>0.43990000000000001</v>
      </c>
      <c r="Y21" s="4">
        <v>12.1</v>
      </c>
      <c r="Z21" s="4">
        <v>849</v>
      </c>
      <c r="AA21" s="4">
        <v>859</v>
      </c>
      <c r="AB21" s="4">
        <v>870</v>
      </c>
      <c r="AC21" s="4">
        <v>92</v>
      </c>
      <c r="AD21" s="4">
        <v>33.53</v>
      </c>
      <c r="AE21" s="4">
        <v>0.77</v>
      </c>
      <c r="AF21" s="4">
        <v>978</v>
      </c>
      <c r="AG21" s="4">
        <v>4</v>
      </c>
      <c r="AH21" s="4">
        <v>85.070999999999998</v>
      </c>
      <c r="AI21" s="4">
        <v>41</v>
      </c>
      <c r="AJ21" s="4">
        <v>191</v>
      </c>
      <c r="AK21" s="4">
        <v>168</v>
      </c>
      <c r="AL21" s="4">
        <v>3.4</v>
      </c>
      <c r="AM21" s="4">
        <v>176</v>
      </c>
      <c r="AN21" s="4" t="s">
        <v>155</v>
      </c>
      <c r="AO21" s="4">
        <v>2</v>
      </c>
      <c r="AP21" s="5">
        <v>0.89006944444444447</v>
      </c>
      <c r="AQ21" s="4">
        <v>47.158948000000002</v>
      </c>
      <c r="AR21" s="4">
        <v>-88.488052999999994</v>
      </c>
      <c r="AS21" s="4">
        <v>313.39999999999998</v>
      </c>
      <c r="AT21" s="4">
        <v>39.200000000000003</v>
      </c>
      <c r="AU21" s="4">
        <v>12</v>
      </c>
      <c r="AV21" s="4">
        <v>10</v>
      </c>
      <c r="AW21" s="4" t="s">
        <v>210</v>
      </c>
      <c r="AX21" s="4">
        <v>1.0542</v>
      </c>
      <c r="AY21" s="4">
        <v>1.4313</v>
      </c>
      <c r="AZ21" s="4">
        <v>1.8084</v>
      </c>
      <c r="BA21" s="4">
        <v>13.404</v>
      </c>
      <c r="BB21" s="4">
        <v>15.11</v>
      </c>
      <c r="BC21" s="4">
        <v>1.1299999999999999</v>
      </c>
      <c r="BD21" s="4">
        <v>13.670999999999999</v>
      </c>
      <c r="BE21" s="4">
        <v>2867.8270000000002</v>
      </c>
      <c r="BF21" s="4">
        <v>23.983000000000001</v>
      </c>
      <c r="BG21" s="4">
        <v>18.670000000000002</v>
      </c>
      <c r="BH21" s="4">
        <v>2.7E-2</v>
      </c>
      <c r="BI21" s="4">
        <v>18.696999999999999</v>
      </c>
      <c r="BJ21" s="4">
        <v>15.625</v>
      </c>
      <c r="BK21" s="4">
        <v>2.3E-2</v>
      </c>
      <c r="BL21" s="4">
        <v>15.647</v>
      </c>
      <c r="BM21" s="4">
        <v>0.55620000000000003</v>
      </c>
      <c r="BQ21" s="4">
        <v>78.814999999999998</v>
      </c>
      <c r="BR21" s="4">
        <v>0.43109999999999998</v>
      </c>
      <c r="BS21" s="4">
        <v>-5</v>
      </c>
      <c r="BT21" s="4">
        <v>8.9289999999999994E-3</v>
      </c>
      <c r="BU21" s="4">
        <v>10.535005999999999</v>
      </c>
      <c r="BV21" s="4">
        <v>21</v>
      </c>
      <c r="BW21" s="4">
        <f t="shared" si="9"/>
        <v>2.7833485851999997</v>
      </c>
      <c r="BY21" s="4">
        <f>BE21*$BU21*(VLOOKUP("Fuel Specific Gravity",'Raw Data'!$A$1:$B$2000,2,FALSE))</f>
        <v>22689.643563623464</v>
      </c>
      <c r="BZ21" s="4">
        <f>BF21*$BU21*(VLOOKUP("Fuel Specific Gravity",'Raw Data'!$A$1:$B$2000,2,FALSE))</f>
        <v>189.748447722398</v>
      </c>
      <c r="CA21" s="4">
        <f>BJ21*$BU21*(VLOOKUP("Fuel Specific Gravity",'Raw Data'!$A$1:$B$2000,2,FALSE))</f>
        <v>123.62171103124999</v>
      </c>
      <c r="CB21" s="4">
        <f>BM21*$BU21*(VLOOKUP("Fuel Specific Gravity",'Raw Data'!$A$1:$B$2000,2,FALSE))</f>
        <v>4.4005373232372005</v>
      </c>
    </row>
    <row r="22" spans="1:80" x14ac:dyDescent="0.25">
      <c r="A22" s="2">
        <v>43167</v>
      </c>
      <c r="B22" s="38">
        <v>1.425810185185185E-2</v>
      </c>
      <c r="C22" s="4">
        <v>13.385</v>
      </c>
      <c r="D22" s="4">
        <v>1.1186</v>
      </c>
      <c r="E22" s="4">
        <v>11186.30068</v>
      </c>
      <c r="F22" s="4">
        <v>891.9</v>
      </c>
      <c r="G22" s="4">
        <v>1.6</v>
      </c>
      <c r="H22" s="4">
        <v>78.2</v>
      </c>
      <c r="J22" s="4">
        <v>0.5</v>
      </c>
      <c r="K22" s="4">
        <v>0.87</v>
      </c>
      <c r="L22" s="4">
        <v>11.644600000000001</v>
      </c>
      <c r="M22" s="4">
        <v>0.97319999999999995</v>
      </c>
      <c r="N22" s="4">
        <v>775.95410000000004</v>
      </c>
      <c r="O22" s="4">
        <v>1.3662000000000001</v>
      </c>
      <c r="P22" s="4">
        <v>777.3</v>
      </c>
      <c r="Q22" s="4">
        <v>649.38869999999997</v>
      </c>
      <c r="R22" s="4">
        <v>1.1434</v>
      </c>
      <c r="S22" s="4">
        <v>650.5</v>
      </c>
      <c r="T22" s="4">
        <v>78.186400000000006</v>
      </c>
      <c r="W22" s="4">
        <v>0</v>
      </c>
      <c r="X22" s="4">
        <v>0.435</v>
      </c>
      <c r="Y22" s="4">
        <v>12.1</v>
      </c>
      <c r="Z22" s="4">
        <v>849</v>
      </c>
      <c r="AA22" s="4">
        <v>859</v>
      </c>
      <c r="AB22" s="4">
        <v>871</v>
      </c>
      <c r="AC22" s="4">
        <v>92</v>
      </c>
      <c r="AD22" s="4">
        <v>33.53</v>
      </c>
      <c r="AE22" s="4">
        <v>0.77</v>
      </c>
      <c r="AF22" s="4">
        <v>978</v>
      </c>
      <c r="AG22" s="4">
        <v>4</v>
      </c>
      <c r="AH22" s="4">
        <v>85</v>
      </c>
      <c r="AI22" s="4">
        <v>41</v>
      </c>
      <c r="AJ22" s="4">
        <v>191</v>
      </c>
      <c r="AK22" s="4">
        <v>168</v>
      </c>
      <c r="AL22" s="4">
        <v>3.4</v>
      </c>
      <c r="AM22" s="4">
        <v>176</v>
      </c>
      <c r="AN22" s="4" t="s">
        <v>155</v>
      </c>
      <c r="AO22" s="4">
        <v>2</v>
      </c>
      <c r="AP22" s="5">
        <v>0.89006944444444447</v>
      </c>
      <c r="AQ22" s="4">
        <v>47.158959000000003</v>
      </c>
      <c r="AR22" s="4">
        <v>-88.487644000000003</v>
      </c>
      <c r="AS22" s="4">
        <v>313.2</v>
      </c>
      <c r="AT22" s="4">
        <v>42.1</v>
      </c>
      <c r="AU22" s="4">
        <v>12</v>
      </c>
      <c r="AV22" s="4">
        <v>10</v>
      </c>
      <c r="AW22" s="4" t="s">
        <v>210</v>
      </c>
      <c r="AX22" s="4">
        <v>1.2542</v>
      </c>
      <c r="AY22" s="4">
        <v>1.8084</v>
      </c>
      <c r="AZ22" s="4">
        <v>2.2084000000000001</v>
      </c>
      <c r="BA22" s="4">
        <v>13.404</v>
      </c>
      <c r="BB22" s="4">
        <v>13.91</v>
      </c>
      <c r="BC22" s="4">
        <v>1.04</v>
      </c>
      <c r="BD22" s="4">
        <v>14.942</v>
      </c>
      <c r="BE22" s="4">
        <v>2680.6030000000001</v>
      </c>
      <c r="BF22" s="4">
        <v>142.59200000000001</v>
      </c>
      <c r="BG22" s="4">
        <v>18.706</v>
      </c>
      <c r="BH22" s="4">
        <v>3.3000000000000002E-2</v>
      </c>
      <c r="BI22" s="4">
        <v>18.739000000000001</v>
      </c>
      <c r="BJ22" s="4">
        <v>15.654999999999999</v>
      </c>
      <c r="BK22" s="4">
        <v>2.8000000000000001E-2</v>
      </c>
      <c r="BL22" s="4">
        <v>15.682</v>
      </c>
      <c r="BM22" s="4">
        <v>0.62109999999999999</v>
      </c>
      <c r="BQ22" s="4">
        <v>72.811000000000007</v>
      </c>
      <c r="BR22" s="4">
        <v>0.48066900000000001</v>
      </c>
      <c r="BS22" s="4">
        <v>-5</v>
      </c>
      <c r="BT22" s="4">
        <v>8.071E-3</v>
      </c>
      <c r="BU22" s="4">
        <v>11.746347999999999</v>
      </c>
      <c r="BV22" s="4">
        <v>21</v>
      </c>
      <c r="BW22" s="4">
        <f t="shared" si="9"/>
        <v>3.1033851415999996</v>
      </c>
      <c r="BY22" s="4">
        <f>BE22*$BU22*(VLOOKUP("Fuel Specific Gravity",'Raw Data'!$A$1:$B$2000,2,FALSE))</f>
        <v>23646.959061570844</v>
      </c>
      <c r="BZ22" s="4">
        <f>BF22*$BU22*(VLOOKUP("Fuel Specific Gravity",'Raw Data'!$A$1:$B$2000,2,FALSE))</f>
        <v>1257.8763757660161</v>
      </c>
      <c r="CA22" s="4">
        <f>BJ22*$BU22*(VLOOKUP("Fuel Specific Gravity",'Raw Data'!$A$1:$B$2000,2,FALSE))</f>
        <v>138.10069753293999</v>
      </c>
      <c r="CB22" s="4">
        <f>BM22*$BU22*(VLOOKUP("Fuel Specific Gravity",'Raw Data'!$A$1:$B$2000,2,FALSE))</f>
        <v>5.4790382138427995</v>
      </c>
    </row>
    <row r="23" spans="1:80" x14ac:dyDescent="0.25">
      <c r="A23" s="2">
        <v>43167</v>
      </c>
      <c r="B23" s="38">
        <v>1.4269675925925924E-2</v>
      </c>
      <c r="C23" s="4">
        <v>12.922000000000001</v>
      </c>
      <c r="D23" s="4">
        <v>1.1565000000000001</v>
      </c>
      <c r="E23" s="4">
        <v>11565.132739999999</v>
      </c>
      <c r="F23" s="4">
        <v>910.9</v>
      </c>
      <c r="G23" s="4">
        <v>2.1</v>
      </c>
      <c r="H23" s="4">
        <v>103.4</v>
      </c>
      <c r="J23" s="4">
        <v>0.65</v>
      </c>
      <c r="K23" s="4">
        <v>0.87329999999999997</v>
      </c>
      <c r="L23" s="4">
        <v>11.2842</v>
      </c>
      <c r="M23" s="4">
        <v>1.01</v>
      </c>
      <c r="N23" s="4">
        <v>795.44470000000001</v>
      </c>
      <c r="O23" s="4">
        <v>1.8361000000000001</v>
      </c>
      <c r="P23" s="4">
        <v>797.3</v>
      </c>
      <c r="Q23" s="4">
        <v>665.61630000000002</v>
      </c>
      <c r="R23" s="4">
        <v>1.5365</v>
      </c>
      <c r="S23" s="4">
        <v>667.2</v>
      </c>
      <c r="T23" s="4">
        <v>103.39319999999999</v>
      </c>
      <c r="W23" s="4">
        <v>0</v>
      </c>
      <c r="X23" s="4">
        <v>0.56430000000000002</v>
      </c>
      <c r="Y23" s="4">
        <v>12.1</v>
      </c>
      <c r="Z23" s="4">
        <v>847</v>
      </c>
      <c r="AA23" s="4">
        <v>860</v>
      </c>
      <c r="AB23" s="4">
        <v>870</v>
      </c>
      <c r="AC23" s="4">
        <v>92</v>
      </c>
      <c r="AD23" s="4">
        <v>33.5</v>
      </c>
      <c r="AE23" s="4">
        <v>0.77</v>
      </c>
      <c r="AF23" s="4">
        <v>979</v>
      </c>
      <c r="AG23" s="4">
        <v>4</v>
      </c>
      <c r="AH23" s="4">
        <v>85</v>
      </c>
      <c r="AI23" s="4">
        <v>41</v>
      </c>
      <c r="AJ23" s="4">
        <v>190.1</v>
      </c>
      <c r="AK23" s="4">
        <v>168</v>
      </c>
      <c r="AL23" s="4">
        <v>3.4</v>
      </c>
      <c r="AM23" s="4">
        <v>176</v>
      </c>
      <c r="AN23" s="4" t="s">
        <v>155</v>
      </c>
      <c r="AO23" s="4">
        <v>2</v>
      </c>
      <c r="AP23" s="5">
        <v>0.89009259259259255</v>
      </c>
      <c r="AQ23" s="4">
        <v>47.158962000000002</v>
      </c>
      <c r="AR23" s="4">
        <v>-88.487521999999998</v>
      </c>
      <c r="AS23" s="4">
        <v>313.10000000000002</v>
      </c>
      <c r="AT23" s="4">
        <v>43.6</v>
      </c>
      <c r="AU23" s="4">
        <v>12</v>
      </c>
      <c r="AV23" s="4">
        <v>10</v>
      </c>
      <c r="AW23" s="4" t="s">
        <v>210</v>
      </c>
      <c r="AX23" s="4">
        <v>1.3771</v>
      </c>
      <c r="AY23" s="4">
        <v>1.9771000000000001</v>
      </c>
      <c r="AZ23" s="4">
        <v>2.4542000000000002</v>
      </c>
      <c r="BA23" s="4">
        <v>13.404</v>
      </c>
      <c r="BB23" s="4">
        <v>14.29</v>
      </c>
      <c r="BC23" s="4">
        <v>1.07</v>
      </c>
      <c r="BD23" s="4">
        <v>14.51</v>
      </c>
      <c r="BE23" s="4">
        <v>2665.6489999999999</v>
      </c>
      <c r="BF23" s="4">
        <v>151.851</v>
      </c>
      <c r="BG23" s="4">
        <v>19.678000000000001</v>
      </c>
      <c r="BH23" s="4">
        <v>4.4999999999999998E-2</v>
      </c>
      <c r="BI23" s="4">
        <v>19.722999999999999</v>
      </c>
      <c r="BJ23" s="4">
        <v>16.466000000000001</v>
      </c>
      <c r="BK23" s="4">
        <v>3.7999999999999999E-2</v>
      </c>
      <c r="BL23" s="4">
        <v>16.504000000000001</v>
      </c>
      <c r="BM23" s="4">
        <v>0.84279999999999999</v>
      </c>
      <c r="BQ23" s="4">
        <v>96.930999999999997</v>
      </c>
      <c r="BR23" s="4">
        <v>0.28712300000000002</v>
      </c>
      <c r="BS23" s="4">
        <v>-5</v>
      </c>
      <c r="BT23" s="4">
        <v>7.071E-3</v>
      </c>
      <c r="BU23" s="4">
        <v>7.0165680000000004</v>
      </c>
      <c r="BV23" s="4">
        <v>21</v>
      </c>
      <c r="BW23" s="4">
        <f t="shared" si="9"/>
        <v>1.8537772656</v>
      </c>
      <c r="BY23" s="4">
        <f>BE23*$BU23*(VLOOKUP("Fuel Specific Gravity",'Raw Data'!$A$1:$B$2000,2,FALSE))</f>
        <v>14046.484311946631</v>
      </c>
      <c r="BZ23" s="4">
        <f>BF23*$BU23*(VLOOKUP("Fuel Specific Gravity",'Raw Data'!$A$1:$B$2000,2,FALSE))</f>
        <v>800.17012339336816</v>
      </c>
      <c r="CA23" s="4">
        <f>BJ23*$BU23*(VLOOKUP("Fuel Specific Gravity",'Raw Data'!$A$1:$B$2000,2,FALSE))</f>
        <v>86.76664132468801</v>
      </c>
      <c r="CB23" s="4">
        <f>BM23*$BU23*(VLOOKUP("Fuel Specific Gravity",'Raw Data'!$A$1:$B$2000,2,FALSE))</f>
        <v>4.4410861963104002</v>
      </c>
    </row>
    <row r="24" spans="1:80" x14ac:dyDescent="0.25">
      <c r="A24" s="2">
        <v>43167</v>
      </c>
      <c r="B24" s="38">
        <v>1.4281250000000001E-2</v>
      </c>
      <c r="C24" s="4">
        <v>12.93</v>
      </c>
      <c r="D24" s="4">
        <v>0.49309999999999998</v>
      </c>
      <c r="E24" s="4">
        <v>4930.6712559999996</v>
      </c>
      <c r="F24" s="4">
        <v>824.3</v>
      </c>
      <c r="G24" s="4">
        <v>3.3</v>
      </c>
      <c r="H24" s="4">
        <v>121.5</v>
      </c>
      <c r="J24" s="4">
        <v>0.8</v>
      </c>
      <c r="K24" s="4">
        <v>0.87919999999999998</v>
      </c>
      <c r="L24" s="4">
        <v>11.367599999999999</v>
      </c>
      <c r="M24" s="4">
        <v>0.4335</v>
      </c>
      <c r="N24" s="4">
        <v>724.73900000000003</v>
      </c>
      <c r="O24" s="4">
        <v>2.9169999999999998</v>
      </c>
      <c r="P24" s="4">
        <v>727.7</v>
      </c>
      <c r="Q24" s="4">
        <v>606.44500000000005</v>
      </c>
      <c r="R24" s="4">
        <v>2.4409000000000001</v>
      </c>
      <c r="S24" s="4">
        <v>608.9</v>
      </c>
      <c r="T24" s="4">
        <v>121.49939999999999</v>
      </c>
      <c r="W24" s="4">
        <v>0</v>
      </c>
      <c r="X24" s="4">
        <v>0.70330000000000004</v>
      </c>
      <c r="Y24" s="4">
        <v>12</v>
      </c>
      <c r="Z24" s="4">
        <v>849</v>
      </c>
      <c r="AA24" s="4">
        <v>860</v>
      </c>
      <c r="AB24" s="4">
        <v>881</v>
      </c>
      <c r="AC24" s="4">
        <v>92</v>
      </c>
      <c r="AD24" s="4">
        <v>33.5</v>
      </c>
      <c r="AE24" s="4">
        <v>0.77</v>
      </c>
      <c r="AF24" s="4">
        <v>979</v>
      </c>
      <c r="AG24" s="4">
        <v>4</v>
      </c>
      <c r="AH24" s="4">
        <v>85</v>
      </c>
      <c r="AI24" s="4">
        <v>41</v>
      </c>
      <c r="AJ24" s="4">
        <v>190</v>
      </c>
      <c r="AK24" s="4">
        <v>168</v>
      </c>
      <c r="AL24" s="4">
        <v>3.4</v>
      </c>
      <c r="AM24" s="4">
        <v>176</v>
      </c>
      <c r="AN24" s="4" t="s">
        <v>155</v>
      </c>
      <c r="AO24" s="4">
        <v>2</v>
      </c>
      <c r="AP24" s="5">
        <v>0.89009259259259255</v>
      </c>
      <c r="AQ24" s="4">
        <v>47.158954000000001</v>
      </c>
      <c r="AR24" s="4">
        <v>-88.487110000000001</v>
      </c>
      <c r="AS24" s="4">
        <v>312.39999999999998</v>
      </c>
      <c r="AT24" s="4">
        <v>44.3</v>
      </c>
      <c r="AU24" s="4">
        <v>12</v>
      </c>
      <c r="AV24" s="4">
        <v>10</v>
      </c>
      <c r="AW24" s="4" t="s">
        <v>210</v>
      </c>
      <c r="AX24" s="4">
        <v>1.7855000000000001</v>
      </c>
      <c r="AY24" s="4">
        <v>1.2290000000000001</v>
      </c>
      <c r="AZ24" s="4">
        <v>2.7313000000000001</v>
      </c>
      <c r="BA24" s="4">
        <v>13.404</v>
      </c>
      <c r="BB24" s="4">
        <v>15.03</v>
      </c>
      <c r="BC24" s="4">
        <v>1.1200000000000001</v>
      </c>
      <c r="BD24" s="4">
        <v>13.742000000000001</v>
      </c>
      <c r="BE24" s="4">
        <v>2797.424</v>
      </c>
      <c r="BF24" s="4">
        <v>67.897000000000006</v>
      </c>
      <c r="BG24" s="4">
        <v>18.677</v>
      </c>
      <c r="BH24" s="4">
        <v>7.4999999999999997E-2</v>
      </c>
      <c r="BI24" s="4">
        <v>18.751999999999999</v>
      </c>
      <c r="BJ24" s="4">
        <v>15.628</v>
      </c>
      <c r="BK24" s="4">
        <v>6.3E-2</v>
      </c>
      <c r="BL24" s="4">
        <v>15.691000000000001</v>
      </c>
      <c r="BM24" s="4">
        <v>1.0318000000000001</v>
      </c>
      <c r="BQ24" s="4">
        <v>125.852</v>
      </c>
      <c r="BR24" s="4">
        <v>0.22276299999999999</v>
      </c>
      <c r="BS24" s="4">
        <v>-5</v>
      </c>
      <c r="BT24" s="4">
        <v>7.9290000000000003E-3</v>
      </c>
      <c r="BU24" s="4">
        <v>5.4437709999999999</v>
      </c>
      <c r="BV24" s="4">
        <v>21</v>
      </c>
      <c r="BW24" s="4">
        <f t="shared" si="9"/>
        <v>1.4382442981999999</v>
      </c>
      <c r="BY24" s="4">
        <f>BE24*$BU24*(VLOOKUP("Fuel Specific Gravity",'Raw Data'!$A$1:$B$2000,2,FALSE))</f>
        <v>11436.630270073903</v>
      </c>
      <c r="BZ24" s="4">
        <f>BF24*$BU24*(VLOOKUP("Fuel Specific Gravity",'Raw Data'!$A$1:$B$2000,2,FALSE))</f>
        <v>277.58140540983698</v>
      </c>
      <c r="CA24" s="4">
        <f>BJ24*$BU24*(VLOOKUP("Fuel Specific Gravity",'Raw Data'!$A$1:$B$2000,2,FALSE))</f>
        <v>63.891515144188006</v>
      </c>
      <c r="CB24" s="4">
        <f>BM24*$BU24*(VLOOKUP("Fuel Specific Gravity",'Raw Data'!$A$1:$B$2000,2,FALSE))</f>
        <v>4.2182790712677996</v>
      </c>
    </row>
    <row r="25" spans="1:80" x14ac:dyDescent="0.25">
      <c r="A25" s="2">
        <v>43167</v>
      </c>
      <c r="B25" s="38">
        <v>1.4292824074074074E-2</v>
      </c>
      <c r="C25" s="4">
        <v>13.438000000000001</v>
      </c>
      <c r="D25" s="4">
        <v>0.1221</v>
      </c>
      <c r="E25" s="4">
        <v>1220.9899330000001</v>
      </c>
      <c r="F25" s="4">
        <v>684.5</v>
      </c>
      <c r="G25" s="4">
        <v>3.6</v>
      </c>
      <c r="H25" s="4">
        <v>123.5</v>
      </c>
      <c r="J25" s="4">
        <v>0.9</v>
      </c>
      <c r="K25" s="4">
        <v>0.87849999999999995</v>
      </c>
      <c r="L25" s="4">
        <v>11.8047</v>
      </c>
      <c r="M25" s="4">
        <v>0.10730000000000001</v>
      </c>
      <c r="N25" s="4">
        <v>601.28380000000004</v>
      </c>
      <c r="O25" s="4">
        <v>3.1709999999999998</v>
      </c>
      <c r="P25" s="4">
        <v>604.5</v>
      </c>
      <c r="Q25" s="4">
        <v>503.14049999999997</v>
      </c>
      <c r="R25" s="4">
        <v>2.6534</v>
      </c>
      <c r="S25" s="4">
        <v>505.8</v>
      </c>
      <c r="T25" s="4">
        <v>123.45489999999999</v>
      </c>
      <c r="W25" s="4">
        <v>0</v>
      </c>
      <c r="X25" s="4">
        <v>0.79059999999999997</v>
      </c>
      <c r="Y25" s="4">
        <v>12.1</v>
      </c>
      <c r="Z25" s="4">
        <v>849</v>
      </c>
      <c r="AA25" s="4">
        <v>860</v>
      </c>
      <c r="AB25" s="4">
        <v>876</v>
      </c>
      <c r="AC25" s="4">
        <v>92</v>
      </c>
      <c r="AD25" s="4">
        <v>33.5</v>
      </c>
      <c r="AE25" s="4">
        <v>0.77</v>
      </c>
      <c r="AF25" s="4">
        <v>979</v>
      </c>
      <c r="AG25" s="4">
        <v>4</v>
      </c>
      <c r="AH25" s="4">
        <v>85</v>
      </c>
      <c r="AI25" s="4">
        <v>41</v>
      </c>
      <c r="AJ25" s="4">
        <v>190</v>
      </c>
      <c r="AK25" s="4">
        <v>168</v>
      </c>
      <c r="AL25" s="4">
        <v>3.4</v>
      </c>
      <c r="AM25" s="4">
        <v>176</v>
      </c>
      <c r="AN25" s="4" t="s">
        <v>155</v>
      </c>
      <c r="AO25" s="4">
        <v>2</v>
      </c>
      <c r="AP25" s="5">
        <v>0.89011574074074085</v>
      </c>
      <c r="AQ25" s="4">
        <v>47.158951999999999</v>
      </c>
      <c r="AR25" s="4">
        <v>-88.486987999999997</v>
      </c>
      <c r="AS25" s="4">
        <v>312.2</v>
      </c>
      <c r="AT25" s="4">
        <v>44.4</v>
      </c>
      <c r="AU25" s="4">
        <v>12</v>
      </c>
      <c r="AV25" s="4">
        <v>9</v>
      </c>
      <c r="AW25" s="4" t="s">
        <v>211</v>
      </c>
      <c r="AX25" s="4">
        <v>1.9</v>
      </c>
      <c r="AY25" s="4">
        <v>1</v>
      </c>
      <c r="AZ25" s="4">
        <v>2.8</v>
      </c>
      <c r="BA25" s="4">
        <v>13.404</v>
      </c>
      <c r="BB25" s="4">
        <v>14.94</v>
      </c>
      <c r="BC25" s="4">
        <v>1.1100000000000001</v>
      </c>
      <c r="BD25" s="4">
        <v>13.834</v>
      </c>
      <c r="BE25" s="4">
        <v>2877.8580000000002</v>
      </c>
      <c r="BF25" s="4">
        <v>16.643000000000001</v>
      </c>
      <c r="BG25" s="4">
        <v>15.351000000000001</v>
      </c>
      <c r="BH25" s="4">
        <v>8.1000000000000003E-2</v>
      </c>
      <c r="BI25" s="4">
        <v>15.432</v>
      </c>
      <c r="BJ25" s="4">
        <v>12.845000000000001</v>
      </c>
      <c r="BK25" s="4">
        <v>6.8000000000000005E-2</v>
      </c>
      <c r="BL25" s="4">
        <v>12.913</v>
      </c>
      <c r="BM25" s="4">
        <v>1.0386</v>
      </c>
      <c r="BQ25" s="4">
        <v>140.148</v>
      </c>
      <c r="BR25" s="4">
        <v>0.205065</v>
      </c>
      <c r="BS25" s="4">
        <v>-5</v>
      </c>
      <c r="BT25" s="4">
        <v>8.0000000000000002E-3</v>
      </c>
      <c r="BU25" s="4">
        <v>5.0112759999999996</v>
      </c>
      <c r="BV25" s="4">
        <v>21</v>
      </c>
      <c r="BW25" s="4">
        <f t="shared" si="9"/>
        <v>1.3239791191999999</v>
      </c>
      <c r="BY25" s="4">
        <f>BE25*$BU25*(VLOOKUP("Fuel Specific Gravity",'Raw Data'!$A$1:$B$2000,2,FALSE))</f>
        <v>10830.727285832809</v>
      </c>
      <c r="BZ25" s="4">
        <f>BF25*$BU25*(VLOOKUP("Fuel Specific Gravity",'Raw Data'!$A$1:$B$2000,2,FALSE))</f>
        <v>62.635402517467995</v>
      </c>
      <c r="CA25" s="4">
        <f>BJ25*$BU25*(VLOOKUP("Fuel Specific Gravity",'Raw Data'!$A$1:$B$2000,2,FALSE))</f>
        <v>48.34175000522</v>
      </c>
      <c r="CB25" s="4">
        <f>BM25*$BU25*(VLOOKUP("Fuel Specific Gravity",'Raw Data'!$A$1:$B$2000,2,FALSE))</f>
        <v>3.9087381514535995</v>
      </c>
    </row>
    <row r="26" spans="1:80" x14ac:dyDescent="0.25">
      <c r="A26" s="2">
        <v>43167</v>
      </c>
      <c r="B26" s="38">
        <v>1.4304398148148148E-2</v>
      </c>
      <c r="C26" s="4">
        <v>14.051</v>
      </c>
      <c r="D26" s="4">
        <v>6.0900000000000003E-2</v>
      </c>
      <c r="E26" s="4">
        <v>608.57382600000005</v>
      </c>
      <c r="F26" s="4">
        <v>598</v>
      </c>
      <c r="G26" s="4">
        <v>3.7</v>
      </c>
      <c r="H26" s="4">
        <v>120.6</v>
      </c>
      <c r="J26" s="4">
        <v>1</v>
      </c>
      <c r="K26" s="4">
        <v>0.87419999999999998</v>
      </c>
      <c r="L26" s="4">
        <v>12.283899999999999</v>
      </c>
      <c r="M26" s="4">
        <v>5.3199999999999997E-2</v>
      </c>
      <c r="N26" s="4">
        <v>522.82479999999998</v>
      </c>
      <c r="O26" s="4">
        <v>3.1985000000000001</v>
      </c>
      <c r="P26" s="4">
        <v>526</v>
      </c>
      <c r="Q26" s="4">
        <v>437.48779999999999</v>
      </c>
      <c r="R26" s="4">
        <v>2.6764000000000001</v>
      </c>
      <c r="S26" s="4">
        <v>440.2</v>
      </c>
      <c r="T26" s="4">
        <v>120.6049</v>
      </c>
      <c r="W26" s="4">
        <v>0</v>
      </c>
      <c r="X26" s="4">
        <v>0.87109999999999999</v>
      </c>
      <c r="Y26" s="4">
        <v>12.1</v>
      </c>
      <c r="Z26" s="4">
        <v>849</v>
      </c>
      <c r="AA26" s="4">
        <v>860</v>
      </c>
      <c r="AB26" s="4">
        <v>871</v>
      </c>
      <c r="AC26" s="4">
        <v>92</v>
      </c>
      <c r="AD26" s="4">
        <v>33.5</v>
      </c>
      <c r="AE26" s="4">
        <v>0.77</v>
      </c>
      <c r="AF26" s="4">
        <v>979</v>
      </c>
      <c r="AG26" s="4">
        <v>4</v>
      </c>
      <c r="AH26" s="4">
        <v>84.070999999999998</v>
      </c>
      <c r="AI26" s="4">
        <v>41</v>
      </c>
      <c r="AJ26" s="4">
        <v>190</v>
      </c>
      <c r="AK26" s="4">
        <v>168</v>
      </c>
      <c r="AL26" s="4">
        <v>3.5</v>
      </c>
      <c r="AM26" s="4">
        <v>176</v>
      </c>
      <c r="AN26" s="4" t="s">
        <v>155</v>
      </c>
      <c r="AO26" s="4">
        <v>2</v>
      </c>
      <c r="AP26" s="5">
        <v>0.89011574074074085</v>
      </c>
      <c r="AQ26" s="4">
        <v>47.158946999999998</v>
      </c>
      <c r="AR26" s="4">
        <v>-88.486791999999994</v>
      </c>
      <c r="AS26" s="4">
        <v>312.10000000000002</v>
      </c>
      <c r="AT26" s="4">
        <v>43.7</v>
      </c>
      <c r="AU26" s="4">
        <v>12</v>
      </c>
      <c r="AV26" s="4">
        <v>9</v>
      </c>
      <c r="AW26" s="4" t="s">
        <v>211</v>
      </c>
      <c r="AX26" s="4">
        <v>1.7072499999999999</v>
      </c>
      <c r="AY26" s="4">
        <v>1.0770999999999999</v>
      </c>
      <c r="AZ26" s="4">
        <v>2.8</v>
      </c>
      <c r="BA26" s="4">
        <v>13.404</v>
      </c>
      <c r="BB26" s="4">
        <v>14.4</v>
      </c>
      <c r="BC26" s="4">
        <v>1.07</v>
      </c>
      <c r="BD26" s="4">
        <v>14.388</v>
      </c>
      <c r="BE26" s="4">
        <v>2891.3249999999998</v>
      </c>
      <c r="BF26" s="4">
        <v>7.97</v>
      </c>
      <c r="BG26" s="4">
        <v>12.887</v>
      </c>
      <c r="BH26" s="4">
        <v>7.9000000000000001E-2</v>
      </c>
      <c r="BI26" s="4">
        <v>12.965999999999999</v>
      </c>
      <c r="BJ26" s="4">
        <v>10.784000000000001</v>
      </c>
      <c r="BK26" s="4">
        <v>6.6000000000000003E-2</v>
      </c>
      <c r="BL26" s="4">
        <v>10.85</v>
      </c>
      <c r="BM26" s="4">
        <v>0.97960000000000003</v>
      </c>
      <c r="BQ26" s="4">
        <v>149.078</v>
      </c>
      <c r="BR26" s="4">
        <v>0.23930199999999999</v>
      </c>
      <c r="BS26" s="4">
        <v>-5</v>
      </c>
      <c r="BT26" s="4">
        <v>8.0000000000000002E-3</v>
      </c>
      <c r="BU26" s="4">
        <v>5.8479429999999999</v>
      </c>
      <c r="BV26" s="4">
        <v>21</v>
      </c>
      <c r="BW26" s="4">
        <f t="shared" si="9"/>
        <v>1.5450265405999999</v>
      </c>
      <c r="BY26" s="4">
        <f>BE26*$BU26*(VLOOKUP("Fuel Specific Gravity",'Raw Data'!$A$1:$B$2000,2,FALSE))</f>
        <v>12698.136149650725</v>
      </c>
      <c r="BZ26" s="4">
        <f>BF26*$BU26*(VLOOKUP("Fuel Specific Gravity",'Raw Data'!$A$1:$B$2000,2,FALSE))</f>
        <v>35.002687388209999</v>
      </c>
      <c r="CA26" s="4">
        <f>BJ26*$BU26*(VLOOKUP("Fuel Specific Gravity",'Raw Data'!$A$1:$B$2000,2,FALSE))</f>
        <v>47.361227201312005</v>
      </c>
      <c r="CB26" s="4">
        <f>BM26*$BU26*(VLOOKUP("Fuel Specific Gravity",'Raw Data'!$A$1:$B$2000,2,FALSE))</f>
        <v>4.3022123670627996</v>
      </c>
    </row>
    <row r="27" spans="1:80" x14ac:dyDescent="0.25">
      <c r="A27" s="2">
        <v>43167</v>
      </c>
      <c r="B27" s="38">
        <v>1.4315972222222221E-2</v>
      </c>
      <c r="C27" s="4">
        <v>14.311</v>
      </c>
      <c r="D27" s="4">
        <v>0.39679999999999999</v>
      </c>
      <c r="E27" s="4">
        <v>3967.619048</v>
      </c>
      <c r="F27" s="4">
        <v>514.1</v>
      </c>
      <c r="G27" s="4">
        <v>3.7</v>
      </c>
      <c r="H27" s="4">
        <v>102.2</v>
      </c>
      <c r="J27" s="4">
        <v>1.1000000000000001</v>
      </c>
      <c r="K27" s="4">
        <v>0.86919999999999997</v>
      </c>
      <c r="L27" s="4">
        <v>12.438700000000001</v>
      </c>
      <c r="M27" s="4">
        <v>0.34489999999999998</v>
      </c>
      <c r="N27" s="4">
        <v>446.82799999999997</v>
      </c>
      <c r="O27" s="4">
        <v>3.2160000000000002</v>
      </c>
      <c r="P27" s="4">
        <v>450</v>
      </c>
      <c r="Q27" s="4">
        <v>373.8954</v>
      </c>
      <c r="R27" s="4">
        <v>2.6911</v>
      </c>
      <c r="S27" s="4">
        <v>376.6</v>
      </c>
      <c r="T27" s="4">
        <v>102.2349</v>
      </c>
      <c r="W27" s="4">
        <v>0</v>
      </c>
      <c r="X27" s="4">
        <v>0.95609999999999995</v>
      </c>
      <c r="Y27" s="4">
        <v>12.1</v>
      </c>
      <c r="Z27" s="4">
        <v>850</v>
      </c>
      <c r="AA27" s="4">
        <v>860</v>
      </c>
      <c r="AB27" s="4">
        <v>872</v>
      </c>
      <c r="AC27" s="4">
        <v>92</v>
      </c>
      <c r="AD27" s="4">
        <v>33.5</v>
      </c>
      <c r="AE27" s="4">
        <v>0.77</v>
      </c>
      <c r="AF27" s="4">
        <v>979</v>
      </c>
      <c r="AG27" s="4">
        <v>4</v>
      </c>
      <c r="AH27" s="4">
        <v>84</v>
      </c>
      <c r="AI27" s="4">
        <v>41</v>
      </c>
      <c r="AJ27" s="4">
        <v>190</v>
      </c>
      <c r="AK27" s="4">
        <v>168</v>
      </c>
      <c r="AL27" s="4">
        <v>3.4</v>
      </c>
      <c r="AM27" s="4">
        <v>176</v>
      </c>
      <c r="AN27" s="4" t="s">
        <v>155</v>
      </c>
      <c r="AO27" s="4">
        <v>2</v>
      </c>
      <c r="AP27" s="5">
        <v>0.89011574074074085</v>
      </c>
      <c r="AQ27" s="4">
        <v>47.158940000000001</v>
      </c>
      <c r="AR27" s="4">
        <v>-88.486537999999996</v>
      </c>
      <c r="AS27" s="4">
        <v>312</v>
      </c>
      <c r="AT27" s="4">
        <v>42.9</v>
      </c>
      <c r="AU27" s="4">
        <v>12</v>
      </c>
      <c r="AV27" s="4">
        <v>9</v>
      </c>
      <c r="AW27" s="4" t="s">
        <v>211</v>
      </c>
      <c r="AX27" s="4">
        <v>1.4572499999999999</v>
      </c>
      <c r="AY27" s="4">
        <v>1.1771</v>
      </c>
      <c r="AZ27" s="4">
        <v>2.8</v>
      </c>
      <c r="BA27" s="4">
        <v>13.404</v>
      </c>
      <c r="BB27" s="4">
        <v>13.81</v>
      </c>
      <c r="BC27" s="4">
        <v>1.03</v>
      </c>
      <c r="BD27" s="4">
        <v>15.05</v>
      </c>
      <c r="BE27" s="4">
        <v>2825.683</v>
      </c>
      <c r="BF27" s="4">
        <v>49.862000000000002</v>
      </c>
      <c r="BG27" s="4">
        <v>10.63</v>
      </c>
      <c r="BH27" s="4">
        <v>7.6999999999999999E-2</v>
      </c>
      <c r="BI27" s="4">
        <v>10.706</v>
      </c>
      <c r="BJ27" s="4">
        <v>8.8949999999999996</v>
      </c>
      <c r="BK27" s="4">
        <v>6.4000000000000001E-2</v>
      </c>
      <c r="BL27" s="4">
        <v>8.9589999999999996</v>
      </c>
      <c r="BM27" s="4">
        <v>0.8014</v>
      </c>
      <c r="BQ27" s="4">
        <v>157.92599999999999</v>
      </c>
      <c r="BR27" s="4">
        <v>0.266154</v>
      </c>
      <c r="BS27" s="4">
        <v>-5</v>
      </c>
      <c r="BT27" s="4">
        <v>8.0000000000000002E-3</v>
      </c>
      <c r="BU27" s="4">
        <v>6.5041380000000002</v>
      </c>
      <c r="BV27" s="4">
        <v>21</v>
      </c>
      <c r="BW27" s="4">
        <f t="shared" si="9"/>
        <v>1.7183932596</v>
      </c>
      <c r="BY27" s="4">
        <f>BE27*$BU27*(VLOOKUP("Fuel Specific Gravity",'Raw Data'!$A$1:$B$2000,2,FALSE))</f>
        <v>13802.352764366753</v>
      </c>
      <c r="BZ27" s="4">
        <f>BF27*$BU27*(VLOOKUP("Fuel Specific Gravity",'Raw Data'!$A$1:$B$2000,2,FALSE))</f>
        <v>243.55630604595601</v>
      </c>
      <c r="CA27" s="4">
        <f>BJ27*$BU27*(VLOOKUP("Fuel Specific Gravity",'Raw Data'!$A$1:$B$2000,2,FALSE))</f>
        <v>43.448584940010001</v>
      </c>
      <c r="CB27" s="4">
        <f>BM27*$BU27*(VLOOKUP("Fuel Specific Gravity",'Raw Data'!$A$1:$B$2000,2,FALSE))</f>
        <v>3.9145245610932</v>
      </c>
    </row>
    <row r="28" spans="1:80" x14ac:dyDescent="0.25">
      <c r="A28" s="2">
        <v>43167</v>
      </c>
      <c r="B28" s="38">
        <v>1.4327546296296297E-2</v>
      </c>
      <c r="C28" s="4">
        <v>13.972</v>
      </c>
      <c r="D28" s="4">
        <v>0.47539999999999999</v>
      </c>
      <c r="E28" s="4">
        <v>4753.6371170000002</v>
      </c>
      <c r="F28" s="4">
        <v>420.8</v>
      </c>
      <c r="G28" s="4">
        <v>3.7</v>
      </c>
      <c r="H28" s="4">
        <v>100.8</v>
      </c>
      <c r="J28" s="4">
        <v>1.1000000000000001</v>
      </c>
      <c r="K28" s="4">
        <v>0.87109999999999999</v>
      </c>
      <c r="L28" s="4">
        <v>12.1716</v>
      </c>
      <c r="M28" s="4">
        <v>0.41410000000000002</v>
      </c>
      <c r="N28" s="4">
        <v>366.56290000000001</v>
      </c>
      <c r="O28" s="4">
        <v>3.2231999999999998</v>
      </c>
      <c r="P28" s="4">
        <v>369.8</v>
      </c>
      <c r="Q28" s="4">
        <v>306.73140000000001</v>
      </c>
      <c r="R28" s="4">
        <v>2.6970999999999998</v>
      </c>
      <c r="S28" s="4">
        <v>309.39999999999998</v>
      </c>
      <c r="T28" s="4">
        <v>100.8137</v>
      </c>
      <c r="W28" s="4">
        <v>0</v>
      </c>
      <c r="X28" s="4">
        <v>0.95820000000000005</v>
      </c>
      <c r="Y28" s="4">
        <v>12.1</v>
      </c>
      <c r="Z28" s="4">
        <v>849</v>
      </c>
      <c r="AA28" s="4">
        <v>860</v>
      </c>
      <c r="AB28" s="4">
        <v>871</v>
      </c>
      <c r="AC28" s="4">
        <v>92</v>
      </c>
      <c r="AD28" s="4">
        <v>33.5</v>
      </c>
      <c r="AE28" s="4">
        <v>0.77</v>
      </c>
      <c r="AF28" s="4">
        <v>979</v>
      </c>
      <c r="AG28" s="4">
        <v>4</v>
      </c>
      <c r="AH28" s="4">
        <v>84</v>
      </c>
      <c r="AI28" s="4">
        <v>41</v>
      </c>
      <c r="AJ28" s="4">
        <v>190</v>
      </c>
      <c r="AK28" s="4">
        <v>168</v>
      </c>
      <c r="AL28" s="4">
        <v>3.4</v>
      </c>
      <c r="AM28" s="4">
        <v>176</v>
      </c>
      <c r="AN28" s="4" t="s">
        <v>155</v>
      </c>
      <c r="AO28" s="4">
        <v>2</v>
      </c>
      <c r="AP28" s="5">
        <v>0.89013888888888892</v>
      </c>
      <c r="AQ28" s="4">
        <v>47.158912999999998</v>
      </c>
      <c r="AR28" s="4">
        <v>-88.486328</v>
      </c>
      <c r="AS28" s="4">
        <v>311.2</v>
      </c>
      <c r="AT28" s="4">
        <v>37.700000000000003</v>
      </c>
      <c r="AU28" s="4">
        <v>12</v>
      </c>
      <c r="AV28" s="4">
        <v>9</v>
      </c>
      <c r="AW28" s="4" t="s">
        <v>211</v>
      </c>
      <c r="AX28" s="4">
        <v>1.4771000000000001</v>
      </c>
      <c r="AY28" s="4">
        <v>1.5084</v>
      </c>
      <c r="AZ28" s="4">
        <v>3.0312999999999999</v>
      </c>
      <c r="BA28" s="4">
        <v>13.404</v>
      </c>
      <c r="BB28" s="4">
        <v>14.04</v>
      </c>
      <c r="BC28" s="4">
        <v>1.05</v>
      </c>
      <c r="BD28" s="4">
        <v>14.792999999999999</v>
      </c>
      <c r="BE28" s="4">
        <v>2808.6039999999998</v>
      </c>
      <c r="BF28" s="4">
        <v>60.817999999999998</v>
      </c>
      <c r="BG28" s="4">
        <v>8.8580000000000005</v>
      </c>
      <c r="BH28" s="4">
        <v>7.8E-2</v>
      </c>
      <c r="BI28" s="4">
        <v>8.9359999999999999</v>
      </c>
      <c r="BJ28" s="4">
        <v>7.4119999999999999</v>
      </c>
      <c r="BK28" s="4">
        <v>6.5000000000000002E-2</v>
      </c>
      <c r="BL28" s="4">
        <v>7.4770000000000003</v>
      </c>
      <c r="BM28" s="4">
        <v>0.80279999999999996</v>
      </c>
      <c r="BQ28" s="4">
        <v>160.77500000000001</v>
      </c>
      <c r="BR28" s="4">
        <v>0.30790699999999999</v>
      </c>
      <c r="BS28" s="4">
        <v>-5</v>
      </c>
      <c r="BT28" s="4">
        <v>8.0000000000000002E-3</v>
      </c>
      <c r="BU28" s="4">
        <v>7.5244790000000004</v>
      </c>
      <c r="BV28" s="4">
        <v>21</v>
      </c>
      <c r="BW28" s="4">
        <f t="shared" si="9"/>
        <v>1.9879673518000001</v>
      </c>
      <c r="BY28" s="4">
        <f>BE28*$BU28*(VLOOKUP("Fuel Specific Gravity",'Raw Data'!$A$1:$B$2000,2,FALSE))</f>
        <v>15871.094644804318</v>
      </c>
      <c r="BZ28" s="4">
        <f>BF28*$BU28*(VLOOKUP("Fuel Specific Gravity",'Raw Data'!$A$1:$B$2000,2,FALSE))</f>
        <v>343.67544663032203</v>
      </c>
      <c r="CA28" s="4">
        <f>BJ28*$BU28*(VLOOKUP("Fuel Specific Gravity",'Raw Data'!$A$1:$B$2000,2,FALSE))</f>
        <v>41.884350199348006</v>
      </c>
      <c r="CB28" s="4">
        <f>BM28*$BU28*(VLOOKUP("Fuel Specific Gravity",'Raw Data'!$A$1:$B$2000,2,FALSE))</f>
        <v>4.5365294576411994</v>
      </c>
    </row>
    <row r="29" spans="1:80" x14ac:dyDescent="0.25">
      <c r="A29" s="2">
        <v>43167</v>
      </c>
      <c r="B29" s="38">
        <v>1.433912037037037E-2</v>
      </c>
      <c r="C29" s="4">
        <v>13.134</v>
      </c>
      <c r="D29" s="4">
        <v>0.31730000000000003</v>
      </c>
      <c r="E29" s="4">
        <v>3172.616137</v>
      </c>
      <c r="F29" s="4">
        <v>338.6</v>
      </c>
      <c r="G29" s="4">
        <v>3.8</v>
      </c>
      <c r="H29" s="4">
        <v>118.6</v>
      </c>
      <c r="J29" s="4">
        <v>1.1000000000000001</v>
      </c>
      <c r="K29" s="4">
        <v>0.87919999999999998</v>
      </c>
      <c r="L29" s="4">
        <v>11.5471</v>
      </c>
      <c r="M29" s="4">
        <v>0.27889999999999998</v>
      </c>
      <c r="N29" s="4">
        <v>297.6739</v>
      </c>
      <c r="O29" s="4">
        <v>3.3410000000000002</v>
      </c>
      <c r="P29" s="4">
        <v>301</v>
      </c>
      <c r="Q29" s="4">
        <v>248.7533</v>
      </c>
      <c r="R29" s="4">
        <v>2.7919</v>
      </c>
      <c r="S29" s="4">
        <v>251.5</v>
      </c>
      <c r="T29" s="4">
        <v>118.63979999999999</v>
      </c>
      <c r="W29" s="4">
        <v>0</v>
      </c>
      <c r="X29" s="4">
        <v>0.96709999999999996</v>
      </c>
      <c r="Y29" s="4">
        <v>12.1</v>
      </c>
      <c r="Z29" s="4">
        <v>850</v>
      </c>
      <c r="AA29" s="4">
        <v>861</v>
      </c>
      <c r="AB29" s="4">
        <v>872</v>
      </c>
      <c r="AC29" s="4">
        <v>91.1</v>
      </c>
      <c r="AD29" s="4">
        <v>33.159999999999997</v>
      </c>
      <c r="AE29" s="4">
        <v>0.76</v>
      </c>
      <c r="AF29" s="4">
        <v>979</v>
      </c>
      <c r="AG29" s="4">
        <v>4</v>
      </c>
      <c r="AH29" s="4">
        <v>84</v>
      </c>
      <c r="AI29" s="4">
        <v>41</v>
      </c>
      <c r="AJ29" s="4">
        <v>190</v>
      </c>
      <c r="AK29" s="4">
        <v>168</v>
      </c>
      <c r="AL29" s="4">
        <v>3.4</v>
      </c>
      <c r="AM29" s="4">
        <v>176</v>
      </c>
      <c r="AN29" s="4" t="s">
        <v>155</v>
      </c>
      <c r="AO29" s="4">
        <v>2</v>
      </c>
      <c r="AP29" s="5">
        <v>0.89015046296296296</v>
      </c>
      <c r="AQ29" s="4">
        <v>47.158824000000003</v>
      </c>
      <c r="AR29" s="4">
        <v>-88.485973999999999</v>
      </c>
      <c r="AS29" s="4">
        <v>310.89999999999998</v>
      </c>
      <c r="AT29" s="4">
        <v>36</v>
      </c>
      <c r="AU29" s="4">
        <v>12</v>
      </c>
      <c r="AV29" s="4">
        <v>9</v>
      </c>
      <c r="AW29" s="4" t="s">
        <v>211</v>
      </c>
      <c r="AX29" s="4">
        <v>1.0374000000000001</v>
      </c>
      <c r="AY29" s="4">
        <v>1.2916000000000001</v>
      </c>
      <c r="AZ29" s="4">
        <v>1.8664000000000001</v>
      </c>
      <c r="BA29" s="4">
        <v>13.404</v>
      </c>
      <c r="BB29" s="4">
        <v>15.03</v>
      </c>
      <c r="BC29" s="4">
        <v>1.1200000000000001</v>
      </c>
      <c r="BD29" s="4">
        <v>13.738</v>
      </c>
      <c r="BE29" s="4">
        <v>2835.6669999999999</v>
      </c>
      <c r="BF29" s="4">
        <v>43.597999999999999</v>
      </c>
      <c r="BG29" s="4">
        <v>7.6550000000000002</v>
      </c>
      <c r="BH29" s="4">
        <v>8.5999999999999993E-2</v>
      </c>
      <c r="BI29" s="4">
        <v>7.7409999999999997</v>
      </c>
      <c r="BJ29" s="4">
        <v>6.3970000000000002</v>
      </c>
      <c r="BK29" s="4">
        <v>7.1999999999999995E-2</v>
      </c>
      <c r="BL29" s="4">
        <v>6.4690000000000003</v>
      </c>
      <c r="BM29" s="4">
        <v>1.0054000000000001</v>
      </c>
      <c r="BQ29" s="4">
        <v>172.68899999999999</v>
      </c>
      <c r="BR29" s="4">
        <v>0.20324400000000001</v>
      </c>
      <c r="BS29" s="4">
        <v>-5</v>
      </c>
      <c r="BT29" s="4">
        <v>8.9289999999999994E-3</v>
      </c>
      <c r="BU29" s="4">
        <v>4.9667820000000003</v>
      </c>
      <c r="BV29" s="4">
        <v>21</v>
      </c>
      <c r="BW29" s="4">
        <f t="shared" si="9"/>
        <v>1.3122238044000001</v>
      </c>
      <c r="BY29" s="4">
        <f>BE29*$BU29*(VLOOKUP("Fuel Specific Gravity",'Raw Data'!$A$1:$B$2000,2,FALSE))</f>
        <v>10577.189000009093</v>
      </c>
      <c r="BZ29" s="4">
        <f>BF29*$BU29*(VLOOKUP("Fuel Specific Gravity",'Raw Data'!$A$1:$B$2000,2,FALSE))</f>
        <v>162.622862988636</v>
      </c>
      <c r="CA29" s="4">
        <f>BJ29*$BU29*(VLOOKUP("Fuel Specific Gravity",'Raw Data'!$A$1:$B$2000,2,FALSE))</f>
        <v>23.861150844954004</v>
      </c>
      <c r="CB29" s="4">
        <f>BM29*$BU29*(VLOOKUP("Fuel Specific Gravity",'Raw Data'!$A$1:$B$2000,2,FALSE))</f>
        <v>3.7501955697228007</v>
      </c>
    </row>
    <row r="30" spans="1:80" x14ac:dyDescent="0.25">
      <c r="A30" s="2">
        <v>43167</v>
      </c>
      <c r="B30" s="38">
        <v>1.4350694444444444E-2</v>
      </c>
      <c r="C30" s="4">
        <v>13.159000000000001</v>
      </c>
      <c r="D30" s="4">
        <v>0.1017</v>
      </c>
      <c r="E30" s="4">
        <v>1016.851211</v>
      </c>
      <c r="F30" s="4">
        <v>262</v>
      </c>
      <c r="G30" s="4">
        <v>3.8</v>
      </c>
      <c r="H30" s="4">
        <v>144.19999999999999</v>
      </c>
      <c r="J30" s="4">
        <v>1.01</v>
      </c>
      <c r="K30" s="4">
        <v>0.88090000000000002</v>
      </c>
      <c r="L30" s="4">
        <v>11.5923</v>
      </c>
      <c r="M30" s="4">
        <v>8.9599999999999999E-2</v>
      </c>
      <c r="N30" s="4">
        <v>230.84059999999999</v>
      </c>
      <c r="O30" s="4">
        <v>3.3475000000000001</v>
      </c>
      <c r="P30" s="4">
        <v>234.2</v>
      </c>
      <c r="Q30" s="4">
        <v>192.88380000000001</v>
      </c>
      <c r="R30" s="4">
        <v>2.7970999999999999</v>
      </c>
      <c r="S30" s="4">
        <v>195.7</v>
      </c>
      <c r="T30" s="4">
        <v>144.20410000000001</v>
      </c>
      <c r="W30" s="4">
        <v>0</v>
      </c>
      <c r="X30" s="4">
        <v>0.8871</v>
      </c>
      <c r="Y30" s="4">
        <v>12.1</v>
      </c>
      <c r="Z30" s="4">
        <v>850</v>
      </c>
      <c r="AA30" s="4">
        <v>861</v>
      </c>
      <c r="AB30" s="4">
        <v>872</v>
      </c>
      <c r="AC30" s="4">
        <v>91</v>
      </c>
      <c r="AD30" s="4">
        <v>33.130000000000003</v>
      </c>
      <c r="AE30" s="4">
        <v>0.76</v>
      </c>
      <c r="AF30" s="4">
        <v>979</v>
      </c>
      <c r="AG30" s="4">
        <v>4</v>
      </c>
      <c r="AH30" s="4">
        <v>84</v>
      </c>
      <c r="AI30" s="4">
        <v>41</v>
      </c>
      <c r="AJ30" s="4">
        <v>190</v>
      </c>
      <c r="AK30" s="4">
        <v>168</v>
      </c>
      <c r="AL30" s="4">
        <v>3.4</v>
      </c>
      <c r="AM30" s="4">
        <v>175.8</v>
      </c>
      <c r="AN30" s="4" t="s">
        <v>155</v>
      </c>
      <c r="AO30" s="4">
        <v>2</v>
      </c>
      <c r="AP30" s="5">
        <v>0.89017361111111104</v>
      </c>
      <c r="AQ30" s="4">
        <v>47.158748000000003</v>
      </c>
      <c r="AR30" s="4">
        <v>-88.485747000000003</v>
      </c>
      <c r="AS30" s="4">
        <v>310.89999999999998</v>
      </c>
      <c r="AT30" s="4">
        <v>34.700000000000003</v>
      </c>
      <c r="AU30" s="4">
        <v>12</v>
      </c>
      <c r="AV30" s="4">
        <v>10</v>
      </c>
      <c r="AW30" s="4" t="s">
        <v>210</v>
      </c>
      <c r="AX30" s="4">
        <v>0.9</v>
      </c>
      <c r="AY30" s="4">
        <v>1.2</v>
      </c>
      <c r="AZ30" s="4">
        <v>1.5</v>
      </c>
      <c r="BA30" s="4">
        <v>13.404</v>
      </c>
      <c r="BB30" s="4">
        <v>15.26</v>
      </c>
      <c r="BC30" s="4">
        <v>1.1399999999999999</v>
      </c>
      <c r="BD30" s="4">
        <v>13.518000000000001</v>
      </c>
      <c r="BE30" s="4">
        <v>2881.3589999999999</v>
      </c>
      <c r="BF30" s="4">
        <v>14.170999999999999</v>
      </c>
      <c r="BG30" s="4">
        <v>6.0090000000000003</v>
      </c>
      <c r="BH30" s="4">
        <v>8.6999999999999994E-2</v>
      </c>
      <c r="BI30" s="4">
        <v>6.0960000000000001</v>
      </c>
      <c r="BJ30" s="4">
        <v>5.0209999999999999</v>
      </c>
      <c r="BK30" s="4">
        <v>7.2999999999999995E-2</v>
      </c>
      <c r="BL30" s="4">
        <v>5.093</v>
      </c>
      <c r="BM30" s="4">
        <v>1.2369000000000001</v>
      </c>
      <c r="BQ30" s="4">
        <v>160.315</v>
      </c>
      <c r="BR30" s="4">
        <v>0.163414</v>
      </c>
      <c r="BS30" s="4">
        <v>-5</v>
      </c>
      <c r="BT30" s="4">
        <v>8.071E-3</v>
      </c>
      <c r="BU30" s="4">
        <v>3.99343</v>
      </c>
      <c r="BV30" s="4">
        <v>21</v>
      </c>
      <c r="BW30" s="4">
        <f t="shared" si="9"/>
        <v>1.0550642059999999</v>
      </c>
      <c r="BY30" s="4">
        <f>BE30*$BU30*(VLOOKUP("Fuel Specific Gravity",'Raw Data'!$A$1:$B$2000,2,FALSE))</f>
        <v>8641.3856089988694</v>
      </c>
      <c r="BZ30" s="4">
        <f>BF30*$BU30*(VLOOKUP("Fuel Specific Gravity",'Raw Data'!$A$1:$B$2000,2,FALSE))</f>
        <v>42.499763294029997</v>
      </c>
      <c r="CA30" s="4">
        <f>BJ30*$BU30*(VLOOKUP("Fuel Specific Gravity",'Raw Data'!$A$1:$B$2000,2,FALSE))</f>
        <v>15.058310034529999</v>
      </c>
      <c r="CB30" s="4">
        <f>BM30*$BU30*(VLOOKUP("Fuel Specific Gravity",'Raw Data'!$A$1:$B$2000,2,FALSE))</f>
        <v>3.7095446488170003</v>
      </c>
    </row>
    <row r="31" spans="1:80" x14ac:dyDescent="0.25">
      <c r="A31" s="2">
        <v>43167</v>
      </c>
      <c r="B31" s="38">
        <v>1.4362268518518517E-2</v>
      </c>
      <c r="C31" s="4">
        <v>13.365</v>
      </c>
      <c r="D31" s="4">
        <v>2.9000000000000001E-2</v>
      </c>
      <c r="E31" s="4">
        <v>290.209205</v>
      </c>
      <c r="F31" s="4">
        <v>227.8</v>
      </c>
      <c r="G31" s="4">
        <v>3.8</v>
      </c>
      <c r="H31" s="4">
        <v>134.5</v>
      </c>
      <c r="J31" s="4">
        <v>0.95</v>
      </c>
      <c r="K31" s="4">
        <v>0.87990000000000002</v>
      </c>
      <c r="L31" s="4">
        <v>11.7606</v>
      </c>
      <c r="M31" s="4">
        <v>2.5499999999999998E-2</v>
      </c>
      <c r="N31" s="4">
        <v>200.4273</v>
      </c>
      <c r="O31" s="4">
        <v>3.3355999999999999</v>
      </c>
      <c r="P31" s="4">
        <v>203.8</v>
      </c>
      <c r="Q31" s="4">
        <v>167.47130000000001</v>
      </c>
      <c r="R31" s="4">
        <v>2.7871999999999999</v>
      </c>
      <c r="S31" s="4">
        <v>170.3</v>
      </c>
      <c r="T31" s="4">
        <v>134.48869999999999</v>
      </c>
      <c r="W31" s="4">
        <v>0</v>
      </c>
      <c r="X31" s="4">
        <v>0.83989999999999998</v>
      </c>
      <c r="Y31" s="4">
        <v>12.1</v>
      </c>
      <c r="Z31" s="4">
        <v>849</v>
      </c>
      <c r="AA31" s="4">
        <v>861</v>
      </c>
      <c r="AB31" s="4">
        <v>872</v>
      </c>
      <c r="AC31" s="4">
        <v>91</v>
      </c>
      <c r="AD31" s="4">
        <v>33.130000000000003</v>
      </c>
      <c r="AE31" s="4">
        <v>0.76</v>
      </c>
      <c r="AF31" s="4">
        <v>979</v>
      </c>
      <c r="AG31" s="4">
        <v>4</v>
      </c>
      <c r="AH31" s="4">
        <v>84</v>
      </c>
      <c r="AI31" s="4">
        <v>41</v>
      </c>
      <c r="AJ31" s="4">
        <v>190</v>
      </c>
      <c r="AK31" s="4">
        <v>168</v>
      </c>
      <c r="AL31" s="4">
        <v>3.4</v>
      </c>
      <c r="AM31" s="4">
        <v>175.5</v>
      </c>
      <c r="AN31" s="4" t="s">
        <v>155</v>
      </c>
      <c r="AO31" s="4">
        <v>1</v>
      </c>
      <c r="AP31" s="5">
        <v>0.89018518518518519</v>
      </c>
      <c r="AQ31" s="4">
        <v>47.158690999999997</v>
      </c>
      <c r="AR31" s="4">
        <v>-88.485578000000004</v>
      </c>
      <c r="AS31" s="4">
        <v>310.89999999999998</v>
      </c>
      <c r="AT31" s="4">
        <v>33.200000000000003</v>
      </c>
      <c r="AU31" s="4">
        <v>12</v>
      </c>
      <c r="AV31" s="4">
        <v>10</v>
      </c>
      <c r="AW31" s="4" t="s">
        <v>210</v>
      </c>
      <c r="AX31" s="4">
        <v>1.5167999999999999</v>
      </c>
      <c r="AY31" s="4">
        <v>1.0458000000000001</v>
      </c>
      <c r="AZ31" s="4">
        <v>2.1168</v>
      </c>
      <c r="BA31" s="4">
        <v>13.404</v>
      </c>
      <c r="BB31" s="4">
        <v>15.12</v>
      </c>
      <c r="BC31" s="4">
        <v>1.1299999999999999</v>
      </c>
      <c r="BD31" s="4">
        <v>13.644</v>
      </c>
      <c r="BE31" s="4">
        <v>2897.5189999999998</v>
      </c>
      <c r="BF31" s="4">
        <v>4.0039999999999996</v>
      </c>
      <c r="BG31" s="4">
        <v>5.1710000000000003</v>
      </c>
      <c r="BH31" s="4">
        <v>8.5999999999999993E-2</v>
      </c>
      <c r="BI31" s="4">
        <v>5.2569999999999997</v>
      </c>
      <c r="BJ31" s="4">
        <v>4.3209999999999997</v>
      </c>
      <c r="BK31" s="4">
        <v>7.1999999999999995E-2</v>
      </c>
      <c r="BL31" s="4">
        <v>4.3929999999999998</v>
      </c>
      <c r="BM31" s="4">
        <v>1.1434</v>
      </c>
      <c r="BQ31" s="4">
        <v>150.458</v>
      </c>
      <c r="BR31" s="4">
        <v>0.145207</v>
      </c>
      <c r="BS31" s="4">
        <v>-5</v>
      </c>
      <c r="BT31" s="4">
        <v>8.0000000000000002E-3</v>
      </c>
      <c r="BU31" s="4">
        <v>3.5484960000000001</v>
      </c>
      <c r="BV31" s="4">
        <v>21</v>
      </c>
      <c r="BW31" s="4">
        <f t="shared" si="9"/>
        <v>0.93751264319999994</v>
      </c>
      <c r="BY31" s="4">
        <f>BE31*$BU31*(VLOOKUP("Fuel Specific Gravity",'Raw Data'!$A$1:$B$2000,2,FALSE))</f>
        <v>7721.6577706494245</v>
      </c>
      <c r="BZ31" s="4">
        <f>BF31*$BU31*(VLOOKUP("Fuel Specific Gravity",'Raw Data'!$A$1:$B$2000,2,FALSE))</f>
        <v>10.670341665983999</v>
      </c>
      <c r="CA31" s="4">
        <f>BJ31*$BU31*(VLOOKUP("Fuel Specific Gravity",'Raw Data'!$A$1:$B$2000,2,FALSE))</f>
        <v>11.515121463215999</v>
      </c>
      <c r="CB31" s="4">
        <f>BM31*$BU31*(VLOOKUP("Fuel Specific Gravity",'Raw Data'!$A$1:$B$2000,2,FALSE))</f>
        <v>3.0470700951263998</v>
      </c>
    </row>
    <row r="32" spans="1:80" x14ac:dyDescent="0.25">
      <c r="A32" s="2">
        <v>43167</v>
      </c>
      <c r="B32" s="38">
        <v>1.4373842592592593E-2</v>
      </c>
      <c r="C32" s="4">
        <v>13.404</v>
      </c>
      <c r="D32" s="4">
        <v>1.23E-2</v>
      </c>
      <c r="E32" s="4">
        <v>122.84518799999999</v>
      </c>
      <c r="F32" s="4">
        <v>205.7</v>
      </c>
      <c r="G32" s="4">
        <v>3.7</v>
      </c>
      <c r="H32" s="4">
        <v>141.69999999999999</v>
      </c>
      <c r="J32" s="4">
        <v>0.9</v>
      </c>
      <c r="K32" s="4">
        <v>0.87980000000000003</v>
      </c>
      <c r="L32" s="4">
        <v>11.7921</v>
      </c>
      <c r="M32" s="4">
        <v>1.0800000000000001E-2</v>
      </c>
      <c r="N32" s="4">
        <v>180.96889999999999</v>
      </c>
      <c r="O32" s="4">
        <v>3.2934999999999999</v>
      </c>
      <c r="P32" s="4">
        <v>184.3</v>
      </c>
      <c r="Q32" s="4">
        <v>151.2124</v>
      </c>
      <c r="R32" s="4">
        <v>2.7519999999999998</v>
      </c>
      <c r="S32" s="4">
        <v>154</v>
      </c>
      <c r="T32" s="4">
        <v>141.71299999999999</v>
      </c>
      <c r="W32" s="4">
        <v>0</v>
      </c>
      <c r="X32" s="4">
        <v>0.79179999999999995</v>
      </c>
      <c r="Y32" s="4">
        <v>12</v>
      </c>
      <c r="Z32" s="4">
        <v>850</v>
      </c>
      <c r="AA32" s="4">
        <v>862</v>
      </c>
      <c r="AB32" s="4">
        <v>872</v>
      </c>
      <c r="AC32" s="4">
        <v>91</v>
      </c>
      <c r="AD32" s="4">
        <v>33.130000000000003</v>
      </c>
      <c r="AE32" s="4">
        <v>0.76</v>
      </c>
      <c r="AF32" s="4">
        <v>979</v>
      </c>
      <c r="AG32" s="4">
        <v>4</v>
      </c>
      <c r="AH32" s="4">
        <v>84</v>
      </c>
      <c r="AI32" s="4">
        <v>41</v>
      </c>
      <c r="AJ32" s="4">
        <v>190</v>
      </c>
      <c r="AK32" s="4">
        <v>168</v>
      </c>
      <c r="AL32" s="4">
        <v>3.4</v>
      </c>
      <c r="AM32" s="4">
        <v>175.1</v>
      </c>
      <c r="AN32" s="4" t="s">
        <v>155</v>
      </c>
      <c r="AO32" s="4">
        <v>1</v>
      </c>
      <c r="AP32" s="5">
        <v>0.89019675925925934</v>
      </c>
      <c r="AQ32" s="4">
        <v>47.158678000000002</v>
      </c>
      <c r="AR32" s="4">
        <v>-88.48554</v>
      </c>
      <c r="AS32" s="4">
        <v>310.89999999999998</v>
      </c>
      <c r="AT32" s="4">
        <v>31.8</v>
      </c>
      <c r="AU32" s="4">
        <v>12</v>
      </c>
      <c r="AV32" s="4">
        <v>10</v>
      </c>
      <c r="AW32" s="4" t="s">
        <v>210</v>
      </c>
      <c r="AX32" s="4">
        <v>1.7770999999999999</v>
      </c>
      <c r="AY32" s="4">
        <v>1</v>
      </c>
      <c r="AZ32" s="4">
        <v>2.2999999999999998</v>
      </c>
      <c r="BA32" s="4">
        <v>13.404</v>
      </c>
      <c r="BB32" s="4">
        <v>15.1</v>
      </c>
      <c r="BC32" s="4">
        <v>1.1299999999999999</v>
      </c>
      <c r="BD32" s="4">
        <v>13.664999999999999</v>
      </c>
      <c r="BE32" s="4">
        <v>2900.9659999999999</v>
      </c>
      <c r="BF32" s="4">
        <v>1.6919999999999999</v>
      </c>
      <c r="BG32" s="4">
        <v>4.6619999999999999</v>
      </c>
      <c r="BH32" s="4">
        <v>8.5000000000000006E-2</v>
      </c>
      <c r="BI32" s="4">
        <v>4.7469999999999999</v>
      </c>
      <c r="BJ32" s="4">
        <v>3.8959999999999999</v>
      </c>
      <c r="BK32" s="4">
        <v>7.0999999999999994E-2</v>
      </c>
      <c r="BL32" s="4">
        <v>3.9660000000000002</v>
      </c>
      <c r="BM32" s="4">
        <v>1.2030000000000001</v>
      </c>
      <c r="BQ32" s="4">
        <v>141.63300000000001</v>
      </c>
      <c r="BR32" s="4">
        <v>0.15143200000000001</v>
      </c>
      <c r="BS32" s="4">
        <v>-5</v>
      </c>
      <c r="BT32" s="4">
        <v>8.0000000000000002E-3</v>
      </c>
      <c r="BU32" s="4">
        <v>3.7006199999999998</v>
      </c>
      <c r="BV32" s="4">
        <v>21</v>
      </c>
      <c r="BW32" s="4">
        <f t="shared" si="9"/>
        <v>0.9777038039999999</v>
      </c>
      <c r="BY32" s="4">
        <f>BE32*$BU32*(VLOOKUP("Fuel Specific Gravity",'Raw Data'!$A$1:$B$2000,2,FALSE))</f>
        <v>8062.2649719889196</v>
      </c>
      <c r="BZ32" s="4">
        <f>BF32*$BU32*(VLOOKUP("Fuel Specific Gravity",'Raw Data'!$A$1:$B$2000,2,FALSE))</f>
        <v>4.70234822904</v>
      </c>
      <c r="CA32" s="4">
        <f>BJ32*$BU32*(VLOOKUP("Fuel Specific Gravity",'Raw Data'!$A$1:$B$2000,2,FALSE))</f>
        <v>10.827629255519998</v>
      </c>
      <c r="CB32" s="4">
        <f>BM32*$BU32*(VLOOKUP("Fuel Specific Gravity",'Raw Data'!$A$1:$B$2000,2,FALSE))</f>
        <v>3.3433362408599998</v>
      </c>
    </row>
    <row r="33" spans="1:80" x14ac:dyDescent="0.25">
      <c r="A33" s="2">
        <v>43167</v>
      </c>
      <c r="B33" s="38">
        <v>1.4385416666666666E-2</v>
      </c>
      <c r="C33" s="4">
        <v>13.275</v>
      </c>
      <c r="D33" s="4">
        <v>7.1000000000000004E-3</v>
      </c>
      <c r="E33" s="4">
        <v>71.456789999999998</v>
      </c>
      <c r="F33" s="4">
        <v>183.3</v>
      </c>
      <c r="G33" s="4">
        <v>3.7</v>
      </c>
      <c r="H33" s="4">
        <v>170.8</v>
      </c>
      <c r="J33" s="4">
        <v>0.9</v>
      </c>
      <c r="K33" s="4">
        <v>0.88090000000000002</v>
      </c>
      <c r="L33" s="4">
        <v>11.6935</v>
      </c>
      <c r="M33" s="4">
        <v>6.3E-3</v>
      </c>
      <c r="N33" s="4">
        <v>161.4913</v>
      </c>
      <c r="O33" s="4">
        <v>3.2591999999999999</v>
      </c>
      <c r="P33" s="4">
        <v>164.8</v>
      </c>
      <c r="Q33" s="4">
        <v>134.9375</v>
      </c>
      <c r="R33" s="4">
        <v>2.7233000000000001</v>
      </c>
      <c r="S33" s="4">
        <v>137.69999999999999</v>
      </c>
      <c r="T33" s="4">
        <v>170.7501</v>
      </c>
      <c r="W33" s="4">
        <v>0</v>
      </c>
      <c r="X33" s="4">
        <v>0.79279999999999995</v>
      </c>
      <c r="Y33" s="4">
        <v>12.1</v>
      </c>
      <c r="Z33" s="4">
        <v>850</v>
      </c>
      <c r="AA33" s="4">
        <v>862</v>
      </c>
      <c r="AB33" s="4">
        <v>873</v>
      </c>
      <c r="AC33" s="4">
        <v>91</v>
      </c>
      <c r="AD33" s="4">
        <v>33.130000000000003</v>
      </c>
      <c r="AE33" s="4">
        <v>0.76</v>
      </c>
      <c r="AF33" s="4">
        <v>979</v>
      </c>
      <c r="AG33" s="4">
        <v>4</v>
      </c>
      <c r="AH33" s="4">
        <v>84</v>
      </c>
      <c r="AI33" s="4">
        <v>41</v>
      </c>
      <c r="AJ33" s="4">
        <v>190</v>
      </c>
      <c r="AK33" s="4">
        <v>168</v>
      </c>
      <c r="AL33" s="4">
        <v>3.5</v>
      </c>
      <c r="AM33" s="4">
        <v>175.2</v>
      </c>
      <c r="AN33" s="4" t="s">
        <v>155</v>
      </c>
      <c r="AO33" s="4">
        <v>1</v>
      </c>
      <c r="AP33" s="5">
        <v>0.89019675925925934</v>
      </c>
      <c r="AQ33" s="4">
        <v>47.158619999999999</v>
      </c>
      <c r="AR33" s="4">
        <v>-88.485277999999994</v>
      </c>
      <c r="AS33" s="4">
        <v>310.8</v>
      </c>
      <c r="AT33" s="4">
        <v>30.6</v>
      </c>
      <c r="AU33" s="4">
        <v>12</v>
      </c>
      <c r="AV33" s="4">
        <v>10</v>
      </c>
      <c r="AW33" s="4" t="s">
        <v>210</v>
      </c>
      <c r="AX33" s="4">
        <v>2.3397000000000001</v>
      </c>
      <c r="AY33" s="4">
        <v>1</v>
      </c>
      <c r="AZ33" s="4">
        <v>2.8397000000000001</v>
      </c>
      <c r="BA33" s="4">
        <v>13.404</v>
      </c>
      <c r="BB33" s="4">
        <v>15.24</v>
      </c>
      <c r="BC33" s="4">
        <v>1.1399999999999999</v>
      </c>
      <c r="BD33" s="4">
        <v>13.526</v>
      </c>
      <c r="BE33" s="4">
        <v>2901.3960000000002</v>
      </c>
      <c r="BF33" s="4">
        <v>0.99399999999999999</v>
      </c>
      <c r="BG33" s="4">
        <v>4.1959999999999997</v>
      </c>
      <c r="BH33" s="4">
        <v>8.5000000000000006E-2</v>
      </c>
      <c r="BI33" s="4">
        <v>4.2809999999999997</v>
      </c>
      <c r="BJ33" s="4">
        <v>3.5059999999999998</v>
      </c>
      <c r="BK33" s="4">
        <v>7.0999999999999994E-2</v>
      </c>
      <c r="BL33" s="4">
        <v>3.577</v>
      </c>
      <c r="BM33" s="4">
        <v>1.462</v>
      </c>
      <c r="BQ33" s="4">
        <v>143.023</v>
      </c>
      <c r="BR33" s="4">
        <v>0.13899400000000001</v>
      </c>
      <c r="BS33" s="4">
        <v>-5</v>
      </c>
      <c r="BT33" s="4">
        <v>8.0000000000000002E-3</v>
      </c>
      <c r="BU33" s="4">
        <v>3.3966660000000002</v>
      </c>
      <c r="BV33" s="4">
        <v>21</v>
      </c>
      <c r="BW33" s="4">
        <f t="shared" si="9"/>
        <v>0.89739915719999996</v>
      </c>
      <c r="BY33" s="4">
        <f>BE33*$BU33*(VLOOKUP("Fuel Specific Gravity",'Raw Data'!$A$1:$B$2000,2,FALSE))</f>
        <v>7401.1599324477374</v>
      </c>
      <c r="BZ33" s="4">
        <f>BF33*$BU33*(VLOOKUP("Fuel Specific Gravity",'Raw Data'!$A$1:$B$2000,2,FALSE))</f>
        <v>2.5355907890040004</v>
      </c>
      <c r="CA33" s="4">
        <f>BJ33*$BU33*(VLOOKUP("Fuel Specific Gravity",'Raw Data'!$A$1:$B$2000,2,FALSE))</f>
        <v>8.9434419579960007</v>
      </c>
      <c r="CB33" s="4">
        <f>BM33*$BU33*(VLOOKUP("Fuel Specific Gravity",'Raw Data'!$A$1:$B$2000,2,FALSE))</f>
        <v>3.729410194692</v>
      </c>
    </row>
    <row r="34" spans="1:80" x14ac:dyDescent="0.25">
      <c r="A34" s="2">
        <v>43167</v>
      </c>
      <c r="B34" s="38">
        <v>1.439699074074074E-2</v>
      </c>
      <c r="C34" s="4">
        <v>13.238</v>
      </c>
      <c r="D34" s="4">
        <v>6.6E-3</v>
      </c>
      <c r="E34" s="4">
        <v>66.347106999999994</v>
      </c>
      <c r="F34" s="4">
        <v>162.80000000000001</v>
      </c>
      <c r="G34" s="4">
        <v>3.7</v>
      </c>
      <c r="H34" s="4">
        <v>198.5</v>
      </c>
      <c r="J34" s="4">
        <v>0.9</v>
      </c>
      <c r="K34" s="4">
        <v>0.88109999999999999</v>
      </c>
      <c r="L34" s="4">
        <v>11.664300000000001</v>
      </c>
      <c r="M34" s="4">
        <v>5.7999999999999996E-3</v>
      </c>
      <c r="N34" s="4">
        <v>143.4057</v>
      </c>
      <c r="O34" s="4">
        <v>3.2602000000000002</v>
      </c>
      <c r="P34" s="4">
        <v>146.69999999999999</v>
      </c>
      <c r="Q34" s="4">
        <v>119.8257</v>
      </c>
      <c r="R34" s="4">
        <v>2.7241</v>
      </c>
      <c r="S34" s="4">
        <v>122.5</v>
      </c>
      <c r="T34" s="4">
        <v>198.45580000000001</v>
      </c>
      <c r="W34" s="4">
        <v>0</v>
      </c>
      <c r="X34" s="4">
        <v>0.79300000000000004</v>
      </c>
      <c r="Y34" s="4">
        <v>12.1</v>
      </c>
      <c r="Z34" s="4">
        <v>851</v>
      </c>
      <c r="AA34" s="4">
        <v>862</v>
      </c>
      <c r="AB34" s="4">
        <v>873</v>
      </c>
      <c r="AC34" s="4">
        <v>91</v>
      </c>
      <c r="AD34" s="4">
        <v>33.130000000000003</v>
      </c>
      <c r="AE34" s="4">
        <v>0.76</v>
      </c>
      <c r="AF34" s="4">
        <v>979</v>
      </c>
      <c r="AG34" s="4">
        <v>4</v>
      </c>
      <c r="AH34" s="4">
        <v>83.070999999999998</v>
      </c>
      <c r="AI34" s="4">
        <v>41</v>
      </c>
      <c r="AJ34" s="4">
        <v>190</v>
      </c>
      <c r="AK34" s="4">
        <v>168</v>
      </c>
      <c r="AL34" s="4">
        <v>3.5</v>
      </c>
      <c r="AM34" s="4">
        <v>175.6</v>
      </c>
      <c r="AN34" s="4" t="s">
        <v>155</v>
      </c>
      <c r="AO34" s="4">
        <v>1</v>
      </c>
      <c r="AP34" s="5">
        <v>0.89021990740740742</v>
      </c>
      <c r="AQ34" s="4">
        <v>47.158586999999997</v>
      </c>
      <c r="AR34" s="4">
        <v>-88.485077000000004</v>
      </c>
      <c r="AS34" s="4">
        <v>310.8</v>
      </c>
      <c r="AT34" s="4">
        <v>29.1</v>
      </c>
      <c r="AU34" s="4">
        <v>12</v>
      </c>
      <c r="AV34" s="4">
        <v>10</v>
      </c>
      <c r="AW34" s="4" t="s">
        <v>210</v>
      </c>
      <c r="AX34" s="4">
        <v>2.8083999999999998</v>
      </c>
      <c r="AY34" s="4">
        <v>1.1541999999999999</v>
      </c>
      <c r="AZ34" s="4">
        <v>3.3855</v>
      </c>
      <c r="BA34" s="4">
        <v>13.404</v>
      </c>
      <c r="BB34" s="4">
        <v>15.28</v>
      </c>
      <c r="BC34" s="4">
        <v>1.1399999999999999</v>
      </c>
      <c r="BD34" s="4">
        <v>13.49</v>
      </c>
      <c r="BE34" s="4">
        <v>2900.828</v>
      </c>
      <c r="BF34" s="4">
        <v>0.92500000000000004</v>
      </c>
      <c r="BG34" s="4">
        <v>3.7349999999999999</v>
      </c>
      <c r="BH34" s="4">
        <v>8.5000000000000006E-2</v>
      </c>
      <c r="BI34" s="4">
        <v>3.82</v>
      </c>
      <c r="BJ34" s="4">
        <v>3.121</v>
      </c>
      <c r="BK34" s="4">
        <v>7.0999999999999994E-2</v>
      </c>
      <c r="BL34" s="4">
        <v>3.1920000000000002</v>
      </c>
      <c r="BM34" s="4">
        <v>1.7031000000000001</v>
      </c>
      <c r="BQ34" s="4">
        <v>143.398</v>
      </c>
      <c r="BR34" s="4">
        <v>0.122207</v>
      </c>
      <c r="BS34" s="4">
        <v>-5</v>
      </c>
      <c r="BT34" s="4">
        <v>8.0000000000000002E-3</v>
      </c>
      <c r="BU34" s="4">
        <v>2.986434</v>
      </c>
      <c r="BV34" s="4">
        <v>21</v>
      </c>
      <c r="BW34" s="4">
        <f t="shared" si="9"/>
        <v>0.78901586280000002</v>
      </c>
      <c r="BY34" s="4">
        <f>BE34*$BU34*(VLOOKUP("Fuel Specific Gravity",'Raw Data'!$A$1:$B$2000,2,FALSE))</f>
        <v>6506.0116568813519</v>
      </c>
      <c r="BZ34" s="4">
        <f>BF34*$BU34*(VLOOKUP("Fuel Specific Gravity",'Raw Data'!$A$1:$B$2000,2,FALSE))</f>
        <v>2.0746010389500005</v>
      </c>
      <c r="CA34" s="4">
        <f>BJ34*$BU34*(VLOOKUP("Fuel Specific Gravity",'Raw Data'!$A$1:$B$2000,2,FALSE))</f>
        <v>6.9998160460139998</v>
      </c>
      <c r="CB34" s="4">
        <f>BM34*$BU34*(VLOOKUP("Fuel Specific Gravity",'Raw Data'!$A$1:$B$2000,2,FALSE))</f>
        <v>3.8197330047954003</v>
      </c>
    </row>
    <row r="35" spans="1:80" x14ac:dyDescent="0.25">
      <c r="A35" s="2">
        <v>43167</v>
      </c>
      <c r="B35" s="38">
        <v>1.4408564814814817E-2</v>
      </c>
      <c r="C35" s="4">
        <v>13.561</v>
      </c>
      <c r="D35" s="4">
        <v>6.1000000000000004E-3</v>
      </c>
      <c r="E35" s="4">
        <v>60.897227000000001</v>
      </c>
      <c r="F35" s="4">
        <v>145.30000000000001</v>
      </c>
      <c r="G35" s="4">
        <v>3.7</v>
      </c>
      <c r="H35" s="4">
        <v>207</v>
      </c>
      <c r="J35" s="4">
        <v>0.94</v>
      </c>
      <c r="K35" s="4">
        <v>0.87860000000000005</v>
      </c>
      <c r="L35" s="4">
        <v>11.9148</v>
      </c>
      <c r="M35" s="4">
        <v>5.4000000000000003E-3</v>
      </c>
      <c r="N35" s="4">
        <v>127.6583</v>
      </c>
      <c r="O35" s="4">
        <v>3.2507999999999999</v>
      </c>
      <c r="P35" s="4">
        <v>130.9</v>
      </c>
      <c r="Q35" s="4">
        <v>106.66759999999999</v>
      </c>
      <c r="R35" s="4">
        <v>2.7162999999999999</v>
      </c>
      <c r="S35" s="4">
        <v>109.4</v>
      </c>
      <c r="T35" s="4">
        <v>207.0147</v>
      </c>
      <c r="W35" s="4">
        <v>0</v>
      </c>
      <c r="X35" s="4">
        <v>0.8226</v>
      </c>
      <c r="Y35" s="4">
        <v>12.1</v>
      </c>
      <c r="Z35" s="4">
        <v>851</v>
      </c>
      <c r="AA35" s="4">
        <v>862</v>
      </c>
      <c r="AB35" s="4">
        <v>873</v>
      </c>
      <c r="AC35" s="4">
        <v>91</v>
      </c>
      <c r="AD35" s="4">
        <v>33.130000000000003</v>
      </c>
      <c r="AE35" s="4">
        <v>0.76</v>
      </c>
      <c r="AF35" s="4">
        <v>979</v>
      </c>
      <c r="AG35" s="4">
        <v>4</v>
      </c>
      <c r="AH35" s="4">
        <v>83</v>
      </c>
      <c r="AI35" s="4">
        <v>41</v>
      </c>
      <c r="AJ35" s="4">
        <v>190</v>
      </c>
      <c r="AK35" s="4">
        <v>168</v>
      </c>
      <c r="AL35" s="4">
        <v>3.6</v>
      </c>
      <c r="AM35" s="4">
        <v>176</v>
      </c>
      <c r="AN35" s="4" t="s">
        <v>155</v>
      </c>
      <c r="AO35" s="4">
        <v>1</v>
      </c>
      <c r="AP35" s="5">
        <v>0.89023148148148146</v>
      </c>
      <c r="AQ35" s="4">
        <v>47.158582000000003</v>
      </c>
      <c r="AR35" s="4">
        <v>-88.485039999999998</v>
      </c>
      <c r="AS35" s="4">
        <v>310.8</v>
      </c>
      <c r="AT35" s="4">
        <v>28.8</v>
      </c>
      <c r="AU35" s="4">
        <v>12</v>
      </c>
      <c r="AV35" s="4">
        <v>10</v>
      </c>
      <c r="AW35" s="4" t="s">
        <v>210</v>
      </c>
      <c r="AX35" s="4">
        <v>2.0518999999999998</v>
      </c>
      <c r="AY35" s="4">
        <v>1.3542000000000001</v>
      </c>
      <c r="AZ35" s="4">
        <v>3.1916000000000002</v>
      </c>
      <c r="BA35" s="4">
        <v>13.404</v>
      </c>
      <c r="BB35" s="4">
        <v>14.94</v>
      </c>
      <c r="BC35" s="4">
        <v>1.1100000000000001</v>
      </c>
      <c r="BD35" s="4">
        <v>13.818</v>
      </c>
      <c r="BE35" s="4">
        <v>2900.6669999999999</v>
      </c>
      <c r="BF35" s="4">
        <v>0.82899999999999996</v>
      </c>
      <c r="BG35" s="4">
        <v>3.2549999999999999</v>
      </c>
      <c r="BH35" s="4">
        <v>8.3000000000000004E-2</v>
      </c>
      <c r="BI35" s="4">
        <v>3.3370000000000002</v>
      </c>
      <c r="BJ35" s="4">
        <v>2.7189999999999999</v>
      </c>
      <c r="BK35" s="4">
        <v>6.9000000000000006E-2</v>
      </c>
      <c r="BL35" s="4">
        <v>2.7890000000000001</v>
      </c>
      <c r="BM35" s="4">
        <v>1.7391000000000001</v>
      </c>
      <c r="BQ35" s="4">
        <v>145.61199999999999</v>
      </c>
      <c r="BR35" s="4">
        <v>0.114497</v>
      </c>
      <c r="BS35" s="4">
        <v>-5</v>
      </c>
      <c r="BT35" s="4">
        <v>8.0000000000000002E-3</v>
      </c>
      <c r="BU35" s="4">
        <v>2.7980200000000002</v>
      </c>
      <c r="BV35" s="4">
        <v>21</v>
      </c>
      <c r="BW35" s="4">
        <f t="shared" si="9"/>
        <v>0.73923688399999998</v>
      </c>
      <c r="BY35" s="4">
        <f>BE35*$BU35*(VLOOKUP("Fuel Specific Gravity",'Raw Data'!$A$1:$B$2000,2,FALSE))</f>
        <v>6095.2093337843407</v>
      </c>
      <c r="BZ35" s="4">
        <f>BF35*$BU35*(VLOOKUP("Fuel Specific Gravity",'Raw Data'!$A$1:$B$2000,2,FALSE))</f>
        <v>1.7419884935799999</v>
      </c>
      <c r="CA35" s="4">
        <f>BJ35*$BU35*(VLOOKUP("Fuel Specific Gravity",'Raw Data'!$A$1:$B$2000,2,FALSE))</f>
        <v>5.7134701013800004</v>
      </c>
      <c r="CB35" s="4">
        <f>BM35*$BU35*(VLOOKUP("Fuel Specific Gravity",'Raw Data'!$A$1:$B$2000,2,FALSE))</f>
        <v>3.6543934730820005</v>
      </c>
    </row>
    <row r="36" spans="1:80" x14ac:dyDescent="0.25">
      <c r="A36" s="2">
        <v>43167</v>
      </c>
      <c r="B36" s="38">
        <v>1.442013888888889E-2</v>
      </c>
      <c r="C36" s="4">
        <v>13.872999999999999</v>
      </c>
      <c r="D36" s="4">
        <v>4.7000000000000002E-3</v>
      </c>
      <c r="E36" s="4">
        <v>47.235636999999997</v>
      </c>
      <c r="F36" s="4">
        <v>134</v>
      </c>
      <c r="G36" s="4">
        <v>3.7</v>
      </c>
      <c r="H36" s="4">
        <v>206.3</v>
      </c>
      <c r="J36" s="4">
        <v>1.0900000000000001</v>
      </c>
      <c r="K36" s="4">
        <v>0.87609999999999999</v>
      </c>
      <c r="L36" s="4">
        <v>12.155200000000001</v>
      </c>
      <c r="M36" s="4">
        <v>4.1000000000000003E-3</v>
      </c>
      <c r="N36" s="4">
        <v>117.3681</v>
      </c>
      <c r="O36" s="4">
        <v>3.2073999999999998</v>
      </c>
      <c r="P36" s="4">
        <v>120.6</v>
      </c>
      <c r="Q36" s="4">
        <v>98.069400000000002</v>
      </c>
      <c r="R36" s="4">
        <v>2.68</v>
      </c>
      <c r="S36" s="4">
        <v>100.7</v>
      </c>
      <c r="T36" s="4">
        <v>206.2646</v>
      </c>
      <c r="W36" s="4">
        <v>0</v>
      </c>
      <c r="X36" s="4">
        <v>0.95850000000000002</v>
      </c>
      <c r="Y36" s="4">
        <v>12.1</v>
      </c>
      <c r="Z36" s="4">
        <v>851</v>
      </c>
      <c r="AA36" s="4">
        <v>862</v>
      </c>
      <c r="AB36" s="4">
        <v>873</v>
      </c>
      <c r="AC36" s="4">
        <v>91</v>
      </c>
      <c r="AD36" s="4">
        <v>33.130000000000003</v>
      </c>
      <c r="AE36" s="4">
        <v>0.76</v>
      </c>
      <c r="AF36" s="4">
        <v>979</v>
      </c>
      <c r="AG36" s="4">
        <v>4</v>
      </c>
      <c r="AH36" s="4">
        <v>83</v>
      </c>
      <c r="AI36" s="4">
        <v>41</v>
      </c>
      <c r="AJ36" s="4">
        <v>190</v>
      </c>
      <c r="AK36" s="4">
        <v>168</v>
      </c>
      <c r="AL36" s="4">
        <v>3.6</v>
      </c>
      <c r="AM36" s="4">
        <v>176</v>
      </c>
      <c r="AN36" s="4" t="s">
        <v>155</v>
      </c>
      <c r="AO36" s="4">
        <v>1</v>
      </c>
      <c r="AP36" s="5">
        <v>0.89023148148148146</v>
      </c>
      <c r="AQ36" s="4">
        <v>47.158569</v>
      </c>
      <c r="AR36" s="4">
        <v>-88.484819999999999</v>
      </c>
      <c r="AS36" s="4">
        <v>310.5</v>
      </c>
      <c r="AT36" s="4">
        <v>25.8</v>
      </c>
      <c r="AU36" s="4">
        <v>12</v>
      </c>
      <c r="AV36" s="4">
        <v>10</v>
      </c>
      <c r="AW36" s="4" t="s">
        <v>210</v>
      </c>
      <c r="AX36" s="4">
        <v>1.8771</v>
      </c>
      <c r="AY36" s="4">
        <v>1.5542</v>
      </c>
      <c r="AZ36" s="4">
        <v>3.1770999999999998</v>
      </c>
      <c r="BA36" s="4">
        <v>13.404</v>
      </c>
      <c r="BB36" s="4">
        <v>14.62</v>
      </c>
      <c r="BC36" s="4">
        <v>1.0900000000000001</v>
      </c>
      <c r="BD36" s="4">
        <v>14.135999999999999</v>
      </c>
      <c r="BE36" s="4">
        <v>2900.9090000000001</v>
      </c>
      <c r="BF36" s="4">
        <v>0.629</v>
      </c>
      <c r="BG36" s="4">
        <v>2.9329999999999998</v>
      </c>
      <c r="BH36" s="4">
        <v>0.08</v>
      </c>
      <c r="BI36" s="4">
        <v>3.0129999999999999</v>
      </c>
      <c r="BJ36" s="4">
        <v>2.4510000000000001</v>
      </c>
      <c r="BK36" s="4">
        <v>6.7000000000000004E-2</v>
      </c>
      <c r="BL36" s="4">
        <v>2.5179999999999998</v>
      </c>
      <c r="BM36" s="4">
        <v>1.6987000000000001</v>
      </c>
      <c r="BQ36" s="4">
        <v>166.33600000000001</v>
      </c>
      <c r="BR36" s="4">
        <v>0.122361</v>
      </c>
      <c r="BS36" s="4">
        <v>-5</v>
      </c>
      <c r="BT36" s="4">
        <v>8.0000000000000002E-3</v>
      </c>
      <c r="BU36" s="4">
        <v>2.9901960000000001</v>
      </c>
      <c r="BV36" s="4">
        <v>21</v>
      </c>
      <c r="BW36" s="4">
        <f t="shared" si="9"/>
        <v>0.79000978320000004</v>
      </c>
      <c r="BY36" s="4">
        <f>BE36*$BU36*(VLOOKUP("Fuel Specific Gravity",'Raw Data'!$A$1:$B$2000,2,FALSE))</f>
        <v>6514.3891526111638</v>
      </c>
      <c r="BZ36" s="4">
        <f>BF36*$BU36*(VLOOKUP("Fuel Specific Gravity",'Raw Data'!$A$1:$B$2000,2,FALSE))</f>
        <v>1.4125057962840002</v>
      </c>
      <c r="CA36" s="4">
        <f>BJ36*$BU36*(VLOOKUP("Fuel Specific Gravity",'Raw Data'!$A$1:$B$2000,2,FALSE))</f>
        <v>5.5040567673960004</v>
      </c>
      <c r="CB36" s="4">
        <f>BM36*$BU36*(VLOOKUP("Fuel Specific Gravity",'Raw Data'!$A$1:$B$2000,2,FALSE))</f>
        <v>3.8146639048452005</v>
      </c>
    </row>
    <row r="37" spans="1:80" x14ac:dyDescent="0.25">
      <c r="A37" s="2">
        <v>43167</v>
      </c>
      <c r="B37" s="38">
        <v>1.4431712962962964E-2</v>
      </c>
      <c r="C37" s="4">
        <v>13.92</v>
      </c>
      <c r="D37" s="4">
        <v>4.0000000000000001E-3</v>
      </c>
      <c r="E37" s="4">
        <v>40</v>
      </c>
      <c r="F37" s="4">
        <v>127.4</v>
      </c>
      <c r="G37" s="4">
        <v>3.6</v>
      </c>
      <c r="H37" s="4">
        <v>201.2</v>
      </c>
      <c r="J37" s="4">
        <v>1.2</v>
      </c>
      <c r="K37" s="4">
        <v>0.87580000000000002</v>
      </c>
      <c r="L37" s="4">
        <v>12.1913</v>
      </c>
      <c r="M37" s="4">
        <v>3.5000000000000001E-3</v>
      </c>
      <c r="N37" s="4">
        <v>111.5641</v>
      </c>
      <c r="O37" s="4">
        <v>3.1528</v>
      </c>
      <c r="P37" s="4">
        <v>114.7</v>
      </c>
      <c r="Q37" s="4">
        <v>93.219700000000003</v>
      </c>
      <c r="R37" s="4">
        <v>2.6343999999999999</v>
      </c>
      <c r="S37" s="4">
        <v>95.9</v>
      </c>
      <c r="T37" s="4">
        <v>201.2449</v>
      </c>
      <c r="W37" s="4">
        <v>0</v>
      </c>
      <c r="X37" s="4">
        <v>1.0508999999999999</v>
      </c>
      <c r="Y37" s="4">
        <v>12.1</v>
      </c>
      <c r="Z37" s="4">
        <v>852</v>
      </c>
      <c r="AA37" s="4">
        <v>863</v>
      </c>
      <c r="AB37" s="4">
        <v>873</v>
      </c>
      <c r="AC37" s="4">
        <v>91</v>
      </c>
      <c r="AD37" s="4">
        <v>33.130000000000003</v>
      </c>
      <c r="AE37" s="4">
        <v>0.76</v>
      </c>
      <c r="AF37" s="4">
        <v>979</v>
      </c>
      <c r="AG37" s="4">
        <v>4</v>
      </c>
      <c r="AH37" s="4">
        <v>83</v>
      </c>
      <c r="AI37" s="4">
        <v>41</v>
      </c>
      <c r="AJ37" s="4">
        <v>190</v>
      </c>
      <c r="AK37" s="4">
        <v>168</v>
      </c>
      <c r="AL37" s="4">
        <v>3.6</v>
      </c>
      <c r="AM37" s="4">
        <v>176</v>
      </c>
      <c r="AN37" s="4" t="s">
        <v>155</v>
      </c>
      <c r="AO37" s="4">
        <v>1</v>
      </c>
      <c r="AP37" s="5">
        <v>0.89025462962962953</v>
      </c>
      <c r="AQ37" s="4">
        <v>47.158577999999999</v>
      </c>
      <c r="AR37" s="4">
        <v>-88.484650999999999</v>
      </c>
      <c r="AS37" s="4">
        <v>310.2</v>
      </c>
      <c r="AT37" s="4">
        <v>23.9</v>
      </c>
      <c r="AU37" s="4">
        <v>12</v>
      </c>
      <c r="AV37" s="4">
        <v>10</v>
      </c>
      <c r="AW37" s="4" t="s">
        <v>210</v>
      </c>
      <c r="AX37" s="4">
        <v>1.7458</v>
      </c>
      <c r="AY37" s="4">
        <v>1.6</v>
      </c>
      <c r="AZ37" s="4">
        <v>2.9687000000000001</v>
      </c>
      <c r="BA37" s="4">
        <v>13.404</v>
      </c>
      <c r="BB37" s="4">
        <v>14.58</v>
      </c>
      <c r="BC37" s="4">
        <v>1.0900000000000001</v>
      </c>
      <c r="BD37" s="4">
        <v>14.183</v>
      </c>
      <c r="BE37" s="4">
        <v>2901.1689999999999</v>
      </c>
      <c r="BF37" s="4">
        <v>0.53100000000000003</v>
      </c>
      <c r="BG37" s="4">
        <v>2.78</v>
      </c>
      <c r="BH37" s="4">
        <v>7.9000000000000001E-2</v>
      </c>
      <c r="BI37" s="4">
        <v>2.859</v>
      </c>
      <c r="BJ37" s="4">
        <v>2.323</v>
      </c>
      <c r="BK37" s="4">
        <v>6.6000000000000003E-2</v>
      </c>
      <c r="BL37" s="4">
        <v>2.3889999999999998</v>
      </c>
      <c r="BM37" s="4">
        <v>1.6526000000000001</v>
      </c>
      <c r="BQ37" s="4">
        <v>181.845</v>
      </c>
      <c r="BR37" s="4">
        <v>0.138793</v>
      </c>
      <c r="BS37" s="4">
        <v>-5</v>
      </c>
      <c r="BT37" s="4">
        <v>8.0000000000000002E-3</v>
      </c>
      <c r="BU37" s="4">
        <v>3.3917540000000002</v>
      </c>
      <c r="BV37" s="4">
        <v>21</v>
      </c>
      <c r="BW37" s="4">
        <f t="shared" si="9"/>
        <v>0.89610140680000006</v>
      </c>
      <c r="BY37" s="4">
        <f>BE37*$BU37*(VLOOKUP("Fuel Specific Gravity",'Raw Data'!$A$1:$B$2000,2,FALSE))</f>
        <v>7389.8787218799262</v>
      </c>
      <c r="BZ37" s="4">
        <f>BF37*$BU37*(VLOOKUP("Fuel Specific Gravity",'Raw Data'!$A$1:$B$2000,2,FALSE))</f>
        <v>1.3525670518740003</v>
      </c>
      <c r="CA37" s="4">
        <f>BJ37*$BU37*(VLOOKUP("Fuel Specific Gravity",'Raw Data'!$A$1:$B$2000,2,FALSE))</f>
        <v>5.9171624510419996</v>
      </c>
      <c r="CB37" s="4">
        <f>BM37*$BU37*(VLOOKUP("Fuel Specific Gravity",'Raw Data'!$A$1:$B$2000,2,FALSE))</f>
        <v>4.2095147079604001</v>
      </c>
    </row>
    <row r="38" spans="1:80" x14ac:dyDescent="0.25">
      <c r="A38" s="2">
        <v>43167</v>
      </c>
      <c r="B38" s="38">
        <v>1.4443287037037037E-2</v>
      </c>
      <c r="C38" s="4">
        <v>14.157999999999999</v>
      </c>
      <c r="D38" s="4">
        <v>4.0000000000000001E-3</v>
      </c>
      <c r="E38" s="4">
        <v>40</v>
      </c>
      <c r="F38" s="4">
        <v>120.4</v>
      </c>
      <c r="G38" s="4">
        <v>3.6</v>
      </c>
      <c r="H38" s="4">
        <v>188.7</v>
      </c>
      <c r="J38" s="4">
        <v>1.2</v>
      </c>
      <c r="K38" s="4">
        <v>0.87390000000000001</v>
      </c>
      <c r="L38" s="4">
        <v>12.3734</v>
      </c>
      <c r="M38" s="4">
        <v>3.5000000000000001E-3</v>
      </c>
      <c r="N38" s="4">
        <v>105.21720000000001</v>
      </c>
      <c r="O38" s="4">
        <v>3.1461000000000001</v>
      </c>
      <c r="P38" s="4">
        <v>108.4</v>
      </c>
      <c r="Q38" s="4">
        <v>87.916499999999999</v>
      </c>
      <c r="R38" s="4">
        <v>2.6288</v>
      </c>
      <c r="S38" s="4">
        <v>90.5</v>
      </c>
      <c r="T38" s="4">
        <v>188.6848</v>
      </c>
      <c r="W38" s="4">
        <v>0</v>
      </c>
      <c r="X38" s="4">
        <v>1.0487</v>
      </c>
      <c r="Y38" s="4">
        <v>12.1</v>
      </c>
      <c r="Z38" s="4">
        <v>852</v>
      </c>
      <c r="AA38" s="4">
        <v>863</v>
      </c>
      <c r="AB38" s="4">
        <v>872</v>
      </c>
      <c r="AC38" s="4">
        <v>91</v>
      </c>
      <c r="AD38" s="4">
        <v>33.130000000000003</v>
      </c>
      <c r="AE38" s="4">
        <v>0.76</v>
      </c>
      <c r="AF38" s="4">
        <v>979</v>
      </c>
      <c r="AG38" s="4">
        <v>4</v>
      </c>
      <c r="AH38" s="4">
        <v>83</v>
      </c>
      <c r="AI38" s="4">
        <v>41</v>
      </c>
      <c r="AJ38" s="4">
        <v>190</v>
      </c>
      <c r="AK38" s="4">
        <v>168</v>
      </c>
      <c r="AL38" s="4">
        <v>3.6</v>
      </c>
      <c r="AM38" s="4">
        <v>176</v>
      </c>
      <c r="AN38" s="4" t="s">
        <v>155</v>
      </c>
      <c r="AO38" s="4">
        <v>1</v>
      </c>
      <c r="AP38" s="5">
        <v>0.89026620370370368</v>
      </c>
      <c r="AQ38" s="4">
        <v>47.158582000000003</v>
      </c>
      <c r="AR38" s="4">
        <v>-88.484620000000007</v>
      </c>
      <c r="AS38" s="4">
        <v>310.10000000000002</v>
      </c>
      <c r="AT38" s="4">
        <v>23.6</v>
      </c>
      <c r="AU38" s="4">
        <v>12</v>
      </c>
      <c r="AV38" s="4">
        <v>10</v>
      </c>
      <c r="AW38" s="4" t="s">
        <v>210</v>
      </c>
      <c r="AX38" s="4">
        <v>1.8542000000000001</v>
      </c>
      <c r="AY38" s="4">
        <v>1.9084000000000001</v>
      </c>
      <c r="AZ38" s="4">
        <v>3.1313</v>
      </c>
      <c r="BA38" s="4">
        <v>13.404</v>
      </c>
      <c r="BB38" s="4">
        <v>14.35</v>
      </c>
      <c r="BC38" s="4">
        <v>1.07</v>
      </c>
      <c r="BD38" s="4">
        <v>14.426</v>
      </c>
      <c r="BE38" s="4">
        <v>2901.41</v>
      </c>
      <c r="BF38" s="4">
        <v>0.52200000000000002</v>
      </c>
      <c r="BG38" s="4">
        <v>2.5840000000000001</v>
      </c>
      <c r="BH38" s="4">
        <v>7.6999999999999999E-2</v>
      </c>
      <c r="BI38" s="4">
        <v>2.661</v>
      </c>
      <c r="BJ38" s="4">
        <v>2.1589999999999998</v>
      </c>
      <c r="BK38" s="4">
        <v>6.5000000000000002E-2</v>
      </c>
      <c r="BL38" s="4">
        <v>2.2229999999999999</v>
      </c>
      <c r="BM38" s="4">
        <v>1.5267999999999999</v>
      </c>
      <c r="BQ38" s="4">
        <v>178.803</v>
      </c>
      <c r="BR38" s="4">
        <v>0.15207699999999999</v>
      </c>
      <c r="BS38" s="4">
        <v>-5</v>
      </c>
      <c r="BT38" s="4">
        <v>8.0000000000000002E-3</v>
      </c>
      <c r="BU38" s="4">
        <v>3.7163819999999999</v>
      </c>
      <c r="BV38" s="4">
        <v>21</v>
      </c>
      <c r="BW38" s="4">
        <f t="shared" si="9"/>
        <v>0.98186812439999993</v>
      </c>
      <c r="BY38" s="4">
        <f>BE38*$BU38*(VLOOKUP("Fuel Specific Gravity",'Raw Data'!$A$1:$B$2000,2,FALSE))</f>
        <v>8097.8436718636185</v>
      </c>
      <c r="BZ38" s="4">
        <f>BF38*$BU38*(VLOOKUP("Fuel Specific Gravity",'Raw Data'!$A$1:$B$2000,2,FALSE))</f>
        <v>1.4569035044040002</v>
      </c>
      <c r="CA38" s="4">
        <f>BJ38*$BU38*(VLOOKUP("Fuel Specific Gravity",'Raw Data'!$A$1:$B$2000,2,FALSE))</f>
        <v>6.0257752222379999</v>
      </c>
      <c r="CB38" s="4">
        <f>BM38*$BU38*(VLOOKUP("Fuel Specific Gravity",'Raw Data'!$A$1:$B$2000,2,FALSE))</f>
        <v>4.2613032002375997</v>
      </c>
    </row>
    <row r="39" spans="1:80" x14ac:dyDescent="0.25">
      <c r="A39" s="2">
        <v>43167</v>
      </c>
      <c r="B39" s="38">
        <v>1.4454861111111113E-2</v>
      </c>
      <c r="C39" s="4">
        <v>14.29</v>
      </c>
      <c r="D39" s="4">
        <v>2.3999999999999998E-3</v>
      </c>
      <c r="E39" s="4">
        <v>23.844242000000001</v>
      </c>
      <c r="F39" s="4">
        <v>114.5</v>
      </c>
      <c r="G39" s="4">
        <v>3.5</v>
      </c>
      <c r="H39" s="4">
        <v>132.30000000000001</v>
      </c>
      <c r="J39" s="4">
        <v>1.24</v>
      </c>
      <c r="K39" s="4">
        <v>0.873</v>
      </c>
      <c r="L39" s="4">
        <v>12.4747</v>
      </c>
      <c r="M39" s="4">
        <v>2.0999999999999999E-3</v>
      </c>
      <c r="N39" s="4">
        <v>99.992199999999997</v>
      </c>
      <c r="O39" s="4">
        <v>3.0554000000000001</v>
      </c>
      <c r="P39" s="4">
        <v>103</v>
      </c>
      <c r="Q39" s="4">
        <v>83.550600000000003</v>
      </c>
      <c r="R39" s="4">
        <v>2.5529999999999999</v>
      </c>
      <c r="S39" s="4">
        <v>86.1</v>
      </c>
      <c r="T39" s="4">
        <v>132.33670000000001</v>
      </c>
      <c r="W39" s="4">
        <v>0</v>
      </c>
      <c r="X39" s="4">
        <v>1.08</v>
      </c>
      <c r="Y39" s="4">
        <v>12.1</v>
      </c>
      <c r="Z39" s="4">
        <v>852</v>
      </c>
      <c r="AA39" s="4">
        <v>863</v>
      </c>
      <c r="AB39" s="4">
        <v>872</v>
      </c>
      <c r="AC39" s="4">
        <v>91</v>
      </c>
      <c r="AD39" s="4">
        <v>33.130000000000003</v>
      </c>
      <c r="AE39" s="4">
        <v>0.76</v>
      </c>
      <c r="AF39" s="4">
        <v>979</v>
      </c>
      <c r="AG39" s="4">
        <v>4</v>
      </c>
      <c r="AH39" s="4">
        <v>83</v>
      </c>
      <c r="AI39" s="4">
        <v>41</v>
      </c>
      <c r="AJ39" s="4">
        <v>190</v>
      </c>
      <c r="AK39" s="4">
        <v>168</v>
      </c>
      <c r="AL39" s="4">
        <v>3.6</v>
      </c>
      <c r="AM39" s="4">
        <v>176</v>
      </c>
      <c r="AN39" s="4" t="s">
        <v>155</v>
      </c>
      <c r="AO39" s="4">
        <v>1</v>
      </c>
      <c r="AP39" s="5">
        <v>0.89026620370370368</v>
      </c>
      <c r="AQ39" s="4">
        <v>47.158605999999999</v>
      </c>
      <c r="AR39" s="4">
        <v>-88.484525000000005</v>
      </c>
      <c r="AS39" s="4">
        <v>310.2</v>
      </c>
      <c r="AT39" s="4">
        <v>21.7</v>
      </c>
      <c r="AU39" s="4">
        <v>12</v>
      </c>
      <c r="AV39" s="4">
        <v>10</v>
      </c>
      <c r="AW39" s="4" t="s">
        <v>210</v>
      </c>
      <c r="AX39" s="4">
        <v>1.9</v>
      </c>
      <c r="AY39" s="4">
        <v>2.0771000000000002</v>
      </c>
      <c r="AZ39" s="4">
        <v>3.2770999999999999</v>
      </c>
      <c r="BA39" s="4">
        <v>13.404</v>
      </c>
      <c r="BB39" s="4">
        <v>14.24</v>
      </c>
      <c r="BC39" s="4">
        <v>1.06</v>
      </c>
      <c r="BD39" s="4">
        <v>14.552</v>
      </c>
      <c r="BE39" s="4">
        <v>2903.0189999999998</v>
      </c>
      <c r="BF39" s="4">
        <v>0.308</v>
      </c>
      <c r="BG39" s="4">
        <v>2.4369999999999998</v>
      </c>
      <c r="BH39" s="4">
        <v>7.3999999999999996E-2</v>
      </c>
      <c r="BI39" s="4">
        <v>2.5110000000000001</v>
      </c>
      <c r="BJ39" s="4">
        <v>2.036</v>
      </c>
      <c r="BK39" s="4">
        <v>6.2E-2</v>
      </c>
      <c r="BL39" s="4">
        <v>2.0979999999999999</v>
      </c>
      <c r="BM39" s="4">
        <v>1.0627</v>
      </c>
      <c r="BQ39" s="4">
        <v>182.739</v>
      </c>
      <c r="BR39" s="4">
        <v>0.15207100000000001</v>
      </c>
      <c r="BS39" s="4">
        <v>-5</v>
      </c>
      <c r="BT39" s="4">
        <v>8.9289999999999994E-3</v>
      </c>
      <c r="BU39" s="4">
        <v>3.7162350000000002</v>
      </c>
      <c r="BV39" s="4">
        <v>21</v>
      </c>
      <c r="BW39" s="4">
        <f t="shared" si="9"/>
        <v>0.98182928700000005</v>
      </c>
      <c r="BY39" s="4">
        <f>BE39*$BU39*(VLOOKUP("Fuel Specific Gravity",'Raw Data'!$A$1:$B$2000,2,FALSE))</f>
        <v>8102.0139109122147</v>
      </c>
      <c r="BZ39" s="4">
        <f>BF39*$BU39*(VLOOKUP("Fuel Specific Gravity",'Raw Data'!$A$1:$B$2000,2,FALSE))</f>
        <v>0.85959488537999995</v>
      </c>
      <c r="CA39" s="4">
        <f>BJ39*$BU39*(VLOOKUP("Fuel Specific Gravity",'Raw Data'!$A$1:$B$2000,2,FALSE))</f>
        <v>5.6822570994600001</v>
      </c>
      <c r="CB39" s="4">
        <f>BM39*$BU39*(VLOOKUP("Fuel Specific Gravity",'Raw Data'!$A$1:$B$2000,2,FALSE))</f>
        <v>2.9658814438094998</v>
      </c>
    </row>
    <row r="40" spans="1:80" x14ac:dyDescent="0.25">
      <c r="A40" s="2">
        <v>43167</v>
      </c>
      <c r="B40" s="38">
        <v>1.4466435185185186E-2</v>
      </c>
      <c r="C40" s="4">
        <v>14.33</v>
      </c>
      <c r="D40" s="4">
        <v>6.4000000000000003E-3</v>
      </c>
      <c r="E40" s="4">
        <v>64.429751999999993</v>
      </c>
      <c r="F40" s="4">
        <v>106.6</v>
      </c>
      <c r="G40" s="4">
        <v>3.5</v>
      </c>
      <c r="H40" s="4">
        <v>85.9</v>
      </c>
      <c r="J40" s="4">
        <v>1.3</v>
      </c>
      <c r="K40" s="4">
        <v>0.87260000000000004</v>
      </c>
      <c r="L40" s="4">
        <v>12.5044</v>
      </c>
      <c r="M40" s="4">
        <v>5.5999999999999999E-3</v>
      </c>
      <c r="N40" s="4">
        <v>92.991500000000002</v>
      </c>
      <c r="O40" s="4">
        <v>3.0541</v>
      </c>
      <c r="P40" s="4">
        <v>96</v>
      </c>
      <c r="Q40" s="4">
        <v>77.700999999999993</v>
      </c>
      <c r="R40" s="4">
        <v>2.5518999999999998</v>
      </c>
      <c r="S40" s="4">
        <v>80.3</v>
      </c>
      <c r="T40" s="4">
        <v>85.888800000000003</v>
      </c>
      <c r="W40" s="4">
        <v>0</v>
      </c>
      <c r="X40" s="4">
        <v>1.1344000000000001</v>
      </c>
      <c r="Y40" s="4">
        <v>12</v>
      </c>
      <c r="Z40" s="4">
        <v>853</v>
      </c>
      <c r="AA40" s="4">
        <v>864</v>
      </c>
      <c r="AB40" s="4">
        <v>872</v>
      </c>
      <c r="AC40" s="4">
        <v>91</v>
      </c>
      <c r="AD40" s="4">
        <v>33.130000000000003</v>
      </c>
      <c r="AE40" s="4">
        <v>0.76</v>
      </c>
      <c r="AF40" s="4">
        <v>979</v>
      </c>
      <c r="AG40" s="4">
        <v>4</v>
      </c>
      <c r="AH40" s="4">
        <v>82.070999999999998</v>
      </c>
      <c r="AI40" s="4">
        <v>41</v>
      </c>
      <c r="AJ40" s="4">
        <v>190</v>
      </c>
      <c r="AK40" s="4">
        <v>168</v>
      </c>
      <c r="AL40" s="4">
        <v>3.4</v>
      </c>
      <c r="AM40" s="4">
        <v>176</v>
      </c>
      <c r="AN40" s="4" t="s">
        <v>155</v>
      </c>
      <c r="AO40" s="4">
        <v>1</v>
      </c>
      <c r="AP40" s="5">
        <v>0.89027777777777783</v>
      </c>
      <c r="AQ40" s="4">
        <v>47.158655000000003</v>
      </c>
      <c r="AR40" s="4">
        <v>-88.484421999999995</v>
      </c>
      <c r="AS40" s="4">
        <v>310</v>
      </c>
      <c r="AT40" s="4">
        <v>21.1</v>
      </c>
      <c r="AU40" s="4">
        <v>12</v>
      </c>
      <c r="AV40" s="4">
        <v>10</v>
      </c>
      <c r="AW40" s="4" t="s">
        <v>210</v>
      </c>
      <c r="AX40" s="4">
        <v>1.9</v>
      </c>
      <c r="AY40" s="4">
        <v>2.1</v>
      </c>
      <c r="AZ40" s="4">
        <v>3.3</v>
      </c>
      <c r="BA40" s="4">
        <v>13.404</v>
      </c>
      <c r="BB40" s="4">
        <v>14.2</v>
      </c>
      <c r="BC40" s="4">
        <v>1.06</v>
      </c>
      <c r="BD40" s="4">
        <v>14.601000000000001</v>
      </c>
      <c r="BE40" s="4">
        <v>2903.2620000000002</v>
      </c>
      <c r="BF40" s="4">
        <v>0.83099999999999996</v>
      </c>
      <c r="BG40" s="4">
        <v>2.2610000000000001</v>
      </c>
      <c r="BH40" s="4">
        <v>7.3999999999999996E-2</v>
      </c>
      <c r="BI40" s="4">
        <v>2.335</v>
      </c>
      <c r="BJ40" s="4">
        <v>1.889</v>
      </c>
      <c r="BK40" s="4">
        <v>6.2E-2</v>
      </c>
      <c r="BL40" s="4">
        <v>1.9510000000000001</v>
      </c>
      <c r="BM40" s="4">
        <v>0.68810000000000004</v>
      </c>
      <c r="BQ40" s="4">
        <v>191.50200000000001</v>
      </c>
      <c r="BR40" s="4">
        <v>0.16872200000000001</v>
      </c>
      <c r="BS40" s="4">
        <v>-5</v>
      </c>
      <c r="BT40" s="4">
        <v>8.9999999999999993E-3</v>
      </c>
      <c r="BU40" s="4">
        <v>4.1231439999999999</v>
      </c>
      <c r="BV40" s="4">
        <v>21</v>
      </c>
      <c r="BW40" s="4">
        <f t="shared" si="9"/>
        <v>1.0893346447999999</v>
      </c>
      <c r="BY40" s="4">
        <f>BE40*$BU40*(VLOOKUP("Fuel Specific Gravity",'Raw Data'!$A$1:$B$2000,2,FALSE))</f>
        <v>8989.8960390917291</v>
      </c>
      <c r="BZ40" s="4">
        <f>BF40*$BU40*(VLOOKUP("Fuel Specific Gravity",'Raw Data'!$A$1:$B$2000,2,FALSE))</f>
        <v>2.5731758306639998</v>
      </c>
      <c r="CA40" s="4">
        <f>BJ40*$BU40*(VLOOKUP("Fuel Specific Gravity",'Raw Data'!$A$1:$B$2000,2,FALSE))</f>
        <v>5.8492528810160005</v>
      </c>
      <c r="CB40" s="4">
        <f>BM40*$BU40*(VLOOKUP("Fuel Specific Gravity",'Raw Data'!$A$1:$B$2000,2,FALSE))</f>
        <v>2.1306886751863998</v>
      </c>
    </row>
    <row r="41" spans="1:80" x14ac:dyDescent="0.25">
      <c r="A41" s="2">
        <v>43167</v>
      </c>
      <c r="B41" s="38">
        <v>1.447800925925926E-2</v>
      </c>
      <c r="C41" s="4">
        <v>14.43</v>
      </c>
      <c r="D41" s="4">
        <v>5.6300000000000003E-2</v>
      </c>
      <c r="E41" s="4">
        <v>563.34420899999998</v>
      </c>
      <c r="F41" s="4">
        <v>95.3</v>
      </c>
      <c r="G41" s="4">
        <v>3.5</v>
      </c>
      <c r="H41" s="4">
        <v>63</v>
      </c>
      <c r="J41" s="4">
        <v>1.2</v>
      </c>
      <c r="K41" s="4">
        <v>0.87139999999999995</v>
      </c>
      <c r="L41" s="4">
        <v>12.5746</v>
      </c>
      <c r="M41" s="4">
        <v>4.9099999999999998E-2</v>
      </c>
      <c r="N41" s="4">
        <v>83.072900000000004</v>
      </c>
      <c r="O41" s="4">
        <v>3.0156999999999998</v>
      </c>
      <c r="P41" s="4">
        <v>86.1</v>
      </c>
      <c r="Q41" s="4">
        <v>69.413300000000007</v>
      </c>
      <c r="R41" s="4">
        <v>2.5198</v>
      </c>
      <c r="S41" s="4">
        <v>71.900000000000006</v>
      </c>
      <c r="T41" s="4">
        <v>63.027500000000003</v>
      </c>
      <c r="W41" s="4">
        <v>0</v>
      </c>
      <c r="X41" s="4">
        <v>1.0457000000000001</v>
      </c>
      <c r="Y41" s="4">
        <v>12.1</v>
      </c>
      <c r="Z41" s="4">
        <v>852</v>
      </c>
      <c r="AA41" s="4">
        <v>863</v>
      </c>
      <c r="AB41" s="4">
        <v>873</v>
      </c>
      <c r="AC41" s="4">
        <v>91</v>
      </c>
      <c r="AD41" s="4">
        <v>33.130000000000003</v>
      </c>
      <c r="AE41" s="4">
        <v>0.76</v>
      </c>
      <c r="AF41" s="4">
        <v>979</v>
      </c>
      <c r="AG41" s="4">
        <v>4</v>
      </c>
      <c r="AH41" s="4">
        <v>82</v>
      </c>
      <c r="AI41" s="4">
        <v>41</v>
      </c>
      <c r="AJ41" s="4">
        <v>190</v>
      </c>
      <c r="AK41" s="4">
        <v>168</v>
      </c>
      <c r="AL41" s="4">
        <v>3.5</v>
      </c>
      <c r="AM41" s="4">
        <v>175.8</v>
      </c>
      <c r="AN41" s="4" t="s">
        <v>155</v>
      </c>
      <c r="AO41" s="4">
        <v>1</v>
      </c>
      <c r="AP41" s="5">
        <v>0.89028935185185187</v>
      </c>
      <c r="AQ41" s="4">
        <v>47.158721999999997</v>
      </c>
      <c r="AR41" s="4">
        <v>-88.484336999999996</v>
      </c>
      <c r="AS41" s="4">
        <v>309.89999999999998</v>
      </c>
      <c r="AT41" s="4">
        <v>21.3</v>
      </c>
      <c r="AU41" s="4">
        <v>12</v>
      </c>
      <c r="AV41" s="4">
        <v>10</v>
      </c>
      <c r="AW41" s="4" t="s">
        <v>210</v>
      </c>
      <c r="AX41" s="4">
        <v>1.977023</v>
      </c>
      <c r="AY41" s="4">
        <v>1.2527470000000001</v>
      </c>
      <c r="AZ41" s="4">
        <v>2.7608389999999998</v>
      </c>
      <c r="BA41" s="4">
        <v>13.404</v>
      </c>
      <c r="BB41" s="4">
        <v>14.06</v>
      </c>
      <c r="BC41" s="4">
        <v>1.05</v>
      </c>
      <c r="BD41" s="4">
        <v>14.755000000000001</v>
      </c>
      <c r="BE41" s="4">
        <v>2893.7310000000002</v>
      </c>
      <c r="BF41" s="4">
        <v>7.19</v>
      </c>
      <c r="BG41" s="4">
        <v>2.0019999999999998</v>
      </c>
      <c r="BH41" s="4">
        <v>7.2999999999999995E-2</v>
      </c>
      <c r="BI41" s="4">
        <v>2.0750000000000002</v>
      </c>
      <c r="BJ41" s="4">
        <v>1.673</v>
      </c>
      <c r="BK41" s="4">
        <v>6.0999999999999999E-2</v>
      </c>
      <c r="BL41" s="4">
        <v>1.734</v>
      </c>
      <c r="BM41" s="4">
        <v>0.50049999999999994</v>
      </c>
      <c r="BQ41" s="4">
        <v>174.97300000000001</v>
      </c>
      <c r="BR41" s="4">
        <v>0.190438</v>
      </c>
      <c r="BS41" s="4">
        <v>-5</v>
      </c>
      <c r="BT41" s="4">
        <v>8.071E-3</v>
      </c>
      <c r="BU41" s="4">
        <v>4.653829</v>
      </c>
      <c r="BV41" s="4">
        <v>21</v>
      </c>
      <c r="BW41" s="4">
        <f t="shared" si="9"/>
        <v>1.2295416217999999</v>
      </c>
      <c r="BY41" s="4">
        <f>BE41*$BU41*(VLOOKUP("Fuel Specific Gravity",'Raw Data'!$A$1:$B$2000,2,FALSE))</f>
        <v>10113.663863745251</v>
      </c>
      <c r="BZ41" s="4">
        <f>BF41*$BU41*(VLOOKUP("Fuel Specific Gravity",'Raw Data'!$A$1:$B$2000,2,FALSE))</f>
        <v>25.129233913010001</v>
      </c>
      <c r="CA41" s="4">
        <f>BJ41*$BU41*(VLOOKUP("Fuel Specific Gravity",'Raw Data'!$A$1:$B$2000,2,FALSE))</f>
        <v>5.847177793667</v>
      </c>
      <c r="CB41" s="4">
        <f>BM41*$BU41*(VLOOKUP("Fuel Specific Gravity",'Raw Data'!$A$1:$B$2000,2,FALSE))</f>
        <v>1.7492603022894999</v>
      </c>
    </row>
    <row r="42" spans="1:80" x14ac:dyDescent="0.25">
      <c r="A42" s="2">
        <v>43167</v>
      </c>
      <c r="B42" s="38">
        <v>1.4489583333333332E-2</v>
      </c>
      <c r="C42" s="4">
        <v>14.43</v>
      </c>
      <c r="D42" s="4">
        <v>0.49070000000000003</v>
      </c>
      <c r="E42" s="4">
        <v>4906.8807340000003</v>
      </c>
      <c r="F42" s="4">
        <v>85.4</v>
      </c>
      <c r="G42" s="4">
        <v>3.4</v>
      </c>
      <c r="H42" s="4">
        <v>50.3</v>
      </c>
      <c r="J42" s="4">
        <v>1.1100000000000001</v>
      </c>
      <c r="K42" s="4">
        <v>0.86750000000000005</v>
      </c>
      <c r="L42" s="4">
        <v>12.518700000000001</v>
      </c>
      <c r="M42" s="4">
        <v>0.42570000000000002</v>
      </c>
      <c r="N42" s="4">
        <v>74.048400000000001</v>
      </c>
      <c r="O42" s="4">
        <v>2.9497</v>
      </c>
      <c r="P42" s="4">
        <v>77</v>
      </c>
      <c r="Q42" s="4">
        <v>61.872700000000002</v>
      </c>
      <c r="R42" s="4">
        <v>2.4645999999999999</v>
      </c>
      <c r="S42" s="4">
        <v>64.3</v>
      </c>
      <c r="T42" s="4">
        <v>50.296700000000001</v>
      </c>
      <c r="W42" s="4">
        <v>0</v>
      </c>
      <c r="X42" s="4">
        <v>0.9597</v>
      </c>
      <c r="Y42" s="4">
        <v>12.1</v>
      </c>
      <c r="Z42" s="4">
        <v>853</v>
      </c>
      <c r="AA42" s="4">
        <v>863</v>
      </c>
      <c r="AB42" s="4">
        <v>873</v>
      </c>
      <c r="AC42" s="4">
        <v>91</v>
      </c>
      <c r="AD42" s="4">
        <v>33.130000000000003</v>
      </c>
      <c r="AE42" s="4">
        <v>0.76</v>
      </c>
      <c r="AF42" s="4">
        <v>979</v>
      </c>
      <c r="AG42" s="4">
        <v>4</v>
      </c>
      <c r="AH42" s="4">
        <v>82</v>
      </c>
      <c r="AI42" s="4">
        <v>41</v>
      </c>
      <c r="AJ42" s="4">
        <v>190</v>
      </c>
      <c r="AK42" s="4">
        <v>168</v>
      </c>
      <c r="AL42" s="4">
        <v>3.4</v>
      </c>
      <c r="AM42" s="4">
        <v>175.5</v>
      </c>
      <c r="AN42" s="4" t="s">
        <v>155</v>
      </c>
      <c r="AO42" s="4">
        <v>1</v>
      </c>
      <c r="AP42" s="5">
        <v>0.89030092592592591</v>
      </c>
      <c r="AQ42" s="4">
        <v>47.158800999999997</v>
      </c>
      <c r="AR42" s="4">
        <v>-88.484275999999994</v>
      </c>
      <c r="AS42" s="4">
        <v>309.8</v>
      </c>
      <c r="AT42" s="4">
        <v>21.4</v>
      </c>
      <c r="AU42" s="4">
        <v>12</v>
      </c>
      <c r="AV42" s="4">
        <v>10</v>
      </c>
      <c r="AW42" s="4" t="s">
        <v>210</v>
      </c>
      <c r="AX42" s="4">
        <v>2.1541540000000001</v>
      </c>
      <c r="AY42" s="4">
        <v>1</v>
      </c>
      <c r="AZ42" s="4">
        <v>2.7541540000000002</v>
      </c>
      <c r="BA42" s="4">
        <v>13.404</v>
      </c>
      <c r="BB42" s="4">
        <v>13.62</v>
      </c>
      <c r="BC42" s="4">
        <v>1.02</v>
      </c>
      <c r="BD42" s="4">
        <v>15.268000000000001</v>
      </c>
      <c r="BE42" s="4">
        <v>2809.5680000000002</v>
      </c>
      <c r="BF42" s="4">
        <v>60.807000000000002</v>
      </c>
      <c r="BG42" s="4">
        <v>1.74</v>
      </c>
      <c r="BH42" s="4">
        <v>6.9000000000000006E-2</v>
      </c>
      <c r="BI42" s="4">
        <v>1.81</v>
      </c>
      <c r="BJ42" s="4">
        <v>1.454</v>
      </c>
      <c r="BK42" s="4">
        <v>5.8000000000000003E-2</v>
      </c>
      <c r="BL42" s="4">
        <v>1.512</v>
      </c>
      <c r="BM42" s="4">
        <v>0.38950000000000001</v>
      </c>
      <c r="BQ42" s="4">
        <v>156.607</v>
      </c>
      <c r="BR42" s="4">
        <v>0.232876</v>
      </c>
      <c r="BS42" s="4">
        <v>-5</v>
      </c>
      <c r="BT42" s="4">
        <v>8.0000000000000002E-3</v>
      </c>
      <c r="BU42" s="4">
        <v>5.6909070000000002</v>
      </c>
      <c r="BV42" s="4">
        <v>21</v>
      </c>
      <c r="BW42" s="4">
        <f t="shared" si="9"/>
        <v>1.5035376294</v>
      </c>
      <c r="BY42" s="4">
        <f>BE42*$BU42*(VLOOKUP("Fuel Specific Gravity",'Raw Data'!$A$1:$B$2000,2,FALSE))</f>
        <v>12007.731638830177</v>
      </c>
      <c r="BZ42" s="4">
        <f>BF42*$BU42*(VLOOKUP("Fuel Specific Gravity",'Raw Data'!$A$1:$B$2000,2,FALSE))</f>
        <v>259.88128344369903</v>
      </c>
      <c r="CA42" s="4">
        <f>BJ42*$BU42*(VLOOKUP("Fuel Specific Gravity",'Raw Data'!$A$1:$B$2000,2,FALSE))</f>
        <v>6.2142086622780006</v>
      </c>
      <c r="CB42" s="4">
        <f>BM42*$BU42*(VLOOKUP("Fuel Specific Gravity",'Raw Data'!$A$1:$B$2000,2,FALSE))</f>
        <v>1.6646728156515</v>
      </c>
    </row>
    <row r="43" spans="1:80" x14ac:dyDescent="0.25">
      <c r="A43" s="2">
        <v>43167</v>
      </c>
      <c r="B43" s="38">
        <v>1.4501157407407407E-2</v>
      </c>
      <c r="C43" s="4">
        <v>13.711</v>
      </c>
      <c r="D43" s="4">
        <v>1.5728</v>
      </c>
      <c r="E43" s="4">
        <v>15728.28205</v>
      </c>
      <c r="F43" s="4">
        <v>76.900000000000006</v>
      </c>
      <c r="G43" s="4">
        <v>3.4</v>
      </c>
      <c r="H43" s="4">
        <v>86.2</v>
      </c>
      <c r="J43" s="4">
        <v>1</v>
      </c>
      <c r="K43" s="4">
        <v>0.86350000000000005</v>
      </c>
      <c r="L43" s="4">
        <v>11.8386</v>
      </c>
      <c r="M43" s="4">
        <v>1.3581000000000001</v>
      </c>
      <c r="N43" s="4">
        <v>66.4161</v>
      </c>
      <c r="O43" s="4">
        <v>2.9358</v>
      </c>
      <c r="P43" s="4">
        <v>69.400000000000006</v>
      </c>
      <c r="Q43" s="4">
        <v>55.495399999999997</v>
      </c>
      <c r="R43" s="4">
        <v>2.4529999999999998</v>
      </c>
      <c r="S43" s="4">
        <v>57.9</v>
      </c>
      <c r="T43" s="4">
        <v>86.194500000000005</v>
      </c>
      <c r="W43" s="4">
        <v>0</v>
      </c>
      <c r="X43" s="4">
        <v>0.86350000000000005</v>
      </c>
      <c r="Y43" s="4">
        <v>12.1</v>
      </c>
      <c r="Z43" s="4">
        <v>852</v>
      </c>
      <c r="AA43" s="4">
        <v>863</v>
      </c>
      <c r="AB43" s="4">
        <v>874</v>
      </c>
      <c r="AC43" s="4">
        <v>91</v>
      </c>
      <c r="AD43" s="4">
        <v>33.130000000000003</v>
      </c>
      <c r="AE43" s="4">
        <v>0.76</v>
      </c>
      <c r="AF43" s="4">
        <v>979</v>
      </c>
      <c r="AG43" s="4">
        <v>4</v>
      </c>
      <c r="AH43" s="4">
        <v>82</v>
      </c>
      <c r="AI43" s="4">
        <v>41</v>
      </c>
      <c r="AJ43" s="4">
        <v>190</v>
      </c>
      <c r="AK43" s="4">
        <v>168</v>
      </c>
      <c r="AL43" s="4">
        <v>3.5</v>
      </c>
      <c r="AM43" s="4">
        <v>175.1</v>
      </c>
      <c r="AN43" s="4" t="s">
        <v>155</v>
      </c>
      <c r="AO43" s="4">
        <v>1</v>
      </c>
      <c r="AP43" s="5">
        <v>0.89031249999999995</v>
      </c>
      <c r="AQ43" s="4">
        <v>47.158886000000003</v>
      </c>
      <c r="AR43" s="4">
        <v>-88.484223999999998</v>
      </c>
      <c r="AS43" s="4">
        <v>309.7</v>
      </c>
      <c r="AT43" s="4">
        <v>22.6</v>
      </c>
      <c r="AU43" s="4">
        <v>12</v>
      </c>
      <c r="AV43" s="4">
        <v>11</v>
      </c>
      <c r="AW43" s="4" t="s">
        <v>212</v>
      </c>
      <c r="AX43" s="4">
        <v>1.2747999999999999</v>
      </c>
      <c r="AY43" s="4">
        <v>1.0770999999999999</v>
      </c>
      <c r="AZ43" s="4">
        <v>2.0289999999999999</v>
      </c>
      <c r="BA43" s="4">
        <v>13.404</v>
      </c>
      <c r="BB43" s="4">
        <v>13.19</v>
      </c>
      <c r="BC43" s="4">
        <v>0.98</v>
      </c>
      <c r="BD43" s="4">
        <v>15.813000000000001</v>
      </c>
      <c r="BE43" s="4">
        <v>2605.261</v>
      </c>
      <c r="BF43" s="4">
        <v>190.21799999999999</v>
      </c>
      <c r="BG43" s="4">
        <v>1.5309999999999999</v>
      </c>
      <c r="BH43" s="4">
        <v>6.8000000000000005E-2</v>
      </c>
      <c r="BI43" s="4">
        <v>1.5980000000000001</v>
      </c>
      <c r="BJ43" s="4">
        <v>1.2789999999999999</v>
      </c>
      <c r="BK43" s="4">
        <v>5.7000000000000002E-2</v>
      </c>
      <c r="BL43" s="4">
        <v>1.335</v>
      </c>
      <c r="BM43" s="4">
        <v>0.65459999999999996</v>
      </c>
      <c r="BQ43" s="4">
        <v>138.16300000000001</v>
      </c>
      <c r="BR43" s="4">
        <v>0.33168700000000001</v>
      </c>
      <c r="BS43" s="4">
        <v>-5</v>
      </c>
      <c r="BT43" s="4">
        <v>7.071E-3</v>
      </c>
      <c r="BU43" s="4">
        <v>8.1056019999999993</v>
      </c>
      <c r="BV43" s="4">
        <v>21</v>
      </c>
      <c r="BW43" s="4">
        <f t="shared" si="9"/>
        <v>2.1415000483999997</v>
      </c>
      <c r="BY43" s="4">
        <f>BE43*$BU43*(VLOOKUP("Fuel Specific Gravity",'Raw Data'!$A$1:$B$2000,2,FALSE))</f>
        <v>15859.02378786362</v>
      </c>
      <c r="BZ43" s="4">
        <f>BF43*$BU43*(VLOOKUP("Fuel Specific Gravity",'Raw Data'!$A$1:$B$2000,2,FALSE))</f>
        <v>1157.9153823282359</v>
      </c>
      <c r="CA43" s="4">
        <f>BJ43*$BU43*(VLOOKUP("Fuel Specific Gravity",'Raw Data'!$A$1:$B$2000,2,FALSE))</f>
        <v>7.7856657834579988</v>
      </c>
      <c r="CB43" s="4">
        <f>BM43*$BU43*(VLOOKUP("Fuel Specific Gravity",'Raw Data'!$A$1:$B$2000,2,FALSE))</f>
        <v>3.9847512289691993</v>
      </c>
    </row>
    <row r="44" spans="1:80" x14ac:dyDescent="0.25">
      <c r="A44" s="2">
        <v>43167</v>
      </c>
      <c r="B44" s="38">
        <v>1.4512731481481481E-2</v>
      </c>
      <c r="C44" s="4">
        <v>13.47</v>
      </c>
      <c r="D44" s="4">
        <v>2.2932999999999999</v>
      </c>
      <c r="E44" s="4">
        <v>22933.410260000001</v>
      </c>
      <c r="F44" s="4">
        <v>67.7</v>
      </c>
      <c r="G44" s="4">
        <v>3.4</v>
      </c>
      <c r="H44" s="4">
        <v>166.1</v>
      </c>
      <c r="J44" s="4">
        <v>0.9</v>
      </c>
      <c r="K44" s="4">
        <v>0.85880000000000001</v>
      </c>
      <c r="L44" s="4">
        <v>11.568</v>
      </c>
      <c r="M44" s="4">
        <v>1.9695</v>
      </c>
      <c r="N44" s="4">
        <v>58.104900000000001</v>
      </c>
      <c r="O44" s="4">
        <v>2.9199000000000002</v>
      </c>
      <c r="P44" s="4">
        <v>61</v>
      </c>
      <c r="Q44" s="4">
        <v>48.550800000000002</v>
      </c>
      <c r="R44" s="4">
        <v>2.4398</v>
      </c>
      <c r="S44" s="4">
        <v>51</v>
      </c>
      <c r="T44" s="4">
        <v>166.1</v>
      </c>
      <c r="W44" s="4">
        <v>0</v>
      </c>
      <c r="X44" s="4">
        <v>0.77290000000000003</v>
      </c>
      <c r="Y44" s="4">
        <v>12.1</v>
      </c>
      <c r="Z44" s="4">
        <v>853</v>
      </c>
      <c r="AA44" s="4">
        <v>863</v>
      </c>
      <c r="AB44" s="4">
        <v>874</v>
      </c>
      <c r="AC44" s="4">
        <v>91</v>
      </c>
      <c r="AD44" s="4">
        <v>33.130000000000003</v>
      </c>
      <c r="AE44" s="4">
        <v>0.76</v>
      </c>
      <c r="AF44" s="4">
        <v>979</v>
      </c>
      <c r="AG44" s="4">
        <v>4</v>
      </c>
      <c r="AH44" s="4">
        <v>82</v>
      </c>
      <c r="AI44" s="4">
        <v>41</v>
      </c>
      <c r="AJ44" s="4">
        <v>190</v>
      </c>
      <c r="AK44" s="4">
        <v>168</v>
      </c>
      <c r="AL44" s="4">
        <v>3.6</v>
      </c>
      <c r="AM44" s="4">
        <v>175.2</v>
      </c>
      <c r="AN44" s="4" t="s">
        <v>155</v>
      </c>
      <c r="AO44" s="4">
        <v>1</v>
      </c>
      <c r="AP44" s="5">
        <v>0.8903240740740741</v>
      </c>
      <c r="AQ44" s="4">
        <v>47.15898</v>
      </c>
      <c r="AR44" s="4">
        <v>-88.484193000000005</v>
      </c>
      <c r="AS44" s="4">
        <v>309.5</v>
      </c>
      <c r="AT44" s="4">
        <v>23.8</v>
      </c>
      <c r="AU44" s="4">
        <v>12</v>
      </c>
      <c r="AV44" s="4">
        <v>11</v>
      </c>
      <c r="AW44" s="4" t="s">
        <v>212</v>
      </c>
      <c r="AX44" s="4">
        <v>1</v>
      </c>
      <c r="AY44" s="4">
        <v>1.1771</v>
      </c>
      <c r="AZ44" s="4">
        <v>1.8771</v>
      </c>
      <c r="BA44" s="4">
        <v>13.404</v>
      </c>
      <c r="BB44" s="4">
        <v>12.72</v>
      </c>
      <c r="BC44" s="4">
        <v>0.95</v>
      </c>
      <c r="BD44" s="4">
        <v>16.443000000000001</v>
      </c>
      <c r="BE44" s="4">
        <v>2479.9859999999999</v>
      </c>
      <c r="BF44" s="4">
        <v>268.733</v>
      </c>
      <c r="BG44" s="4">
        <v>1.304</v>
      </c>
      <c r="BH44" s="4">
        <v>6.6000000000000003E-2</v>
      </c>
      <c r="BI44" s="4">
        <v>1.37</v>
      </c>
      <c r="BJ44" s="4">
        <v>1.0900000000000001</v>
      </c>
      <c r="BK44" s="4">
        <v>5.5E-2</v>
      </c>
      <c r="BL44" s="4">
        <v>1.145</v>
      </c>
      <c r="BM44" s="4">
        <v>1.2287999999999999</v>
      </c>
      <c r="BQ44" s="4">
        <v>120.48099999999999</v>
      </c>
      <c r="BR44" s="4">
        <v>0.384521</v>
      </c>
      <c r="BS44" s="4">
        <v>-5</v>
      </c>
      <c r="BT44" s="4">
        <v>7.9290000000000003E-3</v>
      </c>
      <c r="BU44" s="4">
        <v>9.3967320000000001</v>
      </c>
      <c r="BV44" s="4">
        <v>21</v>
      </c>
      <c r="BW44" s="4">
        <f t="shared" si="9"/>
        <v>2.4826165944</v>
      </c>
      <c r="BY44" s="4">
        <f>BE44*$BU44*(VLOOKUP("Fuel Specific Gravity",'Raw Data'!$A$1:$B$2000,2,FALSE))</f>
        <v>17501.12661811975</v>
      </c>
      <c r="BZ44" s="4">
        <f>BF44*$BU44*(VLOOKUP("Fuel Specific Gravity",'Raw Data'!$A$1:$B$2000,2,FALSE))</f>
        <v>1896.4341973975561</v>
      </c>
      <c r="CA44" s="4">
        <f>BJ44*$BU44*(VLOOKUP("Fuel Specific Gravity",'Raw Data'!$A$1:$B$2000,2,FALSE))</f>
        <v>7.6920708478800002</v>
      </c>
      <c r="CB44" s="4">
        <f>BM44*$BU44*(VLOOKUP("Fuel Specific Gravity",'Raw Data'!$A$1:$B$2000,2,FALSE))</f>
        <v>8.6715749154815995</v>
      </c>
    </row>
    <row r="45" spans="1:80" x14ac:dyDescent="0.25">
      <c r="A45" s="2">
        <v>43167</v>
      </c>
      <c r="B45" s="38">
        <v>1.4524305555555554E-2</v>
      </c>
      <c r="C45" s="4">
        <v>13.585000000000001</v>
      </c>
      <c r="D45" s="4">
        <v>1.5753999999999999</v>
      </c>
      <c r="E45" s="4">
        <v>15753.87448</v>
      </c>
      <c r="F45" s="4">
        <v>61.2</v>
      </c>
      <c r="G45" s="4">
        <v>3.4</v>
      </c>
      <c r="H45" s="4">
        <v>245</v>
      </c>
      <c r="J45" s="4">
        <v>0.76</v>
      </c>
      <c r="K45" s="4">
        <v>0.86429999999999996</v>
      </c>
      <c r="L45" s="4">
        <v>11.7409</v>
      </c>
      <c r="M45" s="4">
        <v>1.3615999999999999</v>
      </c>
      <c r="N45" s="4">
        <v>52.909100000000002</v>
      </c>
      <c r="O45" s="4">
        <v>2.9384999999999999</v>
      </c>
      <c r="P45" s="4">
        <v>55.8</v>
      </c>
      <c r="Q45" s="4">
        <v>44.209299999999999</v>
      </c>
      <c r="R45" s="4">
        <v>2.4552999999999998</v>
      </c>
      <c r="S45" s="4">
        <v>46.7</v>
      </c>
      <c r="T45" s="4">
        <v>244.99709999999999</v>
      </c>
      <c r="W45" s="4">
        <v>0</v>
      </c>
      <c r="X45" s="4">
        <v>0.66020000000000001</v>
      </c>
      <c r="Y45" s="4">
        <v>12</v>
      </c>
      <c r="Z45" s="4">
        <v>853</v>
      </c>
      <c r="AA45" s="4">
        <v>863</v>
      </c>
      <c r="AB45" s="4">
        <v>875</v>
      </c>
      <c r="AC45" s="4">
        <v>91</v>
      </c>
      <c r="AD45" s="4">
        <v>33.130000000000003</v>
      </c>
      <c r="AE45" s="4">
        <v>0.76</v>
      </c>
      <c r="AF45" s="4">
        <v>979</v>
      </c>
      <c r="AG45" s="4">
        <v>4</v>
      </c>
      <c r="AH45" s="4">
        <v>82</v>
      </c>
      <c r="AI45" s="4">
        <v>41</v>
      </c>
      <c r="AJ45" s="4">
        <v>190</v>
      </c>
      <c r="AK45" s="4">
        <v>168</v>
      </c>
      <c r="AL45" s="4">
        <v>3.5</v>
      </c>
      <c r="AM45" s="4">
        <v>175.6</v>
      </c>
      <c r="AN45" s="4" t="s">
        <v>155</v>
      </c>
      <c r="AO45" s="4">
        <v>1</v>
      </c>
      <c r="AP45" s="5">
        <v>0.89033564814814825</v>
      </c>
      <c r="AQ45" s="4">
        <v>47.159087999999997</v>
      </c>
      <c r="AR45" s="4">
        <v>-88.484183000000002</v>
      </c>
      <c r="AS45" s="4">
        <v>309.2</v>
      </c>
      <c r="AT45" s="4">
        <v>25.6</v>
      </c>
      <c r="AU45" s="4">
        <v>12</v>
      </c>
      <c r="AV45" s="4">
        <v>11</v>
      </c>
      <c r="AW45" s="4" t="s">
        <v>212</v>
      </c>
      <c r="AX45" s="4">
        <v>1.3084</v>
      </c>
      <c r="AY45" s="4">
        <v>1.0458000000000001</v>
      </c>
      <c r="AZ45" s="4">
        <v>2.1313</v>
      </c>
      <c r="BA45" s="4">
        <v>13.404</v>
      </c>
      <c r="BB45" s="4">
        <v>13.27</v>
      </c>
      <c r="BC45" s="4">
        <v>0.99</v>
      </c>
      <c r="BD45" s="4">
        <v>15.704000000000001</v>
      </c>
      <c r="BE45" s="4">
        <v>2599.2249999999999</v>
      </c>
      <c r="BF45" s="4">
        <v>191.84800000000001</v>
      </c>
      <c r="BG45" s="4">
        <v>1.2270000000000001</v>
      </c>
      <c r="BH45" s="4">
        <v>6.8000000000000005E-2</v>
      </c>
      <c r="BI45" s="4">
        <v>1.2949999999999999</v>
      </c>
      <c r="BJ45" s="4">
        <v>1.0249999999999999</v>
      </c>
      <c r="BK45" s="4">
        <v>5.7000000000000002E-2</v>
      </c>
      <c r="BL45" s="4">
        <v>1.0820000000000001</v>
      </c>
      <c r="BM45" s="4">
        <v>1.8716999999999999</v>
      </c>
      <c r="BQ45" s="4">
        <v>106.276</v>
      </c>
      <c r="BR45" s="4">
        <v>0.46510699999999999</v>
      </c>
      <c r="BS45" s="4">
        <v>-5</v>
      </c>
      <c r="BT45" s="4">
        <v>8.0000000000000002E-3</v>
      </c>
      <c r="BU45" s="4">
        <v>11.366053000000001</v>
      </c>
      <c r="BV45" s="4">
        <v>21</v>
      </c>
      <c r="BW45" s="4">
        <f t="shared" si="9"/>
        <v>3.0029112026</v>
      </c>
      <c r="BY45" s="4">
        <f>BE45*$BU45*(VLOOKUP("Fuel Specific Gravity",'Raw Data'!$A$1:$B$2000,2,FALSE))</f>
        <v>22186.739760802677</v>
      </c>
      <c r="BZ45" s="4">
        <f>BF45*$BU45*(VLOOKUP("Fuel Specific Gravity",'Raw Data'!$A$1:$B$2000,2,FALSE))</f>
        <v>1637.5964564939443</v>
      </c>
      <c r="CA45" s="4">
        <f>BJ45*$BU45*(VLOOKUP("Fuel Specific Gravity",'Raw Data'!$A$1:$B$2000,2,FALSE))</f>
        <v>8.7493034480750005</v>
      </c>
      <c r="CB45" s="4">
        <f>BM45*$BU45*(VLOOKUP("Fuel Specific Gravity",'Raw Data'!$A$1:$B$2000,2,FALSE))</f>
        <v>15.9766548914751</v>
      </c>
    </row>
    <row r="46" spans="1:80" x14ac:dyDescent="0.25">
      <c r="A46" s="2">
        <v>43167</v>
      </c>
      <c r="B46" s="38">
        <v>1.4535879629629628E-2</v>
      </c>
      <c r="C46" s="4">
        <v>13.811999999999999</v>
      </c>
      <c r="D46" s="4">
        <v>1.1993</v>
      </c>
      <c r="E46" s="4">
        <v>11993.47334</v>
      </c>
      <c r="F46" s="4">
        <v>58.6</v>
      </c>
      <c r="G46" s="4">
        <v>3.4</v>
      </c>
      <c r="H46" s="4">
        <v>265.39999999999998</v>
      </c>
      <c r="J46" s="4">
        <v>0.61</v>
      </c>
      <c r="K46" s="4">
        <v>0.8659</v>
      </c>
      <c r="L46" s="4">
        <v>11.9598</v>
      </c>
      <c r="M46" s="4">
        <v>1.0386</v>
      </c>
      <c r="N46" s="4">
        <v>50.709600000000002</v>
      </c>
      <c r="O46" s="4">
        <v>2.9441999999999999</v>
      </c>
      <c r="P46" s="4">
        <v>53.7</v>
      </c>
      <c r="Q46" s="4">
        <v>42.371499999999997</v>
      </c>
      <c r="R46" s="4">
        <v>2.4601000000000002</v>
      </c>
      <c r="S46" s="4">
        <v>44.8</v>
      </c>
      <c r="T46" s="4">
        <v>265.43880000000001</v>
      </c>
      <c r="W46" s="4">
        <v>0</v>
      </c>
      <c r="X46" s="4">
        <v>0.5282</v>
      </c>
      <c r="Y46" s="4">
        <v>12.1</v>
      </c>
      <c r="Z46" s="4">
        <v>852</v>
      </c>
      <c r="AA46" s="4">
        <v>862</v>
      </c>
      <c r="AB46" s="4">
        <v>874</v>
      </c>
      <c r="AC46" s="4">
        <v>91</v>
      </c>
      <c r="AD46" s="4">
        <v>33.130000000000003</v>
      </c>
      <c r="AE46" s="4">
        <v>0.76</v>
      </c>
      <c r="AF46" s="4">
        <v>979</v>
      </c>
      <c r="AG46" s="4">
        <v>4</v>
      </c>
      <c r="AH46" s="4">
        <v>81.070999999999998</v>
      </c>
      <c r="AI46" s="4">
        <v>41</v>
      </c>
      <c r="AJ46" s="4">
        <v>190</v>
      </c>
      <c r="AK46" s="4">
        <v>168</v>
      </c>
      <c r="AL46" s="4">
        <v>3.7</v>
      </c>
      <c r="AM46" s="4">
        <v>176</v>
      </c>
      <c r="AN46" s="4" t="s">
        <v>155</v>
      </c>
      <c r="AO46" s="4">
        <v>1</v>
      </c>
      <c r="AP46" s="5">
        <v>0.89034722222222218</v>
      </c>
      <c r="AQ46" s="4">
        <v>47.159317000000001</v>
      </c>
      <c r="AR46" s="4">
        <v>-88.484194000000002</v>
      </c>
      <c r="AS46" s="4">
        <v>309.5</v>
      </c>
      <c r="AT46" s="4">
        <v>29.5</v>
      </c>
      <c r="AU46" s="4">
        <v>12</v>
      </c>
      <c r="AV46" s="4">
        <v>11</v>
      </c>
      <c r="AW46" s="4" t="s">
        <v>212</v>
      </c>
      <c r="AX46" s="4">
        <v>1.4</v>
      </c>
      <c r="AY46" s="4">
        <v>1</v>
      </c>
      <c r="AZ46" s="4">
        <v>2.2000000000000002</v>
      </c>
      <c r="BA46" s="4">
        <v>13.404</v>
      </c>
      <c r="BB46" s="4">
        <v>13.44</v>
      </c>
      <c r="BC46" s="4">
        <v>1</v>
      </c>
      <c r="BD46" s="4">
        <v>15.481999999999999</v>
      </c>
      <c r="BE46" s="4">
        <v>2668.509</v>
      </c>
      <c r="BF46" s="4">
        <v>147.48599999999999</v>
      </c>
      <c r="BG46" s="4">
        <v>1.1850000000000001</v>
      </c>
      <c r="BH46" s="4">
        <v>6.9000000000000006E-2</v>
      </c>
      <c r="BI46" s="4">
        <v>1.254</v>
      </c>
      <c r="BJ46" s="4">
        <v>0.99</v>
      </c>
      <c r="BK46" s="4">
        <v>5.7000000000000002E-2</v>
      </c>
      <c r="BL46" s="4">
        <v>1.048</v>
      </c>
      <c r="BM46" s="4">
        <v>2.0438000000000001</v>
      </c>
      <c r="BQ46" s="4">
        <v>85.698999999999998</v>
      </c>
      <c r="BR46" s="4">
        <v>0.47007100000000002</v>
      </c>
      <c r="BS46" s="4">
        <v>-5</v>
      </c>
      <c r="BT46" s="4">
        <v>7.071E-3</v>
      </c>
      <c r="BU46" s="4">
        <v>11.487360000000001</v>
      </c>
      <c r="BV46" s="4">
        <v>21</v>
      </c>
      <c r="BW46" s="4">
        <f t="shared" si="9"/>
        <v>3.0349605120000001</v>
      </c>
      <c r="BY46" s="4">
        <f>BE46*$BU46*(VLOOKUP("Fuel Specific Gravity",'Raw Data'!$A$1:$B$2000,2,FALSE))</f>
        <v>23021.246783226241</v>
      </c>
      <c r="BZ46" s="4">
        <f>BF46*$BU46*(VLOOKUP("Fuel Specific Gravity",'Raw Data'!$A$1:$B$2000,2,FALSE))</f>
        <v>1272.3628074969599</v>
      </c>
      <c r="CA46" s="4">
        <f>BJ46*$BU46*(VLOOKUP("Fuel Specific Gravity",'Raw Data'!$A$1:$B$2000,2,FALSE))</f>
        <v>8.5407372864000006</v>
      </c>
      <c r="CB46" s="4">
        <f>BM46*$BU46*(VLOOKUP("Fuel Specific Gravity",'Raw Data'!$A$1:$B$2000,2,FALSE))</f>
        <v>17.631877642368</v>
      </c>
    </row>
    <row r="47" spans="1:80" x14ac:dyDescent="0.25">
      <c r="A47" s="2">
        <v>43167</v>
      </c>
      <c r="B47" s="38">
        <v>1.4547453703703703E-2</v>
      </c>
      <c r="C47" s="4">
        <v>13.94</v>
      </c>
      <c r="D47" s="4">
        <v>0.73729999999999996</v>
      </c>
      <c r="E47" s="4">
        <v>7373.4334760000002</v>
      </c>
      <c r="F47" s="4">
        <v>64.400000000000006</v>
      </c>
      <c r="G47" s="4">
        <v>3.4</v>
      </c>
      <c r="H47" s="4">
        <v>225.7</v>
      </c>
      <c r="J47" s="4">
        <v>0.5</v>
      </c>
      <c r="K47" s="4">
        <v>0.86909999999999998</v>
      </c>
      <c r="L47" s="4">
        <v>12.114699999999999</v>
      </c>
      <c r="M47" s="4">
        <v>0.64080000000000004</v>
      </c>
      <c r="N47" s="4">
        <v>56.007300000000001</v>
      </c>
      <c r="O47" s="4">
        <v>2.9207000000000001</v>
      </c>
      <c r="P47" s="4">
        <v>58.9</v>
      </c>
      <c r="Q47" s="4">
        <v>46.798099999999998</v>
      </c>
      <c r="R47" s="4">
        <v>2.4403999999999999</v>
      </c>
      <c r="S47" s="4">
        <v>49.2</v>
      </c>
      <c r="T47" s="4">
        <v>225.67339999999999</v>
      </c>
      <c r="W47" s="4">
        <v>0</v>
      </c>
      <c r="X47" s="4">
        <v>0.4345</v>
      </c>
      <c r="Y47" s="4">
        <v>12.1</v>
      </c>
      <c r="Z47" s="4">
        <v>852</v>
      </c>
      <c r="AA47" s="4">
        <v>862</v>
      </c>
      <c r="AB47" s="4">
        <v>873</v>
      </c>
      <c r="AC47" s="4">
        <v>91</v>
      </c>
      <c r="AD47" s="4">
        <v>33.130000000000003</v>
      </c>
      <c r="AE47" s="4">
        <v>0.76</v>
      </c>
      <c r="AF47" s="4">
        <v>979</v>
      </c>
      <c r="AG47" s="4">
        <v>4</v>
      </c>
      <c r="AH47" s="4">
        <v>81</v>
      </c>
      <c r="AI47" s="4">
        <v>41</v>
      </c>
      <c r="AJ47" s="4">
        <v>190</v>
      </c>
      <c r="AK47" s="4">
        <v>168</v>
      </c>
      <c r="AL47" s="4">
        <v>3.6</v>
      </c>
      <c r="AM47" s="4">
        <v>175.7</v>
      </c>
      <c r="AN47" s="4" t="s">
        <v>155</v>
      </c>
      <c r="AO47" s="4">
        <v>2</v>
      </c>
      <c r="AP47" s="5">
        <v>0.89037037037037037</v>
      </c>
      <c r="AQ47" s="4">
        <v>47.159376999999999</v>
      </c>
      <c r="AR47" s="4">
        <v>-88.484196999999995</v>
      </c>
      <c r="AS47" s="4">
        <v>309.60000000000002</v>
      </c>
      <c r="AT47" s="4">
        <v>30.5</v>
      </c>
      <c r="AU47" s="4">
        <v>12</v>
      </c>
      <c r="AV47" s="4">
        <v>11</v>
      </c>
      <c r="AW47" s="4" t="s">
        <v>212</v>
      </c>
      <c r="AX47" s="4">
        <v>1.4</v>
      </c>
      <c r="AY47" s="4">
        <v>1.1541999999999999</v>
      </c>
      <c r="AZ47" s="4">
        <v>2.3542000000000001</v>
      </c>
      <c r="BA47" s="4">
        <v>13.404</v>
      </c>
      <c r="BB47" s="4">
        <v>13.79</v>
      </c>
      <c r="BC47" s="4">
        <v>1.03</v>
      </c>
      <c r="BD47" s="4">
        <v>15.065</v>
      </c>
      <c r="BE47" s="4">
        <v>2755.4630000000002</v>
      </c>
      <c r="BF47" s="4">
        <v>92.765000000000001</v>
      </c>
      <c r="BG47" s="4">
        <v>1.3340000000000001</v>
      </c>
      <c r="BH47" s="4">
        <v>7.0000000000000007E-2</v>
      </c>
      <c r="BI47" s="4">
        <v>1.4039999999999999</v>
      </c>
      <c r="BJ47" s="4">
        <v>1.115</v>
      </c>
      <c r="BK47" s="4">
        <v>5.8000000000000003E-2</v>
      </c>
      <c r="BL47" s="4">
        <v>1.173</v>
      </c>
      <c r="BM47" s="4">
        <v>1.7713000000000001</v>
      </c>
      <c r="BQ47" s="4">
        <v>71.863</v>
      </c>
      <c r="BR47" s="4">
        <v>0.43098199999999998</v>
      </c>
      <c r="BS47" s="4">
        <v>-5</v>
      </c>
      <c r="BT47" s="4">
        <v>7.0000000000000001E-3</v>
      </c>
      <c r="BU47" s="4">
        <v>10.532123</v>
      </c>
      <c r="BV47" s="4">
        <v>21</v>
      </c>
      <c r="BW47" s="4">
        <f t="shared" si="9"/>
        <v>2.7825868965999998</v>
      </c>
      <c r="BY47" s="4">
        <f>BE47*$BU47*(VLOOKUP("Fuel Specific Gravity",'Raw Data'!$A$1:$B$2000,2,FALSE))</f>
        <v>21794.6773036997</v>
      </c>
      <c r="BZ47" s="4">
        <f>BF47*$BU47*(VLOOKUP("Fuel Specific Gravity",'Raw Data'!$A$1:$B$2000,2,FALSE))</f>
        <v>733.73630496134501</v>
      </c>
      <c r="CA47" s="4">
        <f>BJ47*$BU47*(VLOOKUP("Fuel Specific Gravity",'Raw Data'!$A$1:$B$2000,2,FALSE))</f>
        <v>8.8192311758950002</v>
      </c>
      <c r="CB47" s="4">
        <f>BM47*$BU47*(VLOOKUP("Fuel Specific Gravity",'Raw Data'!$A$1:$B$2000,2,FALSE))</f>
        <v>14.010317651894901</v>
      </c>
    </row>
    <row r="48" spans="1:80" x14ac:dyDescent="0.25">
      <c r="A48" s="2">
        <v>43167</v>
      </c>
      <c r="B48" s="38">
        <v>1.4559027777777777E-2</v>
      </c>
      <c r="C48" s="4">
        <v>14.09</v>
      </c>
      <c r="D48" s="4">
        <v>0.25409999999999999</v>
      </c>
      <c r="E48" s="4">
        <v>2541.1336030000002</v>
      </c>
      <c r="F48" s="4">
        <v>70.3</v>
      </c>
      <c r="G48" s="4">
        <v>3.3</v>
      </c>
      <c r="H48" s="4">
        <v>171.6</v>
      </c>
      <c r="J48" s="4">
        <v>0.4</v>
      </c>
      <c r="K48" s="4">
        <v>0.87229999999999996</v>
      </c>
      <c r="L48" s="4">
        <v>12.2898</v>
      </c>
      <c r="M48" s="4">
        <v>0.22170000000000001</v>
      </c>
      <c r="N48" s="4">
        <v>61.363399999999999</v>
      </c>
      <c r="O48" s="4">
        <v>2.8784999999999998</v>
      </c>
      <c r="P48" s="4">
        <v>64.2</v>
      </c>
      <c r="Q48" s="4">
        <v>51.273499999999999</v>
      </c>
      <c r="R48" s="4">
        <v>2.4051999999999998</v>
      </c>
      <c r="S48" s="4">
        <v>53.7</v>
      </c>
      <c r="T48" s="4">
        <v>171.63210000000001</v>
      </c>
      <c r="W48" s="4">
        <v>0</v>
      </c>
      <c r="X48" s="4">
        <v>0.34889999999999999</v>
      </c>
      <c r="Y48" s="4">
        <v>12.1</v>
      </c>
      <c r="Z48" s="4">
        <v>852</v>
      </c>
      <c r="AA48" s="4">
        <v>862</v>
      </c>
      <c r="AB48" s="4">
        <v>873</v>
      </c>
      <c r="AC48" s="4">
        <v>91</v>
      </c>
      <c r="AD48" s="4">
        <v>33.130000000000003</v>
      </c>
      <c r="AE48" s="4">
        <v>0.76</v>
      </c>
      <c r="AF48" s="4">
        <v>979</v>
      </c>
      <c r="AG48" s="4">
        <v>4</v>
      </c>
      <c r="AH48" s="4">
        <v>81</v>
      </c>
      <c r="AI48" s="4">
        <v>41</v>
      </c>
      <c r="AJ48" s="4">
        <v>190</v>
      </c>
      <c r="AK48" s="4">
        <v>168</v>
      </c>
      <c r="AL48" s="4">
        <v>3.6</v>
      </c>
      <c r="AM48" s="4">
        <v>175.3</v>
      </c>
      <c r="AN48" s="4" t="s">
        <v>155</v>
      </c>
      <c r="AO48" s="4">
        <v>2</v>
      </c>
      <c r="AP48" s="5">
        <v>0.89037037037037037</v>
      </c>
      <c r="AQ48" s="4">
        <v>47.159500000000001</v>
      </c>
      <c r="AR48" s="4">
        <v>-88.484201999999996</v>
      </c>
      <c r="AS48" s="4">
        <v>309.8</v>
      </c>
      <c r="AT48" s="4">
        <v>34</v>
      </c>
      <c r="AU48" s="4">
        <v>12</v>
      </c>
      <c r="AV48" s="4">
        <v>11</v>
      </c>
      <c r="AW48" s="4" t="s">
        <v>212</v>
      </c>
      <c r="AX48" s="4">
        <v>1.2458</v>
      </c>
      <c r="AY48" s="4">
        <v>1.2770999999999999</v>
      </c>
      <c r="AZ48" s="4">
        <v>2.2458</v>
      </c>
      <c r="BA48" s="4">
        <v>13.404</v>
      </c>
      <c r="BB48" s="4">
        <v>14.15</v>
      </c>
      <c r="BC48" s="4">
        <v>1.06</v>
      </c>
      <c r="BD48" s="4">
        <v>14.645</v>
      </c>
      <c r="BE48" s="4">
        <v>2851.1410000000001</v>
      </c>
      <c r="BF48" s="4">
        <v>32.728000000000002</v>
      </c>
      <c r="BG48" s="4">
        <v>1.4910000000000001</v>
      </c>
      <c r="BH48" s="4">
        <v>7.0000000000000007E-2</v>
      </c>
      <c r="BI48" s="4">
        <v>1.5609999999999999</v>
      </c>
      <c r="BJ48" s="4">
        <v>1.246</v>
      </c>
      <c r="BK48" s="4">
        <v>5.8000000000000003E-2</v>
      </c>
      <c r="BL48" s="4">
        <v>1.304</v>
      </c>
      <c r="BM48" s="4">
        <v>1.3740000000000001</v>
      </c>
      <c r="BQ48" s="4">
        <v>58.853999999999999</v>
      </c>
      <c r="BR48" s="4">
        <v>0.32116499999999998</v>
      </c>
      <c r="BS48" s="4">
        <v>-5</v>
      </c>
      <c r="BT48" s="4">
        <v>7.9290000000000003E-3</v>
      </c>
      <c r="BU48" s="4">
        <v>7.8484689999999997</v>
      </c>
      <c r="BV48" s="4">
        <v>21</v>
      </c>
      <c r="BW48" s="4">
        <f t="shared" si="9"/>
        <v>2.0735655097999999</v>
      </c>
      <c r="BY48" s="4">
        <f>BE48*$BU48*(VLOOKUP("Fuel Specific Gravity",'Raw Data'!$A$1:$B$2000,2,FALSE))</f>
        <v>16805.195906599878</v>
      </c>
      <c r="BZ48" s="4">
        <f>BF48*$BU48*(VLOOKUP("Fuel Specific Gravity",'Raw Data'!$A$1:$B$2000,2,FALSE))</f>
        <v>192.90538476743203</v>
      </c>
      <c r="CA48" s="4">
        <f>BJ48*$BU48*(VLOOKUP("Fuel Specific Gravity",'Raw Data'!$A$1:$B$2000,2,FALSE))</f>
        <v>7.3441734728739991</v>
      </c>
      <c r="CB48" s="4">
        <f>BM48*$BU48*(VLOOKUP("Fuel Specific Gravity",'Raw Data'!$A$1:$B$2000,2,FALSE))</f>
        <v>8.098631100906001</v>
      </c>
    </row>
    <row r="49" spans="1:80" x14ac:dyDescent="0.25">
      <c r="A49" s="2">
        <v>43167</v>
      </c>
      <c r="B49" s="38">
        <v>1.457060185185185E-2</v>
      </c>
      <c r="C49" s="4">
        <v>13.884</v>
      </c>
      <c r="D49" s="4">
        <v>7.2700000000000001E-2</v>
      </c>
      <c r="E49" s="4">
        <v>727.37295400000005</v>
      </c>
      <c r="F49" s="4">
        <v>72.3</v>
      </c>
      <c r="G49" s="4">
        <v>3.3</v>
      </c>
      <c r="H49" s="4">
        <v>128.9</v>
      </c>
      <c r="J49" s="4">
        <v>0.3</v>
      </c>
      <c r="K49" s="4">
        <v>0.87549999999999994</v>
      </c>
      <c r="L49" s="4">
        <v>12.155799999999999</v>
      </c>
      <c r="M49" s="4">
        <v>6.3700000000000007E-2</v>
      </c>
      <c r="N49" s="4">
        <v>63.257599999999996</v>
      </c>
      <c r="O49" s="4">
        <v>2.8893</v>
      </c>
      <c r="P49" s="4">
        <v>66.099999999999994</v>
      </c>
      <c r="Q49" s="4">
        <v>52.856200000000001</v>
      </c>
      <c r="R49" s="4">
        <v>2.4142000000000001</v>
      </c>
      <c r="S49" s="4">
        <v>55.3</v>
      </c>
      <c r="T49" s="4">
        <v>128.93469999999999</v>
      </c>
      <c r="W49" s="4">
        <v>0</v>
      </c>
      <c r="X49" s="4">
        <v>0.26269999999999999</v>
      </c>
      <c r="Y49" s="4">
        <v>12.1</v>
      </c>
      <c r="Z49" s="4">
        <v>851</v>
      </c>
      <c r="AA49" s="4">
        <v>862</v>
      </c>
      <c r="AB49" s="4">
        <v>873</v>
      </c>
      <c r="AC49" s="4">
        <v>91</v>
      </c>
      <c r="AD49" s="4">
        <v>33.130000000000003</v>
      </c>
      <c r="AE49" s="4">
        <v>0.76</v>
      </c>
      <c r="AF49" s="4">
        <v>979</v>
      </c>
      <c r="AG49" s="4">
        <v>4</v>
      </c>
      <c r="AH49" s="4">
        <v>81</v>
      </c>
      <c r="AI49" s="4">
        <v>41</v>
      </c>
      <c r="AJ49" s="4">
        <v>190</v>
      </c>
      <c r="AK49" s="4">
        <v>168</v>
      </c>
      <c r="AL49" s="4">
        <v>3.6</v>
      </c>
      <c r="AM49" s="4">
        <v>175</v>
      </c>
      <c r="AN49" s="4" t="s">
        <v>155</v>
      </c>
      <c r="AO49" s="4">
        <v>2</v>
      </c>
      <c r="AP49" s="5">
        <v>0.89038194444444441</v>
      </c>
      <c r="AQ49" s="4">
        <v>47.159644999999998</v>
      </c>
      <c r="AR49" s="4">
        <v>-88.484206999999998</v>
      </c>
      <c r="AS49" s="4">
        <v>310.10000000000002</v>
      </c>
      <c r="AT49" s="4">
        <v>35.1</v>
      </c>
      <c r="AU49" s="4">
        <v>12</v>
      </c>
      <c r="AV49" s="4">
        <v>11</v>
      </c>
      <c r="AW49" s="4" t="s">
        <v>212</v>
      </c>
      <c r="AX49" s="4">
        <v>1.2</v>
      </c>
      <c r="AY49" s="4">
        <v>1.3</v>
      </c>
      <c r="AZ49" s="4">
        <v>2.2000000000000002</v>
      </c>
      <c r="BA49" s="4">
        <v>13.404</v>
      </c>
      <c r="BB49" s="4">
        <v>14.55</v>
      </c>
      <c r="BC49" s="4">
        <v>1.0900000000000001</v>
      </c>
      <c r="BD49" s="4">
        <v>14.215999999999999</v>
      </c>
      <c r="BE49" s="4">
        <v>2888.5790000000002</v>
      </c>
      <c r="BF49" s="4">
        <v>9.6319999999999997</v>
      </c>
      <c r="BG49" s="4">
        <v>1.5740000000000001</v>
      </c>
      <c r="BH49" s="4">
        <v>7.1999999999999995E-2</v>
      </c>
      <c r="BI49" s="4">
        <v>1.6459999999999999</v>
      </c>
      <c r="BJ49" s="4">
        <v>1.3149999999999999</v>
      </c>
      <c r="BK49" s="4">
        <v>0.06</v>
      </c>
      <c r="BL49" s="4">
        <v>1.375</v>
      </c>
      <c r="BM49" s="4">
        <v>1.0572999999999999</v>
      </c>
      <c r="BQ49" s="4">
        <v>45.383000000000003</v>
      </c>
      <c r="BR49" s="4">
        <v>0.26747900000000002</v>
      </c>
      <c r="BS49" s="4">
        <v>-5</v>
      </c>
      <c r="BT49" s="4">
        <v>8.0000000000000002E-3</v>
      </c>
      <c r="BU49" s="4">
        <v>6.5365180000000001</v>
      </c>
      <c r="BV49" s="4">
        <v>21</v>
      </c>
      <c r="BW49" s="4">
        <f t="shared" si="9"/>
        <v>1.7269480555999999</v>
      </c>
      <c r="BY49" s="4">
        <f>BE49*$BU49*(VLOOKUP("Fuel Specific Gravity",'Raw Data'!$A$1:$B$2000,2,FALSE))</f>
        <v>14179.817719569424</v>
      </c>
      <c r="BZ49" s="4">
        <f>BF49*$BU49*(VLOOKUP("Fuel Specific Gravity",'Raw Data'!$A$1:$B$2000,2,FALSE))</f>
        <v>47.282765773375999</v>
      </c>
      <c r="CA49" s="4">
        <f>BJ49*$BU49*(VLOOKUP("Fuel Specific Gravity",'Raw Data'!$A$1:$B$2000,2,FALSE))</f>
        <v>6.4552363986699994</v>
      </c>
      <c r="CB49" s="4">
        <f>BM49*$BU49*(VLOOKUP("Fuel Specific Gravity",'Raw Data'!$A$1:$B$2000,2,FALSE))</f>
        <v>5.1902064215313999</v>
      </c>
    </row>
    <row r="50" spans="1:80" x14ac:dyDescent="0.25">
      <c r="A50" s="2">
        <v>43167</v>
      </c>
      <c r="B50" s="38">
        <v>1.4582175925925927E-2</v>
      </c>
      <c r="C50" s="4">
        <v>13.590999999999999</v>
      </c>
      <c r="D50" s="4">
        <v>3.2300000000000002E-2</v>
      </c>
      <c r="E50" s="4">
        <v>322.54952600000001</v>
      </c>
      <c r="F50" s="4">
        <v>87.9</v>
      </c>
      <c r="G50" s="4">
        <v>3.3</v>
      </c>
      <c r="H50" s="4">
        <v>97.5</v>
      </c>
      <c r="J50" s="4">
        <v>0.3</v>
      </c>
      <c r="K50" s="4">
        <v>0.87819999999999998</v>
      </c>
      <c r="L50" s="4">
        <v>11.936400000000001</v>
      </c>
      <c r="M50" s="4">
        <v>2.8299999999999999E-2</v>
      </c>
      <c r="N50" s="4">
        <v>77.212400000000002</v>
      </c>
      <c r="O50" s="4">
        <v>2.8982000000000001</v>
      </c>
      <c r="P50" s="4">
        <v>80.099999999999994</v>
      </c>
      <c r="Q50" s="4">
        <v>64.516400000000004</v>
      </c>
      <c r="R50" s="4">
        <v>2.4216000000000002</v>
      </c>
      <c r="S50" s="4">
        <v>66.900000000000006</v>
      </c>
      <c r="T50" s="4">
        <v>97.534300000000002</v>
      </c>
      <c r="W50" s="4">
        <v>0</v>
      </c>
      <c r="X50" s="4">
        <v>0.26350000000000001</v>
      </c>
      <c r="Y50" s="4">
        <v>12</v>
      </c>
      <c r="Z50" s="4">
        <v>852</v>
      </c>
      <c r="AA50" s="4">
        <v>863</v>
      </c>
      <c r="AB50" s="4">
        <v>874</v>
      </c>
      <c r="AC50" s="4">
        <v>91</v>
      </c>
      <c r="AD50" s="4">
        <v>33.130000000000003</v>
      </c>
      <c r="AE50" s="4">
        <v>0.76</v>
      </c>
      <c r="AF50" s="4">
        <v>979</v>
      </c>
      <c r="AG50" s="4">
        <v>4</v>
      </c>
      <c r="AH50" s="4">
        <v>81</v>
      </c>
      <c r="AI50" s="4">
        <v>41</v>
      </c>
      <c r="AJ50" s="4">
        <v>190</v>
      </c>
      <c r="AK50" s="4">
        <v>168</v>
      </c>
      <c r="AL50" s="4">
        <v>3.6</v>
      </c>
      <c r="AM50" s="4">
        <v>175</v>
      </c>
      <c r="AN50" s="4" t="s">
        <v>155</v>
      </c>
      <c r="AO50" s="4">
        <v>2</v>
      </c>
      <c r="AP50" s="5">
        <v>0.89039351851851845</v>
      </c>
      <c r="AQ50" s="4">
        <v>47.159785999999997</v>
      </c>
      <c r="AR50" s="4">
        <v>-88.484211000000002</v>
      </c>
      <c r="AS50" s="4">
        <v>310.39999999999998</v>
      </c>
      <c r="AT50" s="4">
        <v>35.1</v>
      </c>
      <c r="AU50" s="4">
        <v>12</v>
      </c>
      <c r="AV50" s="4">
        <v>11</v>
      </c>
      <c r="AW50" s="4" t="s">
        <v>212</v>
      </c>
      <c r="AX50" s="4">
        <v>1.2</v>
      </c>
      <c r="AY50" s="4">
        <v>1.3</v>
      </c>
      <c r="AZ50" s="4">
        <v>2.2000000000000002</v>
      </c>
      <c r="BA50" s="4">
        <v>13.404</v>
      </c>
      <c r="BB50" s="4">
        <v>14.89</v>
      </c>
      <c r="BC50" s="4">
        <v>1.1100000000000001</v>
      </c>
      <c r="BD50" s="4">
        <v>13.865</v>
      </c>
      <c r="BE50" s="4">
        <v>2897.7359999999999</v>
      </c>
      <c r="BF50" s="4">
        <v>4.3769999999999998</v>
      </c>
      <c r="BG50" s="4">
        <v>1.9630000000000001</v>
      </c>
      <c r="BH50" s="4">
        <v>7.3999999999999996E-2</v>
      </c>
      <c r="BI50" s="4">
        <v>2.0369999999999999</v>
      </c>
      <c r="BJ50" s="4">
        <v>1.64</v>
      </c>
      <c r="BK50" s="4">
        <v>6.2E-2</v>
      </c>
      <c r="BL50" s="4">
        <v>1.702</v>
      </c>
      <c r="BM50" s="4">
        <v>0.81710000000000005</v>
      </c>
      <c r="BQ50" s="4">
        <v>46.506999999999998</v>
      </c>
      <c r="BR50" s="4">
        <v>0.22126599999999999</v>
      </c>
      <c r="BS50" s="4">
        <v>-5</v>
      </c>
      <c r="BT50" s="4">
        <v>8.9289999999999994E-3</v>
      </c>
      <c r="BU50" s="4">
        <v>5.4071879999999997</v>
      </c>
      <c r="BV50" s="4">
        <v>21</v>
      </c>
      <c r="BW50" s="4">
        <f t="shared" si="9"/>
        <v>1.4285790695999998</v>
      </c>
      <c r="BY50" s="4">
        <f>BE50*$BU50*(VLOOKUP("Fuel Specific Gravity",'Raw Data'!$A$1:$B$2000,2,FALSE))</f>
        <v>11767.121098102367</v>
      </c>
      <c r="BZ50" s="4">
        <f>BF50*$BU50*(VLOOKUP("Fuel Specific Gravity",'Raw Data'!$A$1:$B$2000,2,FALSE))</f>
        <v>17.774113668875998</v>
      </c>
      <c r="CA50" s="4">
        <f>BJ50*$BU50*(VLOOKUP("Fuel Specific Gravity",'Raw Data'!$A$1:$B$2000,2,FALSE))</f>
        <v>6.6597090283199991</v>
      </c>
      <c r="CB50" s="4">
        <f>BM50*$BU50*(VLOOKUP("Fuel Specific Gravity",'Raw Data'!$A$1:$B$2000,2,FALSE))</f>
        <v>3.3180781994148001</v>
      </c>
    </row>
    <row r="51" spans="1:80" x14ac:dyDescent="0.25">
      <c r="A51" s="2">
        <v>43167</v>
      </c>
      <c r="B51" s="38">
        <v>1.4593750000000001E-2</v>
      </c>
      <c r="C51" s="4">
        <v>13.154</v>
      </c>
      <c r="D51" s="4">
        <v>1.89E-2</v>
      </c>
      <c r="E51" s="4">
        <v>188.975853</v>
      </c>
      <c r="F51" s="4">
        <v>119</v>
      </c>
      <c r="G51" s="4">
        <v>3.2</v>
      </c>
      <c r="H51" s="4">
        <v>91</v>
      </c>
      <c r="J51" s="4">
        <v>0.2</v>
      </c>
      <c r="K51" s="4">
        <v>0.88180000000000003</v>
      </c>
      <c r="L51" s="4">
        <v>11.599500000000001</v>
      </c>
      <c r="M51" s="4">
        <v>1.67E-2</v>
      </c>
      <c r="N51" s="4">
        <v>104.9148</v>
      </c>
      <c r="O51" s="4">
        <v>2.8218999999999999</v>
      </c>
      <c r="P51" s="4">
        <v>107.7</v>
      </c>
      <c r="Q51" s="4">
        <v>87.663799999999995</v>
      </c>
      <c r="R51" s="4">
        <v>2.3578999999999999</v>
      </c>
      <c r="S51" s="4">
        <v>90</v>
      </c>
      <c r="T51" s="4">
        <v>91.028300000000002</v>
      </c>
      <c r="W51" s="4">
        <v>0</v>
      </c>
      <c r="X51" s="4">
        <v>0.1764</v>
      </c>
      <c r="Y51" s="4">
        <v>12.1</v>
      </c>
      <c r="Z51" s="4">
        <v>852</v>
      </c>
      <c r="AA51" s="4">
        <v>863</v>
      </c>
      <c r="AB51" s="4">
        <v>874</v>
      </c>
      <c r="AC51" s="4">
        <v>91</v>
      </c>
      <c r="AD51" s="4">
        <v>33.130000000000003</v>
      </c>
      <c r="AE51" s="4">
        <v>0.76</v>
      </c>
      <c r="AF51" s="4">
        <v>979</v>
      </c>
      <c r="AG51" s="4">
        <v>4</v>
      </c>
      <c r="AH51" s="4">
        <v>81</v>
      </c>
      <c r="AI51" s="4">
        <v>41</v>
      </c>
      <c r="AJ51" s="4">
        <v>190</v>
      </c>
      <c r="AK51" s="4">
        <v>168</v>
      </c>
      <c r="AL51" s="4">
        <v>3.6</v>
      </c>
      <c r="AM51" s="4">
        <v>175</v>
      </c>
      <c r="AN51" s="4" t="s">
        <v>155</v>
      </c>
      <c r="AO51" s="4">
        <v>2</v>
      </c>
      <c r="AP51" s="5">
        <v>0.8904050925925926</v>
      </c>
      <c r="AQ51" s="4">
        <v>47.159941000000003</v>
      </c>
      <c r="AR51" s="4">
        <v>-88.484217000000001</v>
      </c>
      <c r="AS51" s="4">
        <v>310.7</v>
      </c>
      <c r="AT51" s="4">
        <v>36.299999999999997</v>
      </c>
      <c r="AU51" s="4">
        <v>12</v>
      </c>
      <c r="AV51" s="4">
        <v>11</v>
      </c>
      <c r="AW51" s="4" t="s">
        <v>212</v>
      </c>
      <c r="AX51" s="4">
        <v>0.96870000000000001</v>
      </c>
      <c r="AY51" s="4">
        <v>1.3</v>
      </c>
      <c r="AZ51" s="4">
        <v>1.8145</v>
      </c>
      <c r="BA51" s="4">
        <v>13.404</v>
      </c>
      <c r="BB51" s="4">
        <v>15.37</v>
      </c>
      <c r="BC51" s="4">
        <v>1.1499999999999999</v>
      </c>
      <c r="BD51" s="4">
        <v>13.4</v>
      </c>
      <c r="BE51" s="4">
        <v>2900.828</v>
      </c>
      <c r="BF51" s="4">
        <v>2.6520000000000001</v>
      </c>
      <c r="BG51" s="4">
        <v>2.7480000000000002</v>
      </c>
      <c r="BH51" s="4">
        <v>7.3999999999999996E-2</v>
      </c>
      <c r="BI51" s="4">
        <v>2.8220000000000001</v>
      </c>
      <c r="BJ51" s="4">
        <v>2.2959999999999998</v>
      </c>
      <c r="BK51" s="4">
        <v>6.2E-2</v>
      </c>
      <c r="BL51" s="4">
        <v>2.3580000000000001</v>
      </c>
      <c r="BM51" s="4">
        <v>0.78559999999999997</v>
      </c>
      <c r="BQ51" s="4">
        <v>32.07</v>
      </c>
      <c r="BR51" s="4">
        <v>0.18084</v>
      </c>
      <c r="BS51" s="4">
        <v>-5</v>
      </c>
      <c r="BT51" s="4">
        <v>7.1419999999999999E-3</v>
      </c>
      <c r="BU51" s="4">
        <v>4.4192770000000001</v>
      </c>
      <c r="BV51" s="4">
        <v>21</v>
      </c>
      <c r="BW51" s="4">
        <f t="shared" si="9"/>
        <v>1.1675729833999999</v>
      </c>
      <c r="BY51" s="4">
        <f>BE51*$BU51*(VLOOKUP("Fuel Specific Gravity",'Raw Data'!$A$1:$B$2000,2,FALSE))</f>
        <v>9627.4914084783559</v>
      </c>
      <c r="BZ51" s="4">
        <f>BF51*$BU51*(VLOOKUP("Fuel Specific Gravity",'Raw Data'!$A$1:$B$2000,2,FALSE))</f>
        <v>8.801661875604001</v>
      </c>
      <c r="CA51" s="4">
        <f>BJ51*$BU51*(VLOOKUP("Fuel Specific Gravity",'Raw Data'!$A$1:$B$2000,2,FALSE))</f>
        <v>7.6201416539920004</v>
      </c>
      <c r="CB51" s="4">
        <f>BM51*$BU51*(VLOOKUP("Fuel Specific Gravity",'Raw Data'!$A$1:$B$2000,2,FALSE))</f>
        <v>2.6073097924112001</v>
      </c>
    </row>
    <row r="52" spans="1:80" x14ac:dyDescent="0.25">
      <c r="A52" s="2">
        <v>43167</v>
      </c>
      <c r="B52" s="38">
        <v>1.4605324074074074E-2</v>
      </c>
      <c r="C52" s="4">
        <v>12.972</v>
      </c>
      <c r="D52" s="4">
        <v>1.41E-2</v>
      </c>
      <c r="E52" s="4">
        <v>140.95867799999999</v>
      </c>
      <c r="F52" s="4">
        <v>151.19999999999999</v>
      </c>
      <c r="G52" s="4">
        <v>3.1</v>
      </c>
      <c r="H52" s="4">
        <v>127.6</v>
      </c>
      <c r="J52" s="4">
        <v>0.2</v>
      </c>
      <c r="K52" s="4">
        <v>0.88329999999999997</v>
      </c>
      <c r="L52" s="4">
        <v>11.458500000000001</v>
      </c>
      <c r="M52" s="4">
        <v>1.2500000000000001E-2</v>
      </c>
      <c r="N52" s="4">
        <v>133.5829</v>
      </c>
      <c r="O52" s="4">
        <v>2.7383000000000002</v>
      </c>
      <c r="P52" s="4">
        <v>136.30000000000001</v>
      </c>
      <c r="Q52" s="4">
        <v>111.61799999999999</v>
      </c>
      <c r="R52" s="4">
        <v>2.2881</v>
      </c>
      <c r="S52" s="4">
        <v>113.9</v>
      </c>
      <c r="T52" s="4">
        <v>127.5654</v>
      </c>
      <c r="W52" s="4">
        <v>0</v>
      </c>
      <c r="X52" s="4">
        <v>0.1767</v>
      </c>
      <c r="Y52" s="4">
        <v>12.1</v>
      </c>
      <c r="Z52" s="4">
        <v>852</v>
      </c>
      <c r="AA52" s="4">
        <v>863</v>
      </c>
      <c r="AB52" s="4">
        <v>875</v>
      </c>
      <c r="AC52" s="4">
        <v>91</v>
      </c>
      <c r="AD52" s="4">
        <v>33.130000000000003</v>
      </c>
      <c r="AE52" s="4">
        <v>0.76</v>
      </c>
      <c r="AF52" s="4">
        <v>979</v>
      </c>
      <c r="AG52" s="4">
        <v>4</v>
      </c>
      <c r="AH52" s="4">
        <v>80.070999999999998</v>
      </c>
      <c r="AI52" s="4">
        <v>41</v>
      </c>
      <c r="AJ52" s="4">
        <v>190</v>
      </c>
      <c r="AK52" s="4">
        <v>168</v>
      </c>
      <c r="AL52" s="4">
        <v>3.7</v>
      </c>
      <c r="AM52" s="4">
        <v>175</v>
      </c>
      <c r="AN52" s="4" t="s">
        <v>155</v>
      </c>
      <c r="AO52" s="4">
        <v>2</v>
      </c>
      <c r="AP52" s="5">
        <v>0.89041666666666675</v>
      </c>
      <c r="AQ52" s="4">
        <v>47.160091000000001</v>
      </c>
      <c r="AR52" s="4">
        <v>-88.484223</v>
      </c>
      <c r="AS52" s="4">
        <v>311</v>
      </c>
      <c r="AT52" s="4">
        <v>34.9</v>
      </c>
      <c r="AU52" s="4">
        <v>12</v>
      </c>
      <c r="AV52" s="4">
        <v>10</v>
      </c>
      <c r="AW52" s="4" t="s">
        <v>213</v>
      </c>
      <c r="AX52" s="4">
        <v>0.9</v>
      </c>
      <c r="AY52" s="4">
        <v>1.3</v>
      </c>
      <c r="AZ52" s="4">
        <v>1.7</v>
      </c>
      <c r="BA52" s="4">
        <v>13.404</v>
      </c>
      <c r="BB52" s="4">
        <v>15.57</v>
      </c>
      <c r="BC52" s="4">
        <v>1.1599999999999999</v>
      </c>
      <c r="BD52" s="4">
        <v>13.208</v>
      </c>
      <c r="BE52" s="4">
        <v>2901.0129999999999</v>
      </c>
      <c r="BF52" s="4">
        <v>2.0059999999999998</v>
      </c>
      <c r="BG52" s="4">
        <v>3.5419999999999998</v>
      </c>
      <c r="BH52" s="4">
        <v>7.2999999999999995E-2</v>
      </c>
      <c r="BI52" s="4">
        <v>3.6139999999999999</v>
      </c>
      <c r="BJ52" s="4">
        <v>2.9590000000000001</v>
      </c>
      <c r="BK52" s="4">
        <v>6.0999999999999999E-2</v>
      </c>
      <c r="BL52" s="4">
        <v>3.02</v>
      </c>
      <c r="BM52" s="4">
        <v>1.1145</v>
      </c>
      <c r="BQ52" s="4">
        <v>32.521999999999998</v>
      </c>
      <c r="BR52" s="4">
        <v>0.15198800000000001</v>
      </c>
      <c r="BS52" s="4">
        <v>-5</v>
      </c>
      <c r="BT52" s="4">
        <v>6.071E-3</v>
      </c>
      <c r="BU52" s="4">
        <v>3.714207</v>
      </c>
      <c r="BV52" s="4">
        <v>21</v>
      </c>
      <c r="BW52" s="4">
        <f t="shared" si="9"/>
        <v>0.98129348939999994</v>
      </c>
      <c r="BY52" s="4">
        <f>BE52*$BU52*(VLOOKUP("Fuel Specific Gravity",'Raw Data'!$A$1:$B$2000,2,FALSE))</f>
        <v>8091.9970565599406</v>
      </c>
      <c r="BZ52" s="4">
        <f>BF52*$BU52*(VLOOKUP("Fuel Specific Gravity",'Raw Data'!$A$1:$B$2000,2,FALSE))</f>
        <v>5.595475130741999</v>
      </c>
      <c r="CA52" s="4">
        <f>BJ52*$BU52*(VLOOKUP("Fuel Specific Gravity",'Raw Data'!$A$1:$B$2000,2,FALSE))</f>
        <v>8.2537442232630003</v>
      </c>
      <c r="CB52" s="4">
        <f>BM52*$BU52*(VLOOKUP("Fuel Specific Gravity",'Raw Data'!$A$1:$B$2000,2,FALSE))</f>
        <v>3.1087522598265003</v>
      </c>
    </row>
    <row r="53" spans="1:80" x14ac:dyDescent="0.25">
      <c r="A53" s="2">
        <v>43167</v>
      </c>
      <c r="B53" s="38">
        <v>1.4616898148148148E-2</v>
      </c>
      <c r="C53" s="4">
        <v>13.502000000000001</v>
      </c>
      <c r="D53" s="4">
        <v>1.1599999999999999E-2</v>
      </c>
      <c r="E53" s="4">
        <v>116.34584</v>
      </c>
      <c r="F53" s="4">
        <v>159.9</v>
      </c>
      <c r="G53" s="4">
        <v>3.1</v>
      </c>
      <c r="H53" s="4">
        <v>143.19999999999999</v>
      </c>
      <c r="J53" s="4">
        <v>0.24</v>
      </c>
      <c r="K53" s="4">
        <v>0.87909999999999999</v>
      </c>
      <c r="L53" s="4">
        <v>11.8696</v>
      </c>
      <c r="M53" s="4">
        <v>1.0200000000000001E-2</v>
      </c>
      <c r="N53" s="4">
        <v>140.55609999999999</v>
      </c>
      <c r="O53" s="4">
        <v>2.7252000000000001</v>
      </c>
      <c r="P53" s="4">
        <v>143.30000000000001</v>
      </c>
      <c r="Q53" s="4">
        <v>117.4593</v>
      </c>
      <c r="R53" s="4">
        <v>2.2772999999999999</v>
      </c>
      <c r="S53" s="4">
        <v>119.7</v>
      </c>
      <c r="T53" s="4">
        <v>143.19999999999999</v>
      </c>
      <c r="W53" s="4">
        <v>0</v>
      </c>
      <c r="X53" s="4">
        <v>0.20949999999999999</v>
      </c>
      <c r="Y53" s="4">
        <v>12</v>
      </c>
      <c r="Z53" s="4">
        <v>853</v>
      </c>
      <c r="AA53" s="4">
        <v>864</v>
      </c>
      <c r="AB53" s="4">
        <v>875</v>
      </c>
      <c r="AC53" s="4">
        <v>91</v>
      </c>
      <c r="AD53" s="4">
        <v>33.159999999999997</v>
      </c>
      <c r="AE53" s="4">
        <v>0.76</v>
      </c>
      <c r="AF53" s="4">
        <v>978</v>
      </c>
      <c r="AG53" s="4">
        <v>4</v>
      </c>
      <c r="AH53" s="4">
        <v>80</v>
      </c>
      <c r="AI53" s="4">
        <v>41</v>
      </c>
      <c r="AJ53" s="4">
        <v>190</v>
      </c>
      <c r="AK53" s="4">
        <v>168</v>
      </c>
      <c r="AL53" s="4">
        <v>3.6</v>
      </c>
      <c r="AM53" s="4">
        <v>175</v>
      </c>
      <c r="AN53" s="4" t="s">
        <v>155</v>
      </c>
      <c r="AO53" s="4">
        <v>2</v>
      </c>
      <c r="AP53" s="5">
        <v>0.89042824074074067</v>
      </c>
      <c r="AQ53" s="4">
        <v>47.160231000000003</v>
      </c>
      <c r="AR53" s="4">
        <v>-88.484228999999999</v>
      </c>
      <c r="AS53" s="4">
        <v>311.10000000000002</v>
      </c>
      <c r="AT53" s="4">
        <v>34.4</v>
      </c>
      <c r="AU53" s="4">
        <v>12</v>
      </c>
      <c r="AV53" s="4">
        <v>10</v>
      </c>
      <c r="AW53" s="4" t="s">
        <v>213</v>
      </c>
      <c r="AX53" s="4">
        <v>0.97709999999999997</v>
      </c>
      <c r="AY53" s="4">
        <v>1.3771</v>
      </c>
      <c r="AZ53" s="4">
        <v>1.7770999999999999</v>
      </c>
      <c r="BA53" s="4">
        <v>13.404</v>
      </c>
      <c r="BB53" s="4">
        <v>15</v>
      </c>
      <c r="BC53" s="4">
        <v>1.1200000000000001</v>
      </c>
      <c r="BD53" s="4">
        <v>13.755000000000001</v>
      </c>
      <c r="BE53" s="4">
        <v>2901.0479999999998</v>
      </c>
      <c r="BF53" s="4">
        <v>1.591</v>
      </c>
      <c r="BG53" s="4">
        <v>3.5979999999999999</v>
      </c>
      <c r="BH53" s="4">
        <v>7.0000000000000007E-2</v>
      </c>
      <c r="BI53" s="4">
        <v>3.6669999999999998</v>
      </c>
      <c r="BJ53" s="4">
        <v>3.0059999999999998</v>
      </c>
      <c r="BK53" s="4">
        <v>5.8000000000000003E-2</v>
      </c>
      <c r="BL53" s="4">
        <v>3.0649999999999999</v>
      </c>
      <c r="BM53" s="4">
        <v>1.2078</v>
      </c>
      <c r="BQ53" s="4">
        <v>37.238999999999997</v>
      </c>
      <c r="BR53" s="4">
        <v>0.176012</v>
      </c>
      <c r="BS53" s="4">
        <v>-5</v>
      </c>
      <c r="BT53" s="4">
        <v>7.8580000000000004E-3</v>
      </c>
      <c r="BU53" s="4">
        <v>4.3012930000000003</v>
      </c>
      <c r="BV53" s="4">
        <v>21</v>
      </c>
      <c r="BW53" s="4">
        <f t="shared" si="9"/>
        <v>1.1364016106000001</v>
      </c>
      <c r="BY53" s="4">
        <f>BE53*$BU53*(VLOOKUP("Fuel Specific Gravity",'Raw Data'!$A$1:$B$2000,2,FALSE))</f>
        <v>9371.1713487530633</v>
      </c>
      <c r="BZ53" s="4">
        <f>BF53*$BU53*(VLOOKUP("Fuel Specific Gravity",'Raw Data'!$A$1:$B$2000,2,FALSE))</f>
        <v>5.1393612294130007</v>
      </c>
      <c r="CA53" s="4">
        <f>BJ53*$BU53*(VLOOKUP("Fuel Specific Gravity",'Raw Data'!$A$1:$B$2000,2,FALSE))</f>
        <v>9.7101947552579997</v>
      </c>
      <c r="CB53" s="4">
        <f>BM53*$BU53*(VLOOKUP("Fuel Specific Gravity",'Raw Data'!$A$1:$B$2000,2,FALSE))</f>
        <v>3.9015213657354</v>
      </c>
    </row>
    <row r="54" spans="1:80" x14ac:dyDescent="0.25">
      <c r="A54" s="2">
        <v>43167</v>
      </c>
      <c r="B54" s="38">
        <v>1.4628472222222223E-2</v>
      </c>
      <c r="C54" s="4">
        <v>14.125999999999999</v>
      </c>
      <c r="D54" s="4">
        <v>8.8999999999999999E-3</v>
      </c>
      <c r="E54" s="4">
        <v>88.933333000000005</v>
      </c>
      <c r="F54" s="4">
        <v>162.80000000000001</v>
      </c>
      <c r="G54" s="4">
        <v>3.1</v>
      </c>
      <c r="H54" s="4">
        <v>122.6</v>
      </c>
      <c r="J54" s="4">
        <v>0.49</v>
      </c>
      <c r="K54" s="4">
        <v>0.87429999999999997</v>
      </c>
      <c r="L54" s="4">
        <v>12.349600000000001</v>
      </c>
      <c r="M54" s="4">
        <v>7.7999999999999996E-3</v>
      </c>
      <c r="N54" s="4">
        <v>142.29640000000001</v>
      </c>
      <c r="O54" s="4">
        <v>2.7101999999999999</v>
      </c>
      <c r="P54" s="4">
        <v>145</v>
      </c>
      <c r="Q54" s="4">
        <v>118.741</v>
      </c>
      <c r="R54" s="4">
        <v>2.2616000000000001</v>
      </c>
      <c r="S54" s="4">
        <v>121</v>
      </c>
      <c r="T54" s="4">
        <v>122.5517</v>
      </c>
      <c r="W54" s="4">
        <v>0</v>
      </c>
      <c r="X54" s="4">
        <v>0.4279</v>
      </c>
      <c r="Y54" s="4">
        <v>12.1</v>
      </c>
      <c r="Z54" s="4">
        <v>852</v>
      </c>
      <c r="AA54" s="4">
        <v>863</v>
      </c>
      <c r="AB54" s="4">
        <v>875</v>
      </c>
      <c r="AC54" s="4">
        <v>90.1</v>
      </c>
      <c r="AD54" s="4">
        <v>32.79</v>
      </c>
      <c r="AE54" s="4">
        <v>0.75</v>
      </c>
      <c r="AF54" s="4">
        <v>979</v>
      </c>
      <c r="AG54" s="4">
        <v>4</v>
      </c>
      <c r="AH54" s="4">
        <v>80</v>
      </c>
      <c r="AI54" s="4">
        <v>41</v>
      </c>
      <c r="AJ54" s="4">
        <v>190</v>
      </c>
      <c r="AK54" s="4">
        <v>168</v>
      </c>
      <c r="AL54" s="4">
        <v>3.6</v>
      </c>
      <c r="AM54" s="4">
        <v>175</v>
      </c>
      <c r="AN54" s="4" t="s">
        <v>155</v>
      </c>
      <c r="AO54" s="4">
        <v>2</v>
      </c>
      <c r="AP54" s="5">
        <v>0.89043981481481482</v>
      </c>
      <c r="AQ54" s="4">
        <v>47.160434000000002</v>
      </c>
      <c r="AR54" s="4">
        <v>-88.484202999999994</v>
      </c>
      <c r="AS54" s="4">
        <v>311.5</v>
      </c>
      <c r="AT54" s="4">
        <v>31</v>
      </c>
      <c r="AU54" s="4">
        <v>12</v>
      </c>
      <c r="AV54" s="4">
        <v>10</v>
      </c>
      <c r="AW54" s="4" t="s">
        <v>213</v>
      </c>
      <c r="AX54" s="4">
        <v>1</v>
      </c>
      <c r="AY54" s="4">
        <v>1.4</v>
      </c>
      <c r="AZ54" s="4">
        <v>1.8</v>
      </c>
      <c r="BA54" s="4">
        <v>13.404</v>
      </c>
      <c r="BB54" s="4">
        <v>14.38</v>
      </c>
      <c r="BC54" s="4">
        <v>1.07</v>
      </c>
      <c r="BD54" s="4">
        <v>14.381</v>
      </c>
      <c r="BE54" s="4">
        <v>2901.9670000000001</v>
      </c>
      <c r="BF54" s="4">
        <v>1.163</v>
      </c>
      <c r="BG54" s="4">
        <v>3.5019999999999998</v>
      </c>
      <c r="BH54" s="4">
        <v>6.7000000000000004E-2</v>
      </c>
      <c r="BI54" s="4">
        <v>3.5680000000000001</v>
      </c>
      <c r="BJ54" s="4">
        <v>2.9220000000000002</v>
      </c>
      <c r="BK54" s="4">
        <v>5.6000000000000001E-2</v>
      </c>
      <c r="BL54" s="4">
        <v>2.9780000000000002</v>
      </c>
      <c r="BM54" s="4">
        <v>0.99380000000000002</v>
      </c>
      <c r="BQ54" s="4">
        <v>73.117999999999995</v>
      </c>
      <c r="BR54" s="4">
        <v>0.200296</v>
      </c>
      <c r="BS54" s="4">
        <v>-5</v>
      </c>
      <c r="BT54" s="4">
        <v>7.071E-3</v>
      </c>
      <c r="BU54" s="4">
        <v>4.8947339999999997</v>
      </c>
      <c r="BV54" s="4">
        <v>21</v>
      </c>
      <c r="BW54" s="4">
        <f t="shared" si="9"/>
        <v>1.2931887227999999</v>
      </c>
      <c r="BY54" s="4">
        <f>BE54*$BU54*(VLOOKUP("Fuel Specific Gravity",'Raw Data'!$A$1:$B$2000,2,FALSE))</f>
        <v>10667.471762875277</v>
      </c>
      <c r="BZ54" s="4">
        <f>BF54*$BU54*(VLOOKUP("Fuel Specific Gravity",'Raw Data'!$A$1:$B$2000,2,FALSE))</f>
        <v>4.2751243071419998</v>
      </c>
      <c r="CA54" s="4">
        <f>BJ54*$BU54*(VLOOKUP("Fuel Specific Gravity",'Raw Data'!$A$1:$B$2000,2,FALSE))</f>
        <v>10.741111973748</v>
      </c>
      <c r="CB54" s="4">
        <f>BM54*$BU54*(VLOOKUP("Fuel Specific Gravity",'Raw Data'!$A$1:$B$2000,2,FALSE))</f>
        <v>3.6531543735492003</v>
      </c>
    </row>
    <row r="55" spans="1:80" x14ac:dyDescent="0.25">
      <c r="A55" s="2">
        <v>43167</v>
      </c>
      <c r="B55" s="38">
        <v>1.4640046296296297E-2</v>
      </c>
      <c r="C55" s="4">
        <v>14.375999999999999</v>
      </c>
      <c r="D55" s="4">
        <v>2.3599999999999999E-2</v>
      </c>
      <c r="E55" s="4">
        <v>236.22739000000001</v>
      </c>
      <c r="F55" s="4">
        <v>167.4</v>
      </c>
      <c r="G55" s="4">
        <v>3.1</v>
      </c>
      <c r="H55" s="4">
        <v>83.9</v>
      </c>
      <c r="J55" s="4">
        <v>0.64</v>
      </c>
      <c r="K55" s="4">
        <v>0.87219999999999998</v>
      </c>
      <c r="L55" s="4">
        <v>12.5387</v>
      </c>
      <c r="M55" s="4">
        <v>2.06E-2</v>
      </c>
      <c r="N55" s="4">
        <v>145.98580000000001</v>
      </c>
      <c r="O55" s="4">
        <v>2.7039</v>
      </c>
      <c r="P55" s="4">
        <v>148.69999999999999</v>
      </c>
      <c r="Q55" s="4">
        <v>121.821</v>
      </c>
      <c r="R55" s="4">
        <v>2.2563</v>
      </c>
      <c r="S55" s="4">
        <v>124.1</v>
      </c>
      <c r="T55" s="4">
        <v>83.935900000000004</v>
      </c>
      <c r="W55" s="4">
        <v>0</v>
      </c>
      <c r="X55" s="4">
        <v>0.55500000000000005</v>
      </c>
      <c r="Y55" s="4">
        <v>12</v>
      </c>
      <c r="Z55" s="4">
        <v>853</v>
      </c>
      <c r="AA55" s="4">
        <v>864</v>
      </c>
      <c r="AB55" s="4">
        <v>874</v>
      </c>
      <c r="AC55" s="4">
        <v>90</v>
      </c>
      <c r="AD55" s="4">
        <v>32.799999999999997</v>
      </c>
      <c r="AE55" s="4">
        <v>0.75</v>
      </c>
      <c r="AF55" s="4">
        <v>978</v>
      </c>
      <c r="AG55" s="4">
        <v>4</v>
      </c>
      <c r="AH55" s="4">
        <v>80</v>
      </c>
      <c r="AI55" s="4">
        <v>41</v>
      </c>
      <c r="AJ55" s="4">
        <v>190</v>
      </c>
      <c r="AK55" s="4">
        <v>168</v>
      </c>
      <c r="AL55" s="4">
        <v>3.6</v>
      </c>
      <c r="AM55" s="4">
        <v>175.2</v>
      </c>
      <c r="AN55" s="4" t="s">
        <v>155</v>
      </c>
      <c r="AO55" s="4">
        <v>2</v>
      </c>
      <c r="AP55" s="5">
        <v>0.89046296296296301</v>
      </c>
      <c r="AQ55" s="4">
        <v>47.160558000000002</v>
      </c>
      <c r="AR55" s="4">
        <v>-88.484155999999999</v>
      </c>
      <c r="AS55" s="4">
        <v>312.10000000000002</v>
      </c>
      <c r="AT55" s="4">
        <v>28.1</v>
      </c>
      <c r="AU55" s="4">
        <v>12</v>
      </c>
      <c r="AV55" s="4">
        <v>10</v>
      </c>
      <c r="AW55" s="4" t="s">
        <v>213</v>
      </c>
      <c r="AX55" s="4">
        <v>1.2313000000000001</v>
      </c>
      <c r="AY55" s="4">
        <v>1.0915999999999999</v>
      </c>
      <c r="AZ55" s="4">
        <v>2.0312999999999999</v>
      </c>
      <c r="BA55" s="4">
        <v>13.404</v>
      </c>
      <c r="BB55" s="4">
        <v>14.14</v>
      </c>
      <c r="BC55" s="4">
        <v>1.05</v>
      </c>
      <c r="BD55" s="4">
        <v>14.648999999999999</v>
      </c>
      <c r="BE55" s="4">
        <v>2899.82</v>
      </c>
      <c r="BF55" s="4">
        <v>3.0329999999999999</v>
      </c>
      <c r="BG55" s="4">
        <v>3.536</v>
      </c>
      <c r="BH55" s="4">
        <v>6.5000000000000002E-2</v>
      </c>
      <c r="BI55" s="4">
        <v>3.601</v>
      </c>
      <c r="BJ55" s="4">
        <v>2.95</v>
      </c>
      <c r="BK55" s="4">
        <v>5.5E-2</v>
      </c>
      <c r="BL55" s="4">
        <v>3.0049999999999999</v>
      </c>
      <c r="BM55" s="4">
        <v>0.66990000000000005</v>
      </c>
      <c r="BQ55" s="4">
        <v>93.322000000000003</v>
      </c>
      <c r="BR55" s="4">
        <v>0.181562</v>
      </c>
      <c r="BS55" s="4">
        <v>-5</v>
      </c>
      <c r="BT55" s="4">
        <v>7.9290000000000003E-3</v>
      </c>
      <c r="BU55" s="4">
        <v>4.4369209999999999</v>
      </c>
      <c r="BV55" s="4">
        <v>21</v>
      </c>
      <c r="BW55" s="4">
        <f t="shared" si="9"/>
        <v>1.1722345282</v>
      </c>
      <c r="BY55" s="4">
        <f>BE55*$BU55*(VLOOKUP("Fuel Specific Gravity",'Raw Data'!$A$1:$B$2000,2,FALSE))</f>
        <v>9662.5704629192205</v>
      </c>
      <c r="BZ55" s="4">
        <f>BF55*$BU55*(VLOOKUP("Fuel Specific Gravity",'Raw Data'!$A$1:$B$2000,2,FALSE))</f>
        <v>10.106343226143</v>
      </c>
      <c r="CA55" s="4">
        <f>BJ55*$BU55*(VLOOKUP("Fuel Specific Gravity",'Raw Data'!$A$1:$B$2000,2,FALSE))</f>
        <v>9.8297766294500004</v>
      </c>
      <c r="CB55" s="4">
        <f>BM55*$BU55*(VLOOKUP("Fuel Specific Gravity",'Raw Data'!$A$1:$B$2000,2,FALSE))</f>
        <v>2.2321923268029003</v>
      </c>
    </row>
    <row r="56" spans="1:80" x14ac:dyDescent="0.25">
      <c r="A56" s="2">
        <v>43167</v>
      </c>
      <c r="B56" s="38">
        <v>1.465162037037037E-2</v>
      </c>
      <c r="C56" s="4">
        <v>14.455</v>
      </c>
      <c r="D56" s="4">
        <v>0.15709999999999999</v>
      </c>
      <c r="E56" s="4">
        <v>1571.2833760000001</v>
      </c>
      <c r="F56" s="4">
        <v>171.3</v>
      </c>
      <c r="G56" s="4">
        <v>3.1</v>
      </c>
      <c r="H56" s="4">
        <v>70.3</v>
      </c>
      <c r="J56" s="4">
        <v>0.79</v>
      </c>
      <c r="K56" s="4">
        <v>0.87039999999999995</v>
      </c>
      <c r="L56" s="4">
        <v>12.5824</v>
      </c>
      <c r="M56" s="4">
        <v>0.1368</v>
      </c>
      <c r="N56" s="4">
        <v>149.12889999999999</v>
      </c>
      <c r="O56" s="4">
        <v>2.6983000000000001</v>
      </c>
      <c r="P56" s="4">
        <v>151.80000000000001</v>
      </c>
      <c r="Q56" s="4">
        <v>124.4451</v>
      </c>
      <c r="R56" s="4">
        <v>2.2517</v>
      </c>
      <c r="S56" s="4">
        <v>126.7</v>
      </c>
      <c r="T56" s="4">
        <v>70.269599999999997</v>
      </c>
      <c r="W56" s="4">
        <v>0</v>
      </c>
      <c r="X56" s="4">
        <v>0.69010000000000005</v>
      </c>
      <c r="Y56" s="4">
        <v>12.1</v>
      </c>
      <c r="Z56" s="4">
        <v>853</v>
      </c>
      <c r="AA56" s="4">
        <v>864</v>
      </c>
      <c r="AB56" s="4">
        <v>874</v>
      </c>
      <c r="AC56" s="4">
        <v>90</v>
      </c>
      <c r="AD56" s="4">
        <v>32.799999999999997</v>
      </c>
      <c r="AE56" s="4">
        <v>0.75</v>
      </c>
      <c r="AF56" s="4">
        <v>978</v>
      </c>
      <c r="AG56" s="4">
        <v>4</v>
      </c>
      <c r="AH56" s="4">
        <v>80</v>
      </c>
      <c r="AI56" s="4">
        <v>41</v>
      </c>
      <c r="AJ56" s="4">
        <v>190</v>
      </c>
      <c r="AK56" s="4">
        <v>168</v>
      </c>
      <c r="AL56" s="4">
        <v>3.6</v>
      </c>
      <c r="AM56" s="4">
        <v>175.6</v>
      </c>
      <c r="AN56" s="4" t="s">
        <v>155</v>
      </c>
      <c r="AO56" s="4">
        <v>2</v>
      </c>
      <c r="AP56" s="5">
        <v>0.89047453703703694</v>
      </c>
      <c r="AQ56" s="4">
        <v>47.160659000000003</v>
      </c>
      <c r="AR56" s="4">
        <v>-88.484099999999998</v>
      </c>
      <c r="AS56" s="4">
        <v>312.10000000000002</v>
      </c>
      <c r="AT56" s="4">
        <v>27.3</v>
      </c>
      <c r="AU56" s="4">
        <v>12</v>
      </c>
      <c r="AV56" s="4">
        <v>10</v>
      </c>
      <c r="AW56" s="4" t="s">
        <v>213</v>
      </c>
      <c r="AX56" s="4">
        <v>1.4541999999999999</v>
      </c>
      <c r="AY56" s="4">
        <v>1.3855</v>
      </c>
      <c r="AZ56" s="4">
        <v>2.4083999999999999</v>
      </c>
      <c r="BA56" s="4">
        <v>13.404</v>
      </c>
      <c r="BB56" s="4">
        <v>13.93</v>
      </c>
      <c r="BC56" s="4">
        <v>1.04</v>
      </c>
      <c r="BD56" s="4">
        <v>14.885999999999999</v>
      </c>
      <c r="BE56" s="4">
        <v>2873.5659999999998</v>
      </c>
      <c r="BF56" s="4">
        <v>19.88</v>
      </c>
      <c r="BG56" s="4">
        <v>3.5670000000000002</v>
      </c>
      <c r="BH56" s="4">
        <v>6.5000000000000002E-2</v>
      </c>
      <c r="BI56" s="4">
        <v>3.6309999999999998</v>
      </c>
      <c r="BJ56" s="4">
        <v>2.976</v>
      </c>
      <c r="BK56" s="4">
        <v>5.3999999999999999E-2</v>
      </c>
      <c r="BL56" s="4">
        <v>3.03</v>
      </c>
      <c r="BM56" s="4">
        <v>0.55379999999999996</v>
      </c>
      <c r="BQ56" s="4">
        <v>114.598</v>
      </c>
      <c r="BR56" s="4">
        <v>0.243172</v>
      </c>
      <c r="BS56" s="4">
        <v>-5</v>
      </c>
      <c r="BT56" s="4">
        <v>7.071E-3</v>
      </c>
      <c r="BU56" s="4">
        <v>5.9425160000000004</v>
      </c>
      <c r="BV56" s="4">
        <v>21</v>
      </c>
      <c r="BW56" s="4">
        <f t="shared" si="9"/>
        <v>1.5700127272</v>
      </c>
      <c r="BY56" s="4">
        <f>BE56*$BU56*(VLOOKUP("Fuel Specific Gravity",'Raw Data'!$A$1:$B$2000,2,FALSE))</f>
        <v>12824.235160974056</v>
      </c>
      <c r="BZ56" s="4">
        <f>BF56*$BU56*(VLOOKUP("Fuel Specific Gravity",'Raw Data'!$A$1:$B$2000,2,FALSE))</f>
        <v>88.721050778079999</v>
      </c>
      <c r="CA56" s="4">
        <f>BJ56*$BU56*(VLOOKUP("Fuel Specific Gravity",'Raw Data'!$A$1:$B$2000,2,FALSE))</f>
        <v>13.281380639616</v>
      </c>
      <c r="CB56" s="4">
        <f>BM56*$BU56*(VLOOKUP("Fuel Specific Gravity",'Raw Data'!$A$1:$B$2000,2,FALSE))</f>
        <v>2.4715149859608001</v>
      </c>
    </row>
    <row r="57" spans="1:80" x14ac:dyDescent="0.25">
      <c r="A57" s="2">
        <v>43167</v>
      </c>
      <c r="B57" s="38">
        <v>1.4663194444444444E-2</v>
      </c>
      <c r="C57" s="4">
        <v>14.273999999999999</v>
      </c>
      <c r="D57" s="4">
        <v>0.79700000000000004</v>
      </c>
      <c r="E57" s="4">
        <v>7970.3325020000002</v>
      </c>
      <c r="F57" s="4">
        <v>186.4</v>
      </c>
      <c r="G57" s="4">
        <v>3</v>
      </c>
      <c r="H57" s="4">
        <v>73.599999999999994</v>
      </c>
      <c r="J57" s="4">
        <v>0.8</v>
      </c>
      <c r="K57" s="4">
        <v>0.86609999999999998</v>
      </c>
      <c r="L57" s="4">
        <v>12.3637</v>
      </c>
      <c r="M57" s="4">
        <v>0.69030000000000002</v>
      </c>
      <c r="N57" s="4">
        <v>161.40940000000001</v>
      </c>
      <c r="O57" s="4">
        <v>2.5983999999999998</v>
      </c>
      <c r="P57" s="4">
        <v>164</v>
      </c>
      <c r="Q57" s="4">
        <v>134.69290000000001</v>
      </c>
      <c r="R57" s="4">
        <v>2.1684000000000001</v>
      </c>
      <c r="S57" s="4">
        <v>136.9</v>
      </c>
      <c r="T57" s="4">
        <v>73.641599999999997</v>
      </c>
      <c r="W57" s="4">
        <v>0</v>
      </c>
      <c r="X57" s="4">
        <v>0.69289999999999996</v>
      </c>
      <c r="Y57" s="4">
        <v>12.1</v>
      </c>
      <c r="Z57" s="4">
        <v>853</v>
      </c>
      <c r="AA57" s="4">
        <v>863</v>
      </c>
      <c r="AB57" s="4">
        <v>873</v>
      </c>
      <c r="AC57" s="4">
        <v>90</v>
      </c>
      <c r="AD57" s="4">
        <v>32.799999999999997</v>
      </c>
      <c r="AE57" s="4">
        <v>0.75</v>
      </c>
      <c r="AF57" s="4">
        <v>978</v>
      </c>
      <c r="AG57" s="4">
        <v>4</v>
      </c>
      <c r="AH57" s="4">
        <v>80</v>
      </c>
      <c r="AI57" s="4">
        <v>41</v>
      </c>
      <c r="AJ57" s="4">
        <v>190</v>
      </c>
      <c r="AK57" s="4">
        <v>168</v>
      </c>
      <c r="AL57" s="4">
        <v>3.6</v>
      </c>
      <c r="AM57" s="4">
        <v>176</v>
      </c>
      <c r="AN57" s="4" t="s">
        <v>155</v>
      </c>
      <c r="AO57" s="4">
        <v>2</v>
      </c>
      <c r="AP57" s="5">
        <v>0.89048611111111109</v>
      </c>
      <c r="AQ57" s="4">
        <v>47.160682000000001</v>
      </c>
      <c r="AR57" s="4">
        <v>-88.484087000000002</v>
      </c>
      <c r="AS57" s="4">
        <v>312.10000000000002</v>
      </c>
      <c r="AT57" s="4">
        <v>27.2</v>
      </c>
      <c r="AU57" s="4">
        <v>12</v>
      </c>
      <c r="AV57" s="4">
        <v>11</v>
      </c>
      <c r="AW57" s="4" t="s">
        <v>213</v>
      </c>
      <c r="AX57" s="4">
        <v>1.4229769999999999</v>
      </c>
      <c r="AY57" s="4">
        <v>1.6540459999999999</v>
      </c>
      <c r="AZ57" s="4">
        <v>2.6540460000000001</v>
      </c>
      <c r="BA57" s="4">
        <v>13.404</v>
      </c>
      <c r="BB57" s="4">
        <v>13.46</v>
      </c>
      <c r="BC57" s="4">
        <v>1</v>
      </c>
      <c r="BD57" s="4">
        <v>15.454000000000001</v>
      </c>
      <c r="BE57" s="4">
        <v>2750.9070000000002</v>
      </c>
      <c r="BF57" s="4">
        <v>97.763000000000005</v>
      </c>
      <c r="BG57" s="4">
        <v>3.7610000000000001</v>
      </c>
      <c r="BH57" s="4">
        <v>6.0999999999999999E-2</v>
      </c>
      <c r="BI57" s="4">
        <v>3.8210000000000002</v>
      </c>
      <c r="BJ57" s="4">
        <v>3.1379999999999999</v>
      </c>
      <c r="BK57" s="4">
        <v>5.0999999999999997E-2</v>
      </c>
      <c r="BL57" s="4">
        <v>3.1890000000000001</v>
      </c>
      <c r="BM57" s="4">
        <v>0.56540000000000001</v>
      </c>
      <c r="BQ57" s="4">
        <v>112.101</v>
      </c>
      <c r="BR57" s="4">
        <v>0.34740300000000002</v>
      </c>
      <c r="BS57" s="4">
        <v>-5</v>
      </c>
      <c r="BT57" s="4">
        <v>7.0000000000000001E-3</v>
      </c>
      <c r="BU57" s="4">
        <v>8.4896609999999999</v>
      </c>
      <c r="BV57" s="4">
        <v>21</v>
      </c>
      <c r="BW57" s="4">
        <f t="shared" si="9"/>
        <v>2.2429684362</v>
      </c>
      <c r="BY57" s="4">
        <f>BE57*$BU57*(VLOOKUP("Fuel Specific Gravity",'Raw Data'!$A$1:$B$2000,2,FALSE))</f>
        <v>17539.055172267777</v>
      </c>
      <c r="BZ57" s="4">
        <f>BF57*$BU57*(VLOOKUP("Fuel Specific Gravity",'Raw Data'!$A$1:$B$2000,2,FALSE))</f>
        <v>623.31102098559302</v>
      </c>
      <c r="CA57" s="4">
        <f>BJ57*$BU57*(VLOOKUP("Fuel Specific Gravity",'Raw Data'!$A$1:$B$2000,2,FALSE))</f>
        <v>20.007057719717999</v>
      </c>
      <c r="CB57" s="4">
        <f>BM57*$BU57*(VLOOKUP("Fuel Specific Gravity",'Raw Data'!$A$1:$B$2000,2,FALSE))</f>
        <v>3.6048408013794</v>
      </c>
    </row>
    <row r="58" spans="1:80" x14ac:dyDescent="0.25">
      <c r="A58" s="2">
        <v>43167</v>
      </c>
      <c r="B58" s="38">
        <v>1.4674768518518519E-2</v>
      </c>
      <c r="C58" s="4">
        <v>14.04</v>
      </c>
      <c r="D58" s="4">
        <v>0.92959999999999998</v>
      </c>
      <c r="E58" s="4">
        <v>9296.3865549999991</v>
      </c>
      <c r="F58" s="4">
        <v>185.6</v>
      </c>
      <c r="G58" s="4">
        <v>3</v>
      </c>
      <c r="H58" s="4">
        <v>96.9</v>
      </c>
      <c r="J58" s="4">
        <v>0.89</v>
      </c>
      <c r="K58" s="4">
        <v>0.86670000000000003</v>
      </c>
      <c r="L58" s="4">
        <v>12.168900000000001</v>
      </c>
      <c r="M58" s="4">
        <v>0.80569999999999997</v>
      </c>
      <c r="N58" s="4">
        <v>160.83619999999999</v>
      </c>
      <c r="O58" s="4">
        <v>2.6002000000000001</v>
      </c>
      <c r="P58" s="4">
        <v>163.4</v>
      </c>
      <c r="Q58" s="4">
        <v>134.21459999999999</v>
      </c>
      <c r="R58" s="4">
        <v>2.1698</v>
      </c>
      <c r="S58" s="4">
        <v>136.4</v>
      </c>
      <c r="T58" s="4">
        <v>96.875399999999999</v>
      </c>
      <c r="W58" s="4">
        <v>0</v>
      </c>
      <c r="X58" s="4">
        <v>0.77159999999999995</v>
      </c>
      <c r="Y58" s="4">
        <v>12</v>
      </c>
      <c r="Z58" s="4">
        <v>853</v>
      </c>
      <c r="AA58" s="4">
        <v>863</v>
      </c>
      <c r="AB58" s="4">
        <v>873</v>
      </c>
      <c r="AC58" s="4">
        <v>90</v>
      </c>
      <c r="AD58" s="4">
        <v>32.799999999999997</v>
      </c>
      <c r="AE58" s="4">
        <v>0.75</v>
      </c>
      <c r="AF58" s="4">
        <v>978</v>
      </c>
      <c r="AG58" s="4">
        <v>4</v>
      </c>
      <c r="AH58" s="4">
        <v>80</v>
      </c>
      <c r="AI58" s="4">
        <v>41</v>
      </c>
      <c r="AJ58" s="4">
        <v>190</v>
      </c>
      <c r="AK58" s="4">
        <v>168</v>
      </c>
      <c r="AL58" s="4">
        <v>3.5</v>
      </c>
      <c r="AM58" s="4">
        <v>175.7</v>
      </c>
      <c r="AN58" s="4" t="s">
        <v>155</v>
      </c>
      <c r="AO58" s="4">
        <v>2</v>
      </c>
      <c r="AP58" s="5">
        <v>0.89048611111111109</v>
      </c>
      <c r="AQ58" s="4">
        <v>47.160755999999999</v>
      </c>
      <c r="AR58" s="4">
        <v>-88.484033999999994</v>
      </c>
      <c r="AS58" s="4">
        <v>312.60000000000002</v>
      </c>
      <c r="AT58" s="4">
        <v>26.9</v>
      </c>
      <c r="AU58" s="4">
        <v>12</v>
      </c>
      <c r="AV58" s="4">
        <v>11</v>
      </c>
      <c r="AW58" s="4" t="s">
        <v>212</v>
      </c>
      <c r="AX58" s="4">
        <v>1.554154</v>
      </c>
      <c r="AY58" s="4">
        <v>2.008308</v>
      </c>
      <c r="AZ58" s="4">
        <v>2.9312309999999999</v>
      </c>
      <c r="BA58" s="4">
        <v>13.404</v>
      </c>
      <c r="BB58" s="4">
        <v>13.52</v>
      </c>
      <c r="BC58" s="4">
        <v>1.01</v>
      </c>
      <c r="BD58" s="4">
        <v>15.375999999999999</v>
      </c>
      <c r="BE58" s="4">
        <v>2723.6819999999998</v>
      </c>
      <c r="BF58" s="4">
        <v>114.78400000000001</v>
      </c>
      <c r="BG58" s="4">
        <v>3.77</v>
      </c>
      <c r="BH58" s="4">
        <v>6.0999999999999999E-2</v>
      </c>
      <c r="BI58" s="4">
        <v>3.831</v>
      </c>
      <c r="BJ58" s="4">
        <v>3.1459999999999999</v>
      </c>
      <c r="BK58" s="4">
        <v>5.0999999999999997E-2</v>
      </c>
      <c r="BL58" s="4">
        <v>3.1970000000000001</v>
      </c>
      <c r="BM58" s="4">
        <v>0.74819999999999998</v>
      </c>
      <c r="BQ58" s="4">
        <v>125.569</v>
      </c>
      <c r="BR58" s="4">
        <v>0.37915399999999999</v>
      </c>
      <c r="BS58" s="4">
        <v>-5</v>
      </c>
      <c r="BT58" s="4">
        <v>7.0000000000000001E-3</v>
      </c>
      <c r="BU58" s="4">
        <v>9.2655759999999994</v>
      </c>
      <c r="BV58" s="4">
        <v>21</v>
      </c>
      <c r="BW58" s="4">
        <f t="shared" si="9"/>
        <v>2.4479651791999997</v>
      </c>
      <c r="BY58" s="4">
        <f>BE58*$BU58*(VLOOKUP("Fuel Specific Gravity",'Raw Data'!$A$1:$B$2000,2,FALSE))</f>
        <v>18952.598410694827</v>
      </c>
      <c r="BZ58" s="4">
        <f>BF58*$BU58*(VLOOKUP("Fuel Specific Gravity",'Raw Data'!$A$1:$B$2000,2,FALSE))</f>
        <v>798.71844656358394</v>
      </c>
      <c r="CA58" s="4">
        <f>BJ58*$BU58*(VLOOKUP("Fuel Specific Gravity",'Raw Data'!$A$1:$B$2000,2,FALSE))</f>
        <v>21.891276074095998</v>
      </c>
      <c r="CB58" s="4">
        <f>BM58*$BU58*(VLOOKUP("Fuel Specific Gravity",'Raw Data'!$A$1:$B$2000,2,FALSE))</f>
        <v>5.2063104763631998</v>
      </c>
    </row>
    <row r="59" spans="1:80" x14ac:dyDescent="0.25">
      <c r="A59" s="2">
        <v>43167</v>
      </c>
      <c r="B59" s="38">
        <v>1.4686342592592593E-2</v>
      </c>
      <c r="C59" s="4">
        <v>14.048</v>
      </c>
      <c r="D59" s="4">
        <v>0.64349999999999996</v>
      </c>
      <c r="E59" s="4">
        <v>6434.8666670000002</v>
      </c>
      <c r="F59" s="4">
        <v>163.1</v>
      </c>
      <c r="G59" s="4">
        <v>3</v>
      </c>
      <c r="H59" s="4">
        <v>121.5</v>
      </c>
      <c r="J59" s="4">
        <v>0.9</v>
      </c>
      <c r="K59" s="4">
        <v>0.86919999999999997</v>
      </c>
      <c r="L59" s="4">
        <v>12.210900000000001</v>
      </c>
      <c r="M59" s="4">
        <v>0.55930000000000002</v>
      </c>
      <c r="N59" s="4">
        <v>141.78399999999999</v>
      </c>
      <c r="O59" s="4">
        <v>2.6076999999999999</v>
      </c>
      <c r="P59" s="4">
        <v>144.4</v>
      </c>
      <c r="Q59" s="4">
        <v>118.3159</v>
      </c>
      <c r="R59" s="4">
        <v>2.1760999999999999</v>
      </c>
      <c r="S59" s="4">
        <v>120.5</v>
      </c>
      <c r="T59" s="4">
        <v>121.4684</v>
      </c>
      <c r="W59" s="4">
        <v>0</v>
      </c>
      <c r="X59" s="4">
        <v>0.7823</v>
      </c>
      <c r="Y59" s="4">
        <v>12.1</v>
      </c>
      <c r="Z59" s="4">
        <v>853</v>
      </c>
      <c r="AA59" s="4">
        <v>863</v>
      </c>
      <c r="AB59" s="4">
        <v>874</v>
      </c>
      <c r="AC59" s="4">
        <v>90</v>
      </c>
      <c r="AD59" s="4">
        <v>32.799999999999997</v>
      </c>
      <c r="AE59" s="4">
        <v>0.75</v>
      </c>
      <c r="AF59" s="4">
        <v>978</v>
      </c>
      <c r="AG59" s="4">
        <v>4</v>
      </c>
      <c r="AH59" s="4">
        <v>80</v>
      </c>
      <c r="AI59" s="4">
        <v>41</v>
      </c>
      <c r="AJ59" s="4">
        <v>190.9</v>
      </c>
      <c r="AK59" s="4">
        <v>168.9</v>
      </c>
      <c r="AL59" s="4">
        <v>3.6</v>
      </c>
      <c r="AM59" s="4">
        <v>175.3</v>
      </c>
      <c r="AN59" s="4" t="s">
        <v>155</v>
      </c>
      <c r="AO59" s="4">
        <v>2</v>
      </c>
      <c r="AP59" s="5">
        <v>0.89049768518518524</v>
      </c>
      <c r="AQ59" s="4">
        <v>47.160859000000002</v>
      </c>
      <c r="AR59" s="4">
        <v>-88.483965999999995</v>
      </c>
      <c r="AS59" s="4">
        <v>313.2</v>
      </c>
      <c r="AT59" s="4">
        <v>27.6</v>
      </c>
      <c r="AU59" s="4">
        <v>12</v>
      </c>
      <c r="AV59" s="4">
        <v>11</v>
      </c>
      <c r="AW59" s="4" t="s">
        <v>212</v>
      </c>
      <c r="AX59" s="4">
        <v>1.6</v>
      </c>
      <c r="AY59" s="4">
        <v>2.1</v>
      </c>
      <c r="AZ59" s="4">
        <v>3</v>
      </c>
      <c r="BA59" s="4">
        <v>13.404</v>
      </c>
      <c r="BB59" s="4">
        <v>13.8</v>
      </c>
      <c r="BC59" s="4">
        <v>1.03</v>
      </c>
      <c r="BD59" s="4">
        <v>15.044</v>
      </c>
      <c r="BE59" s="4">
        <v>2776.4079999999999</v>
      </c>
      <c r="BF59" s="4">
        <v>80.944000000000003</v>
      </c>
      <c r="BG59" s="4">
        <v>3.3759999999999999</v>
      </c>
      <c r="BH59" s="4">
        <v>6.2E-2</v>
      </c>
      <c r="BI59" s="4">
        <v>3.4380000000000002</v>
      </c>
      <c r="BJ59" s="4">
        <v>2.8170000000000002</v>
      </c>
      <c r="BK59" s="4">
        <v>5.1999999999999998E-2</v>
      </c>
      <c r="BL59" s="4">
        <v>2.8690000000000002</v>
      </c>
      <c r="BM59" s="4">
        <v>0.95309999999999995</v>
      </c>
      <c r="BQ59" s="4">
        <v>129.333</v>
      </c>
      <c r="BR59" s="4">
        <v>0.29181600000000002</v>
      </c>
      <c r="BS59" s="4">
        <v>-5</v>
      </c>
      <c r="BT59" s="4">
        <v>7.0000000000000001E-3</v>
      </c>
      <c r="BU59" s="4">
        <v>7.1312530000000001</v>
      </c>
      <c r="BV59" s="4">
        <v>21</v>
      </c>
      <c r="BW59" s="4">
        <f t="shared" si="9"/>
        <v>1.8840770426</v>
      </c>
      <c r="BY59" s="4">
        <f>BE59*$BU59*(VLOOKUP("Fuel Specific Gravity",'Raw Data'!$A$1:$B$2000,2,FALSE))</f>
        <v>14869.250177297225</v>
      </c>
      <c r="BZ59" s="4">
        <f>BF59*$BU59*(VLOOKUP("Fuel Specific Gravity",'Raw Data'!$A$1:$B$2000,2,FALSE))</f>
        <v>433.50133926683202</v>
      </c>
      <c r="CA59" s="4">
        <f>BJ59*$BU59*(VLOOKUP("Fuel Specific Gravity",'Raw Data'!$A$1:$B$2000,2,FALSE))</f>
        <v>15.086643515451001</v>
      </c>
      <c r="CB59" s="4">
        <f>BM59*$BU59*(VLOOKUP("Fuel Specific Gravity",'Raw Data'!$A$1:$B$2000,2,FALSE))</f>
        <v>5.1043947229592996</v>
      </c>
    </row>
    <row r="60" spans="1:80" x14ac:dyDescent="0.25">
      <c r="A60" s="2">
        <v>43167</v>
      </c>
      <c r="B60" s="38">
        <v>1.4697916666666666E-2</v>
      </c>
      <c r="C60" s="4">
        <v>14.109</v>
      </c>
      <c r="D60" s="4">
        <v>0.2702</v>
      </c>
      <c r="E60" s="4">
        <v>2702.4719100000002</v>
      </c>
      <c r="F60" s="4">
        <v>140.9</v>
      </c>
      <c r="G60" s="4">
        <v>3</v>
      </c>
      <c r="H60" s="4">
        <v>112</v>
      </c>
      <c r="J60" s="4">
        <v>0.81</v>
      </c>
      <c r="K60" s="4">
        <v>0.87209999999999999</v>
      </c>
      <c r="L60" s="4">
        <v>12.304</v>
      </c>
      <c r="M60" s="4">
        <v>0.23569999999999999</v>
      </c>
      <c r="N60" s="4">
        <v>122.87220000000001</v>
      </c>
      <c r="O60" s="4">
        <v>2.6162999999999998</v>
      </c>
      <c r="P60" s="4">
        <v>125.5</v>
      </c>
      <c r="Q60" s="4">
        <v>102.53440000000001</v>
      </c>
      <c r="R60" s="4">
        <v>2.1831999999999998</v>
      </c>
      <c r="S60" s="4">
        <v>104.7</v>
      </c>
      <c r="T60" s="4">
        <v>111.9764</v>
      </c>
      <c r="W60" s="4">
        <v>0</v>
      </c>
      <c r="X60" s="4">
        <v>0.70289999999999997</v>
      </c>
      <c r="Y60" s="4">
        <v>12.1</v>
      </c>
      <c r="Z60" s="4">
        <v>852</v>
      </c>
      <c r="AA60" s="4">
        <v>863</v>
      </c>
      <c r="AB60" s="4">
        <v>874</v>
      </c>
      <c r="AC60" s="4">
        <v>90</v>
      </c>
      <c r="AD60" s="4">
        <v>32.799999999999997</v>
      </c>
      <c r="AE60" s="4">
        <v>0.75</v>
      </c>
      <c r="AF60" s="4">
        <v>978</v>
      </c>
      <c r="AG60" s="4">
        <v>4</v>
      </c>
      <c r="AH60" s="4">
        <v>79.070999999999998</v>
      </c>
      <c r="AI60" s="4">
        <v>41</v>
      </c>
      <c r="AJ60" s="4">
        <v>191</v>
      </c>
      <c r="AK60" s="4">
        <v>169</v>
      </c>
      <c r="AL60" s="4">
        <v>3.6</v>
      </c>
      <c r="AM60" s="4">
        <v>174.9</v>
      </c>
      <c r="AN60" s="4" t="s">
        <v>155</v>
      </c>
      <c r="AO60" s="4">
        <v>2</v>
      </c>
      <c r="AP60" s="5">
        <v>0.89050925925925928</v>
      </c>
      <c r="AQ60" s="4">
        <v>47.161059999999999</v>
      </c>
      <c r="AR60" s="4">
        <v>-88.483884000000003</v>
      </c>
      <c r="AS60" s="4">
        <v>313.89999999999998</v>
      </c>
      <c r="AT60" s="4">
        <v>29.1</v>
      </c>
      <c r="AU60" s="4">
        <v>12</v>
      </c>
      <c r="AV60" s="4">
        <v>11</v>
      </c>
      <c r="AW60" s="4" t="s">
        <v>212</v>
      </c>
      <c r="AX60" s="4">
        <v>1.3687</v>
      </c>
      <c r="AY60" s="4">
        <v>1.8687</v>
      </c>
      <c r="AZ60" s="4">
        <v>2.4603000000000002</v>
      </c>
      <c r="BA60" s="4">
        <v>13.404</v>
      </c>
      <c r="BB60" s="4">
        <v>14.12</v>
      </c>
      <c r="BC60" s="4">
        <v>1.05</v>
      </c>
      <c r="BD60" s="4">
        <v>14.666</v>
      </c>
      <c r="BE60" s="4">
        <v>2849.3560000000002</v>
      </c>
      <c r="BF60" s="4">
        <v>34.738</v>
      </c>
      <c r="BG60" s="4">
        <v>2.98</v>
      </c>
      <c r="BH60" s="4">
        <v>6.3E-2</v>
      </c>
      <c r="BI60" s="4">
        <v>3.0430000000000001</v>
      </c>
      <c r="BJ60" s="4">
        <v>2.4870000000000001</v>
      </c>
      <c r="BK60" s="4">
        <v>5.2999999999999999E-2</v>
      </c>
      <c r="BL60" s="4">
        <v>2.54</v>
      </c>
      <c r="BM60" s="4">
        <v>0.89480000000000004</v>
      </c>
      <c r="BQ60" s="4">
        <v>118.354</v>
      </c>
      <c r="BR60" s="4">
        <v>0.33330799999999999</v>
      </c>
      <c r="BS60" s="4">
        <v>-5</v>
      </c>
      <c r="BT60" s="4">
        <v>7.9290000000000003E-3</v>
      </c>
      <c r="BU60" s="4">
        <v>8.1452139999999993</v>
      </c>
      <c r="BV60" s="4">
        <v>21</v>
      </c>
      <c r="BW60" s="4">
        <f t="shared" si="9"/>
        <v>2.1519655387999999</v>
      </c>
      <c r="BY60" s="4">
        <f>BE60*$BU60*(VLOOKUP("Fuel Specific Gravity",'Raw Data'!$A$1:$B$2000,2,FALSE))</f>
        <v>17429.669401020186</v>
      </c>
      <c r="BZ60" s="4">
        <f>BF60*$BU60*(VLOOKUP("Fuel Specific Gravity",'Raw Data'!$A$1:$B$2000,2,FALSE))</f>
        <v>212.49428139293198</v>
      </c>
      <c r="CA60" s="4">
        <f>BJ60*$BU60*(VLOOKUP("Fuel Specific Gravity",'Raw Data'!$A$1:$B$2000,2,FALSE))</f>
        <v>15.213117560718</v>
      </c>
      <c r="CB60" s="4">
        <f>BM60*$BU60*(VLOOKUP("Fuel Specific Gravity",'Raw Data'!$A$1:$B$2000,2,FALSE))</f>
        <v>5.4735414528871997</v>
      </c>
    </row>
    <row r="61" spans="1:80" x14ac:dyDescent="0.25">
      <c r="A61" s="2">
        <v>43167</v>
      </c>
      <c r="B61" s="38">
        <v>1.4709490740740743E-2</v>
      </c>
      <c r="C61" s="4">
        <v>14.118</v>
      </c>
      <c r="D61" s="4">
        <v>8.6599999999999996E-2</v>
      </c>
      <c r="E61" s="4">
        <v>865.53846199999998</v>
      </c>
      <c r="F61" s="4">
        <v>129.9</v>
      </c>
      <c r="G61" s="4">
        <v>3</v>
      </c>
      <c r="H61" s="4">
        <v>97.5</v>
      </c>
      <c r="J61" s="4">
        <v>0.66</v>
      </c>
      <c r="K61" s="4">
        <v>0.87370000000000003</v>
      </c>
      <c r="L61" s="4">
        <v>12.3345</v>
      </c>
      <c r="M61" s="4">
        <v>7.5600000000000001E-2</v>
      </c>
      <c r="N61" s="4">
        <v>113.51609999999999</v>
      </c>
      <c r="O61" s="4">
        <v>2.621</v>
      </c>
      <c r="P61" s="4">
        <v>116.1</v>
      </c>
      <c r="Q61" s="4">
        <v>94.726900000000001</v>
      </c>
      <c r="R61" s="4">
        <v>2.1871999999999998</v>
      </c>
      <c r="S61" s="4">
        <v>96.9</v>
      </c>
      <c r="T61" s="4">
        <v>97.475999999999999</v>
      </c>
      <c r="W61" s="4">
        <v>0</v>
      </c>
      <c r="X61" s="4">
        <v>0.57989999999999997</v>
      </c>
      <c r="Y61" s="4">
        <v>12.1</v>
      </c>
      <c r="Z61" s="4">
        <v>853</v>
      </c>
      <c r="AA61" s="4">
        <v>863</v>
      </c>
      <c r="AB61" s="4">
        <v>874</v>
      </c>
      <c r="AC61" s="4">
        <v>90</v>
      </c>
      <c r="AD61" s="4">
        <v>32.799999999999997</v>
      </c>
      <c r="AE61" s="4">
        <v>0.75</v>
      </c>
      <c r="AF61" s="4">
        <v>978</v>
      </c>
      <c r="AG61" s="4">
        <v>4</v>
      </c>
      <c r="AH61" s="4">
        <v>79</v>
      </c>
      <c r="AI61" s="4">
        <v>41</v>
      </c>
      <c r="AJ61" s="4">
        <v>191</v>
      </c>
      <c r="AK61" s="4">
        <v>169</v>
      </c>
      <c r="AL61" s="4">
        <v>3.6</v>
      </c>
      <c r="AM61" s="4">
        <v>174.6</v>
      </c>
      <c r="AN61" s="4" t="s">
        <v>155</v>
      </c>
      <c r="AO61" s="4">
        <v>2</v>
      </c>
      <c r="AP61" s="5">
        <v>0.89053240740740736</v>
      </c>
      <c r="AQ61" s="4">
        <v>47.161200999999998</v>
      </c>
      <c r="AR61" s="4">
        <v>-88.483833000000004</v>
      </c>
      <c r="AS61" s="4">
        <v>314.3</v>
      </c>
      <c r="AT61" s="4">
        <v>29.5</v>
      </c>
      <c r="AU61" s="4">
        <v>12</v>
      </c>
      <c r="AV61" s="4">
        <v>11</v>
      </c>
      <c r="AW61" s="4" t="s">
        <v>212</v>
      </c>
      <c r="AX61" s="4">
        <v>1.3</v>
      </c>
      <c r="AY61" s="4">
        <v>1.8</v>
      </c>
      <c r="AZ61" s="4">
        <v>2.2999999999999998</v>
      </c>
      <c r="BA61" s="4">
        <v>13.404</v>
      </c>
      <c r="BB61" s="4">
        <v>14.31</v>
      </c>
      <c r="BC61" s="4">
        <v>1.07</v>
      </c>
      <c r="BD61" s="4">
        <v>14.46</v>
      </c>
      <c r="BE61" s="4">
        <v>2886.654</v>
      </c>
      <c r="BF61" s="4">
        <v>11.263999999999999</v>
      </c>
      <c r="BG61" s="4">
        <v>2.782</v>
      </c>
      <c r="BH61" s="4">
        <v>6.4000000000000001E-2</v>
      </c>
      <c r="BI61" s="4">
        <v>2.8460000000000001</v>
      </c>
      <c r="BJ61" s="4">
        <v>2.3220000000000001</v>
      </c>
      <c r="BK61" s="4">
        <v>5.3999999999999999E-2</v>
      </c>
      <c r="BL61" s="4">
        <v>2.375</v>
      </c>
      <c r="BM61" s="4">
        <v>0.78720000000000001</v>
      </c>
      <c r="BQ61" s="4">
        <v>98.676000000000002</v>
      </c>
      <c r="BR61" s="4">
        <v>0.31377500000000003</v>
      </c>
      <c r="BS61" s="4">
        <v>-5</v>
      </c>
      <c r="BT61" s="4">
        <v>6.1419999999999999E-3</v>
      </c>
      <c r="BU61" s="4">
        <v>7.6678769999999998</v>
      </c>
      <c r="BV61" s="4">
        <v>21</v>
      </c>
      <c r="BW61" s="4">
        <f t="shared" si="9"/>
        <v>2.0258531033999998</v>
      </c>
      <c r="BY61" s="4">
        <f>BE61*$BU61*(VLOOKUP("Fuel Specific Gravity",'Raw Data'!$A$1:$B$2000,2,FALSE))</f>
        <v>16623.015367982058</v>
      </c>
      <c r="BZ61" s="4">
        <f>BF61*$BU61*(VLOOKUP("Fuel Specific Gravity",'Raw Data'!$A$1:$B$2000,2,FALSE))</f>
        <v>64.864595862527992</v>
      </c>
      <c r="CA61" s="4">
        <f>BJ61*$BU61*(VLOOKUP("Fuel Specific Gravity",'Raw Data'!$A$1:$B$2000,2,FALSE))</f>
        <v>13.371412605894001</v>
      </c>
      <c r="CB61" s="4">
        <f>BM61*$BU61*(VLOOKUP("Fuel Specific Gravity",'Raw Data'!$A$1:$B$2000,2,FALSE))</f>
        <v>4.5331507335743995</v>
      </c>
    </row>
    <row r="62" spans="1:80" x14ac:dyDescent="0.25">
      <c r="A62" s="2">
        <v>43167</v>
      </c>
      <c r="B62" s="38">
        <v>1.4721064814814817E-2</v>
      </c>
      <c r="C62" s="4">
        <v>14.12</v>
      </c>
      <c r="D62" s="4">
        <v>3.0099999999999998E-2</v>
      </c>
      <c r="E62" s="4">
        <v>301.43589700000001</v>
      </c>
      <c r="F62" s="4">
        <v>125.4</v>
      </c>
      <c r="G62" s="4">
        <v>3</v>
      </c>
      <c r="H62" s="4">
        <v>88.8</v>
      </c>
      <c r="J62" s="4">
        <v>0.51</v>
      </c>
      <c r="K62" s="4">
        <v>0.87419999999999998</v>
      </c>
      <c r="L62" s="4">
        <v>12.3432</v>
      </c>
      <c r="M62" s="4">
        <v>2.64E-2</v>
      </c>
      <c r="N62" s="4">
        <v>109.6199</v>
      </c>
      <c r="O62" s="4">
        <v>2.6225000000000001</v>
      </c>
      <c r="P62" s="4">
        <v>112.2</v>
      </c>
      <c r="Q62" s="4">
        <v>91.4756</v>
      </c>
      <c r="R62" s="4">
        <v>2.1884000000000001</v>
      </c>
      <c r="S62" s="4">
        <v>93.7</v>
      </c>
      <c r="T62" s="4">
        <v>88.791399999999996</v>
      </c>
      <c r="W62" s="4">
        <v>0</v>
      </c>
      <c r="X62" s="4">
        <v>0.44519999999999998</v>
      </c>
      <c r="Y62" s="4">
        <v>12.1</v>
      </c>
      <c r="Z62" s="4">
        <v>852</v>
      </c>
      <c r="AA62" s="4">
        <v>862</v>
      </c>
      <c r="AB62" s="4">
        <v>873</v>
      </c>
      <c r="AC62" s="4">
        <v>90</v>
      </c>
      <c r="AD62" s="4">
        <v>32.799999999999997</v>
      </c>
      <c r="AE62" s="4">
        <v>0.75</v>
      </c>
      <c r="AF62" s="4">
        <v>978</v>
      </c>
      <c r="AG62" s="4">
        <v>4</v>
      </c>
      <c r="AH62" s="4">
        <v>79</v>
      </c>
      <c r="AI62" s="4">
        <v>41</v>
      </c>
      <c r="AJ62" s="4">
        <v>191</v>
      </c>
      <c r="AK62" s="4">
        <v>169</v>
      </c>
      <c r="AL62" s="4">
        <v>3.6</v>
      </c>
      <c r="AM62" s="4">
        <v>174.2</v>
      </c>
      <c r="AN62" s="4" t="s">
        <v>155</v>
      </c>
      <c r="AO62" s="4">
        <v>2</v>
      </c>
      <c r="AP62" s="5">
        <v>0.89054398148148151</v>
      </c>
      <c r="AQ62" s="4">
        <v>47.161349000000001</v>
      </c>
      <c r="AR62" s="4">
        <v>-88.483881999999994</v>
      </c>
      <c r="AS62" s="4">
        <v>314.2</v>
      </c>
      <c r="AT62" s="4">
        <v>30.9</v>
      </c>
      <c r="AU62" s="4">
        <v>12</v>
      </c>
      <c r="AV62" s="4">
        <v>10</v>
      </c>
      <c r="AW62" s="4" t="s">
        <v>212</v>
      </c>
      <c r="AX62" s="4">
        <v>1.3</v>
      </c>
      <c r="AY62" s="4">
        <v>1.8771</v>
      </c>
      <c r="AZ62" s="4">
        <v>2.2999999999999998</v>
      </c>
      <c r="BA62" s="4">
        <v>13.404</v>
      </c>
      <c r="BB62" s="4">
        <v>14.37</v>
      </c>
      <c r="BC62" s="4">
        <v>1.07</v>
      </c>
      <c r="BD62" s="4">
        <v>14.395</v>
      </c>
      <c r="BE62" s="4">
        <v>2898.3939999999998</v>
      </c>
      <c r="BF62" s="4">
        <v>3.9380000000000002</v>
      </c>
      <c r="BG62" s="4">
        <v>2.6960000000000002</v>
      </c>
      <c r="BH62" s="4">
        <v>6.4000000000000001E-2</v>
      </c>
      <c r="BI62" s="4">
        <v>2.76</v>
      </c>
      <c r="BJ62" s="4">
        <v>2.2490000000000001</v>
      </c>
      <c r="BK62" s="4">
        <v>5.3999999999999999E-2</v>
      </c>
      <c r="BL62" s="4">
        <v>2.3029999999999999</v>
      </c>
      <c r="BM62" s="4">
        <v>0.71950000000000003</v>
      </c>
      <c r="BQ62" s="4">
        <v>76.006</v>
      </c>
      <c r="BR62" s="4">
        <v>0.34451500000000002</v>
      </c>
      <c r="BS62" s="4">
        <v>-5</v>
      </c>
      <c r="BT62" s="4">
        <v>7.8580000000000004E-3</v>
      </c>
      <c r="BU62" s="4">
        <v>8.4190850000000008</v>
      </c>
      <c r="BV62" s="4">
        <v>21</v>
      </c>
      <c r="BW62" s="4">
        <f t="shared" si="9"/>
        <v>2.2243222570000003</v>
      </c>
      <c r="BY62" s="4">
        <f>BE62*$BU62*(VLOOKUP("Fuel Specific Gravity",'Raw Data'!$A$1:$B$2000,2,FALSE))</f>
        <v>18325.77091256699</v>
      </c>
      <c r="BZ62" s="4">
        <f>BF62*$BU62*(VLOOKUP("Fuel Specific Gravity",'Raw Data'!$A$1:$B$2000,2,FALSE))</f>
        <v>24.898921904230004</v>
      </c>
      <c r="CA62" s="4">
        <f>BJ62*$BU62*(VLOOKUP("Fuel Specific Gravity",'Raw Data'!$A$1:$B$2000,2,FALSE))</f>
        <v>14.219826145915004</v>
      </c>
      <c r="CB62" s="4">
        <f>BM62*$BU62*(VLOOKUP("Fuel Specific Gravity",'Raw Data'!$A$1:$B$2000,2,FALSE))</f>
        <v>4.5492062747825006</v>
      </c>
    </row>
    <row r="63" spans="1:80" x14ac:dyDescent="0.25">
      <c r="A63" s="2">
        <v>43167</v>
      </c>
      <c r="B63" s="38">
        <v>1.4732638888888887E-2</v>
      </c>
      <c r="C63" s="4">
        <v>14.12</v>
      </c>
      <c r="D63" s="4">
        <v>1.67E-2</v>
      </c>
      <c r="E63" s="4">
        <v>167.20267999999999</v>
      </c>
      <c r="F63" s="4">
        <v>137.5</v>
      </c>
      <c r="G63" s="4">
        <v>3</v>
      </c>
      <c r="H63" s="4">
        <v>72.900000000000006</v>
      </c>
      <c r="J63" s="4">
        <v>0.46</v>
      </c>
      <c r="K63" s="4">
        <v>0.87429999999999997</v>
      </c>
      <c r="L63" s="4">
        <v>12.3451</v>
      </c>
      <c r="M63" s="4">
        <v>1.46E-2</v>
      </c>
      <c r="N63" s="4">
        <v>120.19329999999999</v>
      </c>
      <c r="O63" s="4">
        <v>2.6229</v>
      </c>
      <c r="P63" s="4">
        <v>122.8</v>
      </c>
      <c r="Q63" s="4">
        <v>100.2989</v>
      </c>
      <c r="R63" s="4">
        <v>2.1886999999999999</v>
      </c>
      <c r="S63" s="4">
        <v>102.5</v>
      </c>
      <c r="T63" s="4">
        <v>72.928600000000003</v>
      </c>
      <c r="W63" s="4">
        <v>0</v>
      </c>
      <c r="X63" s="4">
        <v>0.40510000000000002</v>
      </c>
      <c r="Y63" s="4">
        <v>12</v>
      </c>
      <c r="Z63" s="4">
        <v>852</v>
      </c>
      <c r="AA63" s="4">
        <v>863</v>
      </c>
      <c r="AB63" s="4">
        <v>873</v>
      </c>
      <c r="AC63" s="4">
        <v>90</v>
      </c>
      <c r="AD63" s="4">
        <v>32.799999999999997</v>
      </c>
      <c r="AE63" s="4">
        <v>0.75</v>
      </c>
      <c r="AF63" s="4">
        <v>978</v>
      </c>
      <c r="AG63" s="4">
        <v>4</v>
      </c>
      <c r="AH63" s="4">
        <v>79</v>
      </c>
      <c r="AI63" s="4">
        <v>41</v>
      </c>
      <c r="AJ63" s="4">
        <v>191</v>
      </c>
      <c r="AK63" s="4">
        <v>169</v>
      </c>
      <c r="AL63" s="4">
        <v>3.6</v>
      </c>
      <c r="AM63" s="4">
        <v>174.2</v>
      </c>
      <c r="AN63" s="4" t="s">
        <v>155</v>
      </c>
      <c r="AO63" s="4">
        <v>2</v>
      </c>
      <c r="AP63" s="5">
        <v>0.89055555555555566</v>
      </c>
      <c r="AQ63" s="4">
        <v>47.161493</v>
      </c>
      <c r="AR63" s="4">
        <v>-88.483932999999993</v>
      </c>
      <c r="AS63" s="4">
        <v>314.7</v>
      </c>
      <c r="AT63" s="4">
        <v>32.200000000000003</v>
      </c>
      <c r="AU63" s="4">
        <v>12</v>
      </c>
      <c r="AV63" s="4">
        <v>11</v>
      </c>
      <c r="AW63" s="4" t="s">
        <v>208</v>
      </c>
      <c r="AX63" s="4">
        <v>1.3</v>
      </c>
      <c r="AY63" s="4">
        <v>1.9</v>
      </c>
      <c r="AZ63" s="4">
        <v>2.2999999999999998</v>
      </c>
      <c r="BA63" s="4">
        <v>13.404</v>
      </c>
      <c r="BB63" s="4">
        <v>14.39</v>
      </c>
      <c r="BC63" s="4">
        <v>1.07</v>
      </c>
      <c r="BD63" s="4">
        <v>14.378</v>
      </c>
      <c r="BE63" s="4">
        <v>2901.5259999999998</v>
      </c>
      <c r="BF63" s="4">
        <v>2.1869999999999998</v>
      </c>
      <c r="BG63" s="4">
        <v>2.9580000000000002</v>
      </c>
      <c r="BH63" s="4">
        <v>6.5000000000000002E-2</v>
      </c>
      <c r="BI63" s="4">
        <v>3.0230000000000001</v>
      </c>
      <c r="BJ63" s="4">
        <v>2.4689999999999999</v>
      </c>
      <c r="BK63" s="4">
        <v>5.3999999999999999E-2</v>
      </c>
      <c r="BL63" s="4">
        <v>2.5230000000000001</v>
      </c>
      <c r="BM63" s="4">
        <v>0.59150000000000003</v>
      </c>
      <c r="BQ63" s="4">
        <v>69.236000000000004</v>
      </c>
      <c r="BR63" s="4">
        <v>0.31730199999999997</v>
      </c>
      <c r="BS63" s="4">
        <v>-5</v>
      </c>
      <c r="BT63" s="4">
        <v>8.9280000000000002E-3</v>
      </c>
      <c r="BU63" s="4">
        <v>7.7540610000000001</v>
      </c>
      <c r="BV63" s="4">
        <v>21</v>
      </c>
      <c r="BW63" s="4">
        <f t="shared" si="9"/>
        <v>2.0486229161999998</v>
      </c>
      <c r="BY63" s="4">
        <f>BE63*$BU63*(VLOOKUP("Fuel Specific Gravity",'Raw Data'!$A$1:$B$2000,2,FALSE))</f>
        <v>16896.455807411585</v>
      </c>
      <c r="BZ63" s="4">
        <f>BF63*$BU63*(VLOOKUP("Fuel Specific Gravity",'Raw Data'!$A$1:$B$2000,2,FALSE))</f>
        <v>12.735556686657</v>
      </c>
      <c r="CA63" s="4">
        <f>BJ63*$BU63*(VLOOKUP("Fuel Specific Gravity",'Raw Data'!$A$1:$B$2000,2,FALSE))</f>
        <v>14.377727233359</v>
      </c>
      <c r="CB63" s="4">
        <f>BM63*$BU63*(VLOOKUP("Fuel Specific Gravity",'Raw Data'!$A$1:$B$2000,2,FALSE))</f>
        <v>3.4444818382064999</v>
      </c>
    </row>
    <row r="64" spans="1:80" x14ac:dyDescent="0.25">
      <c r="A64" s="2">
        <v>43167</v>
      </c>
      <c r="B64" s="38">
        <v>1.4744212962962961E-2</v>
      </c>
      <c r="C64" s="4">
        <v>13.978999999999999</v>
      </c>
      <c r="D64" s="4">
        <v>8.8999999999999999E-3</v>
      </c>
      <c r="E64" s="4">
        <v>89.223140000000001</v>
      </c>
      <c r="F64" s="4">
        <v>167.4</v>
      </c>
      <c r="G64" s="4">
        <v>3</v>
      </c>
      <c r="H64" s="4">
        <v>72.099999999999994</v>
      </c>
      <c r="J64" s="4">
        <v>0.4</v>
      </c>
      <c r="K64" s="4">
        <v>0.87549999999999994</v>
      </c>
      <c r="L64" s="4">
        <v>12.239000000000001</v>
      </c>
      <c r="M64" s="4">
        <v>7.7999999999999996E-3</v>
      </c>
      <c r="N64" s="4">
        <v>146.566</v>
      </c>
      <c r="O64" s="4">
        <v>2.6265000000000001</v>
      </c>
      <c r="P64" s="4">
        <v>149.19999999999999</v>
      </c>
      <c r="Q64" s="4">
        <v>122.3064</v>
      </c>
      <c r="R64" s="4">
        <v>2.1918000000000002</v>
      </c>
      <c r="S64" s="4">
        <v>124.5</v>
      </c>
      <c r="T64" s="4">
        <v>72.099999999999994</v>
      </c>
      <c r="W64" s="4">
        <v>0</v>
      </c>
      <c r="X64" s="4">
        <v>0.35020000000000001</v>
      </c>
      <c r="Y64" s="4">
        <v>12.1</v>
      </c>
      <c r="Z64" s="4">
        <v>852</v>
      </c>
      <c r="AA64" s="4">
        <v>863</v>
      </c>
      <c r="AB64" s="4">
        <v>873</v>
      </c>
      <c r="AC64" s="4">
        <v>90</v>
      </c>
      <c r="AD64" s="4">
        <v>32.799999999999997</v>
      </c>
      <c r="AE64" s="4">
        <v>0.75</v>
      </c>
      <c r="AF64" s="4">
        <v>978</v>
      </c>
      <c r="AG64" s="4">
        <v>4</v>
      </c>
      <c r="AH64" s="4">
        <v>79</v>
      </c>
      <c r="AI64" s="4">
        <v>41</v>
      </c>
      <c r="AJ64" s="4">
        <v>191</v>
      </c>
      <c r="AK64" s="4">
        <v>169</v>
      </c>
      <c r="AL64" s="4">
        <v>3.7</v>
      </c>
      <c r="AM64" s="4">
        <v>174.5</v>
      </c>
      <c r="AN64" s="4" t="s">
        <v>155</v>
      </c>
      <c r="AO64" s="4">
        <v>2</v>
      </c>
      <c r="AP64" s="5">
        <v>0.89056712962962958</v>
      </c>
      <c r="AQ64" s="4">
        <v>47.161524999999997</v>
      </c>
      <c r="AR64" s="4">
        <v>-88.483942999999996</v>
      </c>
      <c r="AS64" s="4">
        <v>314.89999999999998</v>
      </c>
      <c r="AT64" s="4">
        <v>32.5</v>
      </c>
      <c r="AU64" s="4">
        <v>12</v>
      </c>
      <c r="AV64" s="4">
        <v>11</v>
      </c>
      <c r="AW64" s="4" t="s">
        <v>212</v>
      </c>
      <c r="AX64" s="4">
        <v>1.3</v>
      </c>
      <c r="AY64" s="4">
        <v>2.0541999999999998</v>
      </c>
      <c r="AZ64" s="4">
        <v>2.4542000000000002</v>
      </c>
      <c r="BA64" s="4">
        <v>13.404</v>
      </c>
      <c r="BB64" s="4">
        <v>14.53</v>
      </c>
      <c r="BC64" s="4">
        <v>1.08</v>
      </c>
      <c r="BD64" s="4">
        <v>14.22</v>
      </c>
      <c r="BE64" s="4">
        <v>2903.1990000000001</v>
      </c>
      <c r="BF64" s="4">
        <v>1.179</v>
      </c>
      <c r="BG64" s="4">
        <v>3.641</v>
      </c>
      <c r="BH64" s="4">
        <v>6.5000000000000002E-2</v>
      </c>
      <c r="BI64" s="4">
        <v>3.706</v>
      </c>
      <c r="BJ64" s="4">
        <v>3.0379999999999998</v>
      </c>
      <c r="BK64" s="4">
        <v>5.3999999999999999E-2</v>
      </c>
      <c r="BL64" s="4">
        <v>3.093</v>
      </c>
      <c r="BM64" s="4">
        <v>0.59019999999999995</v>
      </c>
      <c r="BQ64" s="4">
        <v>60.402000000000001</v>
      </c>
      <c r="BR64" s="4">
        <v>0.27970099999999998</v>
      </c>
      <c r="BS64" s="4">
        <v>-5</v>
      </c>
      <c r="BT64" s="4">
        <v>8.071E-3</v>
      </c>
      <c r="BU64" s="4">
        <v>6.8351860000000002</v>
      </c>
      <c r="BV64" s="4">
        <v>21</v>
      </c>
      <c r="BW64" s="4">
        <f t="shared" si="9"/>
        <v>1.8058561412</v>
      </c>
      <c r="BY64" s="4">
        <f>BE64*$BU64*(VLOOKUP("Fuel Specific Gravity",'Raw Data'!$A$1:$B$2000,2,FALSE))</f>
        <v>14902.772775170515</v>
      </c>
      <c r="BZ64" s="4">
        <f>BF64*$BU64*(VLOOKUP("Fuel Specific Gravity",'Raw Data'!$A$1:$B$2000,2,FALSE))</f>
        <v>6.0520719047940004</v>
      </c>
      <c r="CA64" s="4">
        <f>BJ64*$BU64*(VLOOKUP("Fuel Specific Gravity",'Raw Data'!$A$1:$B$2000,2,FALSE))</f>
        <v>15.594736596068</v>
      </c>
      <c r="CB64" s="4">
        <f>BM64*$BU64*(VLOOKUP("Fuel Specific Gravity",'Raw Data'!$A$1:$B$2000,2,FALSE))</f>
        <v>3.0296292096772</v>
      </c>
    </row>
    <row r="65" spans="1:80" x14ac:dyDescent="0.25">
      <c r="A65" s="2">
        <v>43167</v>
      </c>
      <c r="B65" s="38">
        <v>1.4755787037037038E-2</v>
      </c>
      <c r="C65" s="4">
        <v>13.67</v>
      </c>
      <c r="D65" s="4">
        <v>7.4000000000000003E-3</v>
      </c>
      <c r="E65" s="4">
        <v>73.654160000000005</v>
      </c>
      <c r="F65" s="4">
        <v>202.8</v>
      </c>
      <c r="G65" s="4">
        <v>3</v>
      </c>
      <c r="H65" s="4">
        <v>71.099999999999994</v>
      </c>
      <c r="J65" s="4">
        <v>0.3</v>
      </c>
      <c r="K65" s="4">
        <v>0.878</v>
      </c>
      <c r="L65" s="4">
        <v>12.0017</v>
      </c>
      <c r="M65" s="4">
        <v>6.4999999999999997E-3</v>
      </c>
      <c r="N65" s="4">
        <v>178.0898</v>
      </c>
      <c r="O65" s="4">
        <v>2.5992999999999999</v>
      </c>
      <c r="P65" s="4">
        <v>180.7</v>
      </c>
      <c r="Q65" s="4">
        <v>148.61240000000001</v>
      </c>
      <c r="R65" s="4">
        <v>2.1690999999999998</v>
      </c>
      <c r="S65" s="4">
        <v>150.80000000000001</v>
      </c>
      <c r="T65" s="4">
        <v>71.069400000000002</v>
      </c>
      <c r="W65" s="4">
        <v>0</v>
      </c>
      <c r="X65" s="4">
        <v>0.26340000000000002</v>
      </c>
      <c r="Y65" s="4">
        <v>12.1</v>
      </c>
      <c r="Z65" s="4">
        <v>852</v>
      </c>
      <c r="AA65" s="4">
        <v>863</v>
      </c>
      <c r="AB65" s="4">
        <v>873</v>
      </c>
      <c r="AC65" s="4">
        <v>90</v>
      </c>
      <c r="AD65" s="4">
        <v>32.799999999999997</v>
      </c>
      <c r="AE65" s="4">
        <v>0.75</v>
      </c>
      <c r="AF65" s="4">
        <v>978</v>
      </c>
      <c r="AG65" s="4">
        <v>4</v>
      </c>
      <c r="AH65" s="4">
        <v>79</v>
      </c>
      <c r="AI65" s="4">
        <v>41</v>
      </c>
      <c r="AJ65" s="4">
        <v>191</v>
      </c>
      <c r="AK65" s="4">
        <v>169</v>
      </c>
      <c r="AL65" s="4">
        <v>3.7</v>
      </c>
      <c r="AM65" s="4">
        <v>174.9</v>
      </c>
      <c r="AN65" s="4" t="s">
        <v>155</v>
      </c>
      <c r="AO65" s="4">
        <v>2</v>
      </c>
      <c r="AP65" s="5">
        <v>0.89056712962962958</v>
      </c>
      <c r="AQ65" s="4">
        <v>47.161625000000001</v>
      </c>
      <c r="AR65" s="4">
        <v>-88.483974000000003</v>
      </c>
      <c r="AS65" s="4">
        <v>314.89999999999998</v>
      </c>
      <c r="AT65" s="4">
        <v>32.700000000000003</v>
      </c>
      <c r="AU65" s="4">
        <v>12</v>
      </c>
      <c r="AV65" s="4">
        <v>11</v>
      </c>
      <c r="AW65" s="4" t="s">
        <v>212</v>
      </c>
      <c r="AX65" s="4">
        <v>0.99160000000000004</v>
      </c>
      <c r="AY65" s="4">
        <v>1.6374</v>
      </c>
      <c r="AZ65" s="4">
        <v>1.9602999999999999</v>
      </c>
      <c r="BA65" s="4">
        <v>13.404</v>
      </c>
      <c r="BB65" s="4">
        <v>14.84</v>
      </c>
      <c r="BC65" s="4">
        <v>1.1100000000000001</v>
      </c>
      <c r="BD65" s="4">
        <v>13.9</v>
      </c>
      <c r="BE65" s="4">
        <v>2903.6660000000002</v>
      </c>
      <c r="BF65" s="4">
        <v>0.996</v>
      </c>
      <c r="BG65" s="4">
        <v>4.5119999999999996</v>
      </c>
      <c r="BH65" s="4">
        <v>6.6000000000000003E-2</v>
      </c>
      <c r="BI65" s="4">
        <v>4.5780000000000003</v>
      </c>
      <c r="BJ65" s="4">
        <v>3.7650000000000001</v>
      </c>
      <c r="BK65" s="4">
        <v>5.5E-2</v>
      </c>
      <c r="BL65" s="4">
        <v>3.82</v>
      </c>
      <c r="BM65" s="4">
        <v>0.59330000000000005</v>
      </c>
      <c r="BQ65" s="4">
        <v>46.334000000000003</v>
      </c>
      <c r="BR65" s="4">
        <v>0.22776299999999999</v>
      </c>
      <c r="BS65" s="4">
        <v>-5</v>
      </c>
      <c r="BT65" s="4">
        <v>8.0000000000000002E-3</v>
      </c>
      <c r="BU65" s="4">
        <v>5.5659580000000002</v>
      </c>
      <c r="BV65" s="4">
        <v>21</v>
      </c>
      <c r="BW65" s="4">
        <f t="shared" si="9"/>
        <v>1.4705261035999999</v>
      </c>
      <c r="BY65" s="4">
        <f>BE65*$BU65*(VLOOKUP("Fuel Specific Gravity",'Raw Data'!$A$1:$B$2000,2,FALSE))</f>
        <v>12137.423934523029</v>
      </c>
      <c r="BZ65" s="4">
        <f>BF65*$BU65*(VLOOKUP("Fuel Specific Gravity",'Raw Data'!$A$1:$B$2000,2,FALSE))</f>
        <v>4.1633143201680003</v>
      </c>
      <c r="CA65" s="4">
        <f>BJ65*$BU65*(VLOOKUP("Fuel Specific Gravity",'Raw Data'!$A$1:$B$2000,2,FALSE))</f>
        <v>15.737829734370001</v>
      </c>
      <c r="CB65" s="4">
        <f>BM65*$BU65*(VLOOKUP("Fuel Specific Gravity",'Raw Data'!$A$1:$B$2000,2,FALSE))</f>
        <v>2.4800144439314002</v>
      </c>
    </row>
    <row r="66" spans="1:80" x14ac:dyDescent="0.25">
      <c r="A66" s="2">
        <v>43167</v>
      </c>
      <c r="B66" s="38">
        <v>1.4767361111111111E-2</v>
      </c>
      <c r="C66" s="4">
        <v>14.127000000000001</v>
      </c>
      <c r="D66" s="4">
        <v>7.7100000000000002E-2</v>
      </c>
      <c r="E66" s="4">
        <v>770.51458000000002</v>
      </c>
      <c r="F66" s="4">
        <v>247.2</v>
      </c>
      <c r="G66" s="4">
        <v>2.9</v>
      </c>
      <c r="H66" s="4">
        <v>68.2</v>
      </c>
      <c r="J66" s="4">
        <v>0.3</v>
      </c>
      <c r="K66" s="4">
        <v>0.87370000000000003</v>
      </c>
      <c r="L66" s="4">
        <v>12.342700000000001</v>
      </c>
      <c r="M66" s="4">
        <v>6.7299999999999999E-2</v>
      </c>
      <c r="N66" s="4">
        <v>215.99979999999999</v>
      </c>
      <c r="O66" s="4">
        <v>2.5337999999999998</v>
      </c>
      <c r="P66" s="4">
        <v>218.5</v>
      </c>
      <c r="Q66" s="4">
        <v>180.2475</v>
      </c>
      <c r="R66" s="4">
        <v>2.1143999999999998</v>
      </c>
      <c r="S66" s="4">
        <v>182.4</v>
      </c>
      <c r="T66" s="4">
        <v>68.165999999999997</v>
      </c>
      <c r="W66" s="4">
        <v>0</v>
      </c>
      <c r="X66" s="4">
        <v>0.2621</v>
      </c>
      <c r="Y66" s="4">
        <v>12</v>
      </c>
      <c r="Z66" s="4">
        <v>852</v>
      </c>
      <c r="AA66" s="4">
        <v>863</v>
      </c>
      <c r="AB66" s="4">
        <v>874</v>
      </c>
      <c r="AC66" s="4">
        <v>90</v>
      </c>
      <c r="AD66" s="4">
        <v>32.799999999999997</v>
      </c>
      <c r="AE66" s="4">
        <v>0.75</v>
      </c>
      <c r="AF66" s="4">
        <v>978</v>
      </c>
      <c r="AG66" s="4">
        <v>4</v>
      </c>
      <c r="AH66" s="4">
        <v>78.070999999999998</v>
      </c>
      <c r="AI66" s="4">
        <v>41</v>
      </c>
      <c r="AJ66" s="4">
        <v>191</v>
      </c>
      <c r="AK66" s="4">
        <v>169</v>
      </c>
      <c r="AL66" s="4">
        <v>3.6</v>
      </c>
      <c r="AM66" s="4">
        <v>175</v>
      </c>
      <c r="AN66" s="4" t="s">
        <v>155</v>
      </c>
      <c r="AO66" s="4">
        <v>2</v>
      </c>
      <c r="AP66" s="5">
        <v>0.89057870370370373</v>
      </c>
      <c r="AQ66" s="4">
        <v>47.161757000000001</v>
      </c>
      <c r="AR66" s="4">
        <v>-88.484002000000004</v>
      </c>
      <c r="AS66" s="4">
        <v>315.10000000000002</v>
      </c>
      <c r="AT66" s="4">
        <v>32.9</v>
      </c>
      <c r="AU66" s="4">
        <v>12</v>
      </c>
      <c r="AV66" s="4">
        <v>11</v>
      </c>
      <c r="AW66" s="4" t="s">
        <v>212</v>
      </c>
      <c r="AX66" s="4">
        <v>0.9</v>
      </c>
      <c r="AY66" s="4">
        <v>1.5</v>
      </c>
      <c r="AZ66" s="4">
        <v>1.8</v>
      </c>
      <c r="BA66" s="4">
        <v>13.404</v>
      </c>
      <c r="BB66" s="4">
        <v>14.32</v>
      </c>
      <c r="BC66" s="4">
        <v>1.07</v>
      </c>
      <c r="BD66" s="4">
        <v>14.454000000000001</v>
      </c>
      <c r="BE66" s="4">
        <v>2889.2809999999999</v>
      </c>
      <c r="BF66" s="4">
        <v>10.029999999999999</v>
      </c>
      <c r="BG66" s="4">
        <v>5.2949999999999999</v>
      </c>
      <c r="BH66" s="4">
        <v>6.2E-2</v>
      </c>
      <c r="BI66" s="4">
        <v>5.3570000000000002</v>
      </c>
      <c r="BJ66" s="4">
        <v>4.4189999999999996</v>
      </c>
      <c r="BK66" s="4">
        <v>5.1999999999999998E-2</v>
      </c>
      <c r="BL66" s="4">
        <v>4.47</v>
      </c>
      <c r="BM66" s="4">
        <v>0.55059999999999998</v>
      </c>
      <c r="BQ66" s="4">
        <v>44.613999999999997</v>
      </c>
      <c r="BR66" s="4">
        <v>0.25372800000000001</v>
      </c>
      <c r="BS66" s="4">
        <v>-5</v>
      </c>
      <c r="BT66" s="4">
        <v>8.0000000000000002E-3</v>
      </c>
      <c r="BU66" s="4">
        <v>6.2004780000000004</v>
      </c>
      <c r="BV66" s="4">
        <v>21</v>
      </c>
      <c r="BW66" s="4">
        <f t="shared" si="9"/>
        <v>1.6381662876</v>
      </c>
      <c r="BY66" s="4">
        <f>BE66*$BU66*(VLOOKUP("Fuel Specific Gravity",'Raw Data'!$A$1:$B$2000,2,FALSE))</f>
        <v>13454.107380514819</v>
      </c>
      <c r="BZ66" s="4">
        <f>BF66*$BU66*(VLOOKUP("Fuel Specific Gravity",'Raw Data'!$A$1:$B$2000,2,FALSE))</f>
        <v>46.705286549339995</v>
      </c>
      <c r="CA66" s="4">
        <f>BJ66*$BU66*(VLOOKUP("Fuel Specific Gravity",'Raw Data'!$A$1:$B$2000,2,FALSE))</f>
        <v>20.577334123781998</v>
      </c>
      <c r="CB66" s="4">
        <f>BM66*$BU66*(VLOOKUP("Fuel Specific Gravity",'Raw Data'!$A$1:$B$2000,2,FALSE))</f>
        <v>2.5639013732868001</v>
      </c>
    </row>
    <row r="67" spans="1:80" x14ac:dyDescent="0.25">
      <c r="A67" s="2">
        <v>43167</v>
      </c>
      <c r="B67" s="38">
        <v>1.4778935185185185E-2</v>
      </c>
      <c r="C67" s="4">
        <v>14.36</v>
      </c>
      <c r="D67" s="4">
        <v>0.25340000000000001</v>
      </c>
      <c r="E67" s="4">
        <v>2534.4949489999999</v>
      </c>
      <c r="F67" s="4">
        <v>292.8</v>
      </c>
      <c r="G67" s="4">
        <v>2.9</v>
      </c>
      <c r="H67" s="4">
        <v>76.8</v>
      </c>
      <c r="J67" s="4">
        <v>0.3</v>
      </c>
      <c r="K67" s="4">
        <v>0.87029999999999996</v>
      </c>
      <c r="L67" s="4">
        <v>12.4977</v>
      </c>
      <c r="M67" s="4">
        <v>0.22059999999999999</v>
      </c>
      <c r="N67" s="4">
        <v>254.86879999999999</v>
      </c>
      <c r="O67" s="4">
        <v>2.5318999999999998</v>
      </c>
      <c r="P67" s="4">
        <v>257.39999999999998</v>
      </c>
      <c r="Q67" s="4">
        <v>212.68289999999999</v>
      </c>
      <c r="R67" s="4">
        <v>2.1128</v>
      </c>
      <c r="S67" s="4">
        <v>214.8</v>
      </c>
      <c r="T67" s="4">
        <v>76.760300000000001</v>
      </c>
      <c r="W67" s="4">
        <v>0</v>
      </c>
      <c r="X67" s="4">
        <v>0.2611</v>
      </c>
      <c r="Y67" s="4">
        <v>12.1</v>
      </c>
      <c r="Z67" s="4">
        <v>852</v>
      </c>
      <c r="AA67" s="4">
        <v>862</v>
      </c>
      <c r="AB67" s="4">
        <v>873</v>
      </c>
      <c r="AC67" s="4">
        <v>90</v>
      </c>
      <c r="AD67" s="4">
        <v>32.799999999999997</v>
      </c>
      <c r="AE67" s="4">
        <v>0.75</v>
      </c>
      <c r="AF67" s="4">
        <v>978</v>
      </c>
      <c r="AG67" s="4">
        <v>4</v>
      </c>
      <c r="AH67" s="4">
        <v>78</v>
      </c>
      <c r="AI67" s="4">
        <v>41</v>
      </c>
      <c r="AJ67" s="4">
        <v>191</v>
      </c>
      <c r="AK67" s="4">
        <v>169</v>
      </c>
      <c r="AL67" s="4">
        <v>3.6</v>
      </c>
      <c r="AM67" s="4">
        <v>175</v>
      </c>
      <c r="AN67" s="4" t="s">
        <v>155</v>
      </c>
      <c r="AO67" s="4">
        <v>2</v>
      </c>
      <c r="AP67" s="5">
        <v>0.89059027777777777</v>
      </c>
      <c r="AQ67" s="4">
        <v>47.161968999999999</v>
      </c>
      <c r="AR67" s="4">
        <v>-88.484129999999993</v>
      </c>
      <c r="AS67" s="4">
        <v>315.2</v>
      </c>
      <c r="AT67" s="4">
        <v>32.299999999999997</v>
      </c>
      <c r="AU67" s="4">
        <v>12</v>
      </c>
      <c r="AV67" s="4">
        <v>11</v>
      </c>
      <c r="AW67" s="4" t="s">
        <v>212</v>
      </c>
      <c r="AX67" s="4">
        <v>0.97709999999999997</v>
      </c>
      <c r="AY67" s="4">
        <v>1.5770999999999999</v>
      </c>
      <c r="AZ67" s="4">
        <v>1.8771</v>
      </c>
      <c r="BA67" s="4">
        <v>13.404</v>
      </c>
      <c r="BB67" s="4">
        <v>13.92</v>
      </c>
      <c r="BC67" s="4">
        <v>1.04</v>
      </c>
      <c r="BD67" s="4">
        <v>14.901</v>
      </c>
      <c r="BE67" s="4">
        <v>2854.2719999999999</v>
      </c>
      <c r="BF67" s="4">
        <v>32.064</v>
      </c>
      <c r="BG67" s="4">
        <v>6.0960000000000001</v>
      </c>
      <c r="BH67" s="4">
        <v>6.0999999999999999E-2</v>
      </c>
      <c r="BI67" s="4">
        <v>6.1559999999999997</v>
      </c>
      <c r="BJ67" s="4">
        <v>5.0869999999999997</v>
      </c>
      <c r="BK67" s="4">
        <v>5.0999999999999997E-2</v>
      </c>
      <c r="BL67" s="4">
        <v>5.1369999999999996</v>
      </c>
      <c r="BM67" s="4">
        <v>0.60499999999999998</v>
      </c>
      <c r="BQ67" s="4">
        <v>43.356999999999999</v>
      </c>
      <c r="BR67" s="4">
        <v>0.34704200000000002</v>
      </c>
      <c r="BS67" s="4">
        <v>-5</v>
      </c>
      <c r="BT67" s="4">
        <v>8.9289999999999994E-3</v>
      </c>
      <c r="BU67" s="4">
        <v>8.4808389999999996</v>
      </c>
      <c r="BV67" s="4">
        <v>21</v>
      </c>
      <c r="BW67" s="4">
        <f t="shared" si="9"/>
        <v>2.2406376637999998</v>
      </c>
      <c r="BY67" s="4">
        <f>BE67*$BU67*(VLOOKUP("Fuel Specific Gravity",'Raw Data'!$A$1:$B$2000,2,FALSE))</f>
        <v>18179.172591950206</v>
      </c>
      <c r="BZ67" s="4">
        <f>BF67*$BU67*(VLOOKUP("Fuel Specific Gravity",'Raw Data'!$A$1:$B$2000,2,FALSE))</f>
        <v>204.21914589369598</v>
      </c>
      <c r="CA67" s="4">
        <f>BJ67*$BU67*(VLOOKUP("Fuel Specific Gravity",'Raw Data'!$A$1:$B$2000,2,FALSE))</f>
        <v>32.399663022742992</v>
      </c>
      <c r="CB67" s="4">
        <f>BM67*$BU67*(VLOOKUP("Fuel Specific Gravity",'Raw Data'!$A$1:$B$2000,2,FALSE))</f>
        <v>3.8533116038449995</v>
      </c>
    </row>
    <row r="68" spans="1:80" x14ac:dyDescent="0.25">
      <c r="A68" s="2">
        <v>43167</v>
      </c>
      <c r="B68" s="38">
        <v>1.4790509259259258E-2</v>
      </c>
      <c r="C68" s="4">
        <v>14.132999999999999</v>
      </c>
      <c r="D68" s="4">
        <v>0.2863</v>
      </c>
      <c r="E68" s="4">
        <v>2862.7777780000001</v>
      </c>
      <c r="F68" s="4">
        <v>314.89999999999998</v>
      </c>
      <c r="G68" s="4">
        <v>3</v>
      </c>
      <c r="H68" s="4">
        <v>88.8</v>
      </c>
      <c r="J68" s="4">
        <v>0.39</v>
      </c>
      <c r="K68" s="4">
        <v>0.87170000000000003</v>
      </c>
      <c r="L68" s="4">
        <v>12.320499999999999</v>
      </c>
      <c r="M68" s="4">
        <v>0.24959999999999999</v>
      </c>
      <c r="N68" s="4">
        <v>274.52460000000002</v>
      </c>
      <c r="O68" s="4">
        <v>2.5768</v>
      </c>
      <c r="P68" s="4">
        <v>277.10000000000002</v>
      </c>
      <c r="Q68" s="4">
        <v>229.08519999999999</v>
      </c>
      <c r="R68" s="4">
        <v>2.1503000000000001</v>
      </c>
      <c r="S68" s="4">
        <v>231.2</v>
      </c>
      <c r="T68" s="4">
        <v>88.8245</v>
      </c>
      <c r="W68" s="4">
        <v>0</v>
      </c>
      <c r="X68" s="4">
        <v>0.34389999999999998</v>
      </c>
      <c r="Y68" s="4">
        <v>12.1</v>
      </c>
      <c r="Z68" s="4">
        <v>853</v>
      </c>
      <c r="AA68" s="4">
        <v>863</v>
      </c>
      <c r="AB68" s="4">
        <v>873</v>
      </c>
      <c r="AC68" s="4">
        <v>90</v>
      </c>
      <c r="AD68" s="4">
        <v>32.799999999999997</v>
      </c>
      <c r="AE68" s="4">
        <v>0.75</v>
      </c>
      <c r="AF68" s="4">
        <v>978</v>
      </c>
      <c r="AG68" s="4">
        <v>4</v>
      </c>
      <c r="AH68" s="4">
        <v>78</v>
      </c>
      <c r="AI68" s="4">
        <v>41</v>
      </c>
      <c r="AJ68" s="4">
        <v>191</v>
      </c>
      <c r="AK68" s="4">
        <v>169</v>
      </c>
      <c r="AL68" s="4">
        <v>3.5</v>
      </c>
      <c r="AM68" s="4">
        <v>175</v>
      </c>
      <c r="AN68" s="4" t="s">
        <v>155</v>
      </c>
      <c r="AO68" s="4">
        <v>2</v>
      </c>
      <c r="AP68" s="5">
        <v>0.89061342592592585</v>
      </c>
      <c r="AQ68" s="4">
        <v>47.162118999999997</v>
      </c>
      <c r="AR68" s="4">
        <v>-88.484174999999993</v>
      </c>
      <c r="AS68" s="4">
        <v>315.89999999999998</v>
      </c>
      <c r="AT68" s="4">
        <v>31.5</v>
      </c>
      <c r="AU68" s="4">
        <v>12</v>
      </c>
      <c r="AV68" s="4">
        <v>11</v>
      </c>
      <c r="AW68" s="4" t="s">
        <v>212</v>
      </c>
      <c r="AX68" s="4">
        <v>1</v>
      </c>
      <c r="AY68" s="4">
        <v>1.6771</v>
      </c>
      <c r="AZ68" s="4">
        <v>1.9</v>
      </c>
      <c r="BA68" s="4">
        <v>13.404</v>
      </c>
      <c r="BB68" s="4">
        <v>14.09</v>
      </c>
      <c r="BC68" s="4">
        <v>1.05</v>
      </c>
      <c r="BD68" s="4">
        <v>14.712</v>
      </c>
      <c r="BE68" s="4">
        <v>2846.7910000000002</v>
      </c>
      <c r="BF68" s="4">
        <v>36.701000000000001</v>
      </c>
      <c r="BG68" s="4">
        <v>6.6429999999999998</v>
      </c>
      <c r="BH68" s="4">
        <v>6.2E-2</v>
      </c>
      <c r="BI68" s="4">
        <v>6.7050000000000001</v>
      </c>
      <c r="BJ68" s="4">
        <v>5.5430000000000001</v>
      </c>
      <c r="BK68" s="4">
        <v>5.1999999999999998E-2</v>
      </c>
      <c r="BL68" s="4">
        <v>5.5949999999999998</v>
      </c>
      <c r="BM68" s="4">
        <v>0.70820000000000005</v>
      </c>
      <c r="BQ68" s="4">
        <v>57.781999999999996</v>
      </c>
      <c r="BR68" s="4">
        <v>0.44690000000000002</v>
      </c>
      <c r="BS68" s="4">
        <v>-5</v>
      </c>
      <c r="BT68" s="4">
        <v>8.9999999999999993E-3</v>
      </c>
      <c r="BU68" s="4">
        <v>10.921118999999999</v>
      </c>
      <c r="BV68" s="4">
        <v>21</v>
      </c>
      <c r="BW68" s="4">
        <f t="shared" si="9"/>
        <v>2.8853596397999999</v>
      </c>
      <c r="BY68" s="4">
        <f>BE68*$BU68*(VLOOKUP("Fuel Specific Gravity",'Raw Data'!$A$1:$B$2000,2,FALSE))</f>
        <v>23348.697602625878</v>
      </c>
      <c r="BZ68" s="4">
        <f>BF68*$BU68*(VLOOKUP("Fuel Specific Gravity",'Raw Data'!$A$1:$B$2000,2,FALSE))</f>
        <v>301.01280730266899</v>
      </c>
      <c r="CA68" s="4">
        <f>BJ68*$BU68*(VLOOKUP("Fuel Specific Gravity",'Raw Data'!$A$1:$B$2000,2,FALSE))</f>
        <v>45.462357725366999</v>
      </c>
      <c r="CB68" s="4">
        <f>BM68*$BU68*(VLOOKUP("Fuel Specific Gravity",'Raw Data'!$A$1:$B$2000,2,FALSE))</f>
        <v>5.8084866933257997</v>
      </c>
    </row>
    <row r="69" spans="1:80" x14ac:dyDescent="0.25">
      <c r="A69" s="2">
        <v>43167</v>
      </c>
      <c r="B69" s="38">
        <v>1.4802083333333334E-2</v>
      </c>
      <c r="C69" s="4">
        <v>13.933999999999999</v>
      </c>
      <c r="D69" s="4">
        <v>0.1053</v>
      </c>
      <c r="E69" s="4">
        <v>1052.9066889999999</v>
      </c>
      <c r="F69" s="4">
        <v>337.1</v>
      </c>
      <c r="G69" s="4">
        <v>3</v>
      </c>
      <c r="H69" s="4">
        <v>95.9</v>
      </c>
      <c r="J69" s="4">
        <v>0.4</v>
      </c>
      <c r="K69" s="4">
        <v>0.87490000000000001</v>
      </c>
      <c r="L69" s="4">
        <v>12.1915</v>
      </c>
      <c r="M69" s="4">
        <v>9.2100000000000001E-2</v>
      </c>
      <c r="N69" s="4">
        <v>294.94920000000002</v>
      </c>
      <c r="O69" s="4">
        <v>2.6248</v>
      </c>
      <c r="P69" s="4">
        <v>297.60000000000002</v>
      </c>
      <c r="Q69" s="4">
        <v>246.1292</v>
      </c>
      <c r="R69" s="4">
        <v>2.1903999999999999</v>
      </c>
      <c r="S69" s="4">
        <v>248.3</v>
      </c>
      <c r="T69" s="4">
        <v>95.919899999999998</v>
      </c>
      <c r="W69" s="4">
        <v>0</v>
      </c>
      <c r="X69" s="4">
        <v>0.35</v>
      </c>
      <c r="Y69" s="4">
        <v>12.1</v>
      </c>
      <c r="Z69" s="4">
        <v>853</v>
      </c>
      <c r="AA69" s="4">
        <v>863</v>
      </c>
      <c r="AB69" s="4">
        <v>874</v>
      </c>
      <c r="AC69" s="4">
        <v>90</v>
      </c>
      <c r="AD69" s="4">
        <v>32.799999999999997</v>
      </c>
      <c r="AE69" s="4">
        <v>0.75</v>
      </c>
      <c r="AF69" s="4">
        <v>978</v>
      </c>
      <c r="AG69" s="4">
        <v>4</v>
      </c>
      <c r="AH69" s="4">
        <v>78</v>
      </c>
      <c r="AI69" s="4">
        <v>41</v>
      </c>
      <c r="AJ69" s="4">
        <v>191</v>
      </c>
      <c r="AK69" s="4">
        <v>169</v>
      </c>
      <c r="AL69" s="4">
        <v>3.6</v>
      </c>
      <c r="AM69" s="4">
        <v>175</v>
      </c>
      <c r="AN69" s="4" t="s">
        <v>155</v>
      </c>
      <c r="AO69" s="4">
        <v>2</v>
      </c>
      <c r="AP69" s="5">
        <v>0.890625</v>
      </c>
      <c r="AQ69" s="4">
        <v>47.162255999999999</v>
      </c>
      <c r="AR69" s="4">
        <v>-88.484166000000002</v>
      </c>
      <c r="AS69" s="4">
        <v>316.5</v>
      </c>
      <c r="AT69" s="4">
        <v>32.5</v>
      </c>
      <c r="AU69" s="4">
        <v>12</v>
      </c>
      <c r="AV69" s="4">
        <v>11</v>
      </c>
      <c r="AW69" s="4" t="s">
        <v>212</v>
      </c>
      <c r="AX69" s="4">
        <v>1.1541999999999999</v>
      </c>
      <c r="AY69" s="4">
        <v>1.8542000000000001</v>
      </c>
      <c r="AZ69" s="4">
        <v>2.1313</v>
      </c>
      <c r="BA69" s="4">
        <v>13.404</v>
      </c>
      <c r="BB69" s="4">
        <v>14.47</v>
      </c>
      <c r="BC69" s="4">
        <v>1.08</v>
      </c>
      <c r="BD69" s="4">
        <v>14.292999999999999</v>
      </c>
      <c r="BE69" s="4">
        <v>2882.6779999999999</v>
      </c>
      <c r="BF69" s="4">
        <v>13.864000000000001</v>
      </c>
      <c r="BG69" s="4">
        <v>7.3029999999999999</v>
      </c>
      <c r="BH69" s="4">
        <v>6.5000000000000002E-2</v>
      </c>
      <c r="BI69" s="4">
        <v>7.3680000000000003</v>
      </c>
      <c r="BJ69" s="4">
        <v>6.0949999999999998</v>
      </c>
      <c r="BK69" s="4">
        <v>5.3999999999999999E-2</v>
      </c>
      <c r="BL69" s="4">
        <v>6.149</v>
      </c>
      <c r="BM69" s="4">
        <v>0.78269999999999995</v>
      </c>
      <c r="BQ69" s="4">
        <v>60.17</v>
      </c>
      <c r="BR69" s="4">
        <v>0.51531400000000005</v>
      </c>
      <c r="BS69" s="4">
        <v>-5</v>
      </c>
      <c r="BT69" s="4">
        <v>8.071E-3</v>
      </c>
      <c r="BU69" s="4">
        <v>12.592986</v>
      </c>
      <c r="BV69" s="4">
        <v>21</v>
      </c>
      <c r="BW69" s="4">
        <f t="shared" si="9"/>
        <v>3.3270669011999998</v>
      </c>
      <c r="BY69" s="4">
        <f>BE69*$BU69*(VLOOKUP("Fuel Specific Gravity",'Raw Data'!$A$1:$B$2000,2,FALSE))</f>
        <v>27262.444296077505</v>
      </c>
      <c r="BZ69" s="4">
        <f>BF69*$BU69*(VLOOKUP("Fuel Specific Gravity",'Raw Data'!$A$1:$B$2000,2,FALSE))</f>
        <v>131.11645758590402</v>
      </c>
      <c r="CA69" s="4">
        <f>BJ69*$BU69*(VLOOKUP("Fuel Specific Gravity",'Raw Data'!$A$1:$B$2000,2,FALSE))</f>
        <v>57.642441502169994</v>
      </c>
      <c r="CB69" s="4">
        <f>BM69*$BU69*(VLOOKUP("Fuel Specific Gravity",'Raw Data'!$A$1:$B$2000,2,FALSE))</f>
        <v>7.402254136792199</v>
      </c>
    </row>
    <row r="70" spans="1:80" x14ac:dyDescent="0.25">
      <c r="A70" s="2">
        <v>43167</v>
      </c>
      <c r="B70" s="38">
        <v>1.4813657407407407E-2</v>
      </c>
      <c r="C70" s="4">
        <v>14.013</v>
      </c>
      <c r="D70" s="4">
        <v>6.2600000000000003E-2</v>
      </c>
      <c r="E70" s="4">
        <v>626.43996600000003</v>
      </c>
      <c r="F70" s="4">
        <v>449.4</v>
      </c>
      <c r="G70" s="4">
        <v>2.5</v>
      </c>
      <c r="H70" s="4">
        <v>89.6</v>
      </c>
      <c r="J70" s="4">
        <v>0.4</v>
      </c>
      <c r="K70" s="4">
        <v>0.87470000000000003</v>
      </c>
      <c r="L70" s="4">
        <v>12.257199999999999</v>
      </c>
      <c r="M70" s="4">
        <v>5.4800000000000001E-2</v>
      </c>
      <c r="N70" s="4">
        <v>393.13220000000001</v>
      </c>
      <c r="O70" s="4">
        <v>2.1739999999999999</v>
      </c>
      <c r="P70" s="4">
        <v>395.3</v>
      </c>
      <c r="Q70" s="4">
        <v>328.0609</v>
      </c>
      <c r="R70" s="4">
        <v>1.8142</v>
      </c>
      <c r="S70" s="4">
        <v>329.9</v>
      </c>
      <c r="T70" s="4">
        <v>89.645899999999997</v>
      </c>
      <c r="W70" s="4">
        <v>0</v>
      </c>
      <c r="X70" s="4">
        <v>0.34989999999999999</v>
      </c>
      <c r="Y70" s="4">
        <v>12.1</v>
      </c>
      <c r="Z70" s="4">
        <v>852</v>
      </c>
      <c r="AA70" s="4">
        <v>863</v>
      </c>
      <c r="AB70" s="4">
        <v>874</v>
      </c>
      <c r="AC70" s="4">
        <v>90</v>
      </c>
      <c r="AD70" s="4">
        <v>32.799999999999997</v>
      </c>
      <c r="AE70" s="4">
        <v>0.75</v>
      </c>
      <c r="AF70" s="4">
        <v>978</v>
      </c>
      <c r="AG70" s="4">
        <v>4</v>
      </c>
      <c r="AH70" s="4">
        <v>78</v>
      </c>
      <c r="AI70" s="4">
        <v>41</v>
      </c>
      <c r="AJ70" s="4">
        <v>191</v>
      </c>
      <c r="AK70" s="4">
        <v>169</v>
      </c>
      <c r="AL70" s="4">
        <v>3.6</v>
      </c>
      <c r="AM70" s="4">
        <v>175</v>
      </c>
      <c r="AN70" s="4" t="s">
        <v>155</v>
      </c>
      <c r="AO70" s="4">
        <v>2</v>
      </c>
      <c r="AP70" s="5">
        <v>0.89063657407407415</v>
      </c>
      <c r="AQ70" s="4">
        <v>47.162402999999998</v>
      </c>
      <c r="AR70" s="4">
        <v>-88.484146999999993</v>
      </c>
      <c r="AS70" s="4">
        <v>317</v>
      </c>
      <c r="AT70" s="4">
        <v>34.5</v>
      </c>
      <c r="AU70" s="4">
        <v>12</v>
      </c>
      <c r="AV70" s="4">
        <v>11</v>
      </c>
      <c r="AW70" s="4" t="s">
        <v>212</v>
      </c>
      <c r="AX70" s="4">
        <v>1.3542000000000001</v>
      </c>
      <c r="AY70" s="4">
        <v>2.2084000000000001</v>
      </c>
      <c r="AZ70" s="4">
        <v>2.5084</v>
      </c>
      <c r="BA70" s="4">
        <v>13.404</v>
      </c>
      <c r="BB70" s="4">
        <v>14.44</v>
      </c>
      <c r="BC70" s="4">
        <v>1.08</v>
      </c>
      <c r="BD70" s="4">
        <v>14.323</v>
      </c>
      <c r="BE70" s="4">
        <v>2891.6669999999999</v>
      </c>
      <c r="BF70" s="4">
        <v>8.2279999999999998</v>
      </c>
      <c r="BG70" s="4">
        <v>9.7129999999999992</v>
      </c>
      <c r="BH70" s="4">
        <v>5.3999999999999999E-2</v>
      </c>
      <c r="BI70" s="4">
        <v>9.766</v>
      </c>
      <c r="BJ70" s="4">
        <v>8.1050000000000004</v>
      </c>
      <c r="BK70" s="4">
        <v>4.4999999999999998E-2</v>
      </c>
      <c r="BL70" s="4">
        <v>8.15</v>
      </c>
      <c r="BM70" s="4">
        <v>0.7298</v>
      </c>
      <c r="BQ70" s="4">
        <v>60.018000000000001</v>
      </c>
      <c r="BR70" s="4">
        <v>0.50141999999999998</v>
      </c>
      <c r="BS70" s="4">
        <v>-5</v>
      </c>
      <c r="BT70" s="4">
        <v>8.9289999999999994E-3</v>
      </c>
      <c r="BU70" s="4">
        <v>12.253451</v>
      </c>
      <c r="BV70" s="4">
        <v>21</v>
      </c>
      <c r="BW70" s="4">
        <f t="shared" si="9"/>
        <v>3.2373617541999997</v>
      </c>
      <c r="BY70" s="4">
        <f>BE70*$BU70*(VLOOKUP("Fuel Specific Gravity",'Raw Data'!$A$1:$B$2000,2,FALSE))</f>
        <v>26610.107819505563</v>
      </c>
      <c r="BZ70" s="4">
        <f>BF70*$BU70*(VLOOKUP("Fuel Specific Gravity",'Raw Data'!$A$1:$B$2000,2,FALSE))</f>
        <v>75.716867515828</v>
      </c>
      <c r="CA70" s="4">
        <f>BJ70*$BU70*(VLOOKUP("Fuel Specific Gravity",'Raw Data'!$A$1:$B$2000,2,FALSE))</f>
        <v>74.584979486605008</v>
      </c>
      <c r="CB70" s="4">
        <f>BM70*$BU70*(VLOOKUP("Fuel Specific Gravity",'Raw Data'!$A$1:$B$2000,2,FALSE))</f>
        <v>6.7158689733898003</v>
      </c>
    </row>
    <row r="71" spans="1:80" x14ac:dyDescent="0.25">
      <c r="A71" s="2">
        <v>43167</v>
      </c>
      <c r="B71" s="38">
        <v>1.4825231481481481E-2</v>
      </c>
      <c r="C71" s="4">
        <v>14.359</v>
      </c>
      <c r="D71" s="4">
        <v>0.19470000000000001</v>
      </c>
      <c r="E71" s="4">
        <v>1947.495987</v>
      </c>
      <c r="F71" s="4">
        <v>667.7</v>
      </c>
      <c r="G71" s="4">
        <v>1.5</v>
      </c>
      <c r="H71" s="4">
        <v>89.4</v>
      </c>
      <c r="J71" s="4">
        <v>0.4</v>
      </c>
      <c r="K71" s="4">
        <v>0.87080000000000002</v>
      </c>
      <c r="L71" s="4">
        <v>12.5036</v>
      </c>
      <c r="M71" s="4">
        <v>0.1696</v>
      </c>
      <c r="N71" s="4">
        <v>581.44079999999997</v>
      </c>
      <c r="O71" s="4">
        <v>1.272</v>
      </c>
      <c r="P71" s="4">
        <v>582.70000000000005</v>
      </c>
      <c r="Q71" s="4">
        <v>485.20069999999998</v>
      </c>
      <c r="R71" s="4">
        <v>1.0615000000000001</v>
      </c>
      <c r="S71" s="4">
        <v>486.3</v>
      </c>
      <c r="T71" s="4">
        <v>89.361999999999995</v>
      </c>
      <c r="W71" s="4">
        <v>0</v>
      </c>
      <c r="X71" s="4">
        <v>0.3483</v>
      </c>
      <c r="Y71" s="4">
        <v>12</v>
      </c>
      <c r="Z71" s="4">
        <v>853</v>
      </c>
      <c r="AA71" s="4">
        <v>863</v>
      </c>
      <c r="AB71" s="4">
        <v>874</v>
      </c>
      <c r="AC71" s="4">
        <v>90</v>
      </c>
      <c r="AD71" s="4">
        <v>32.799999999999997</v>
      </c>
      <c r="AE71" s="4">
        <v>0.75</v>
      </c>
      <c r="AF71" s="4">
        <v>978</v>
      </c>
      <c r="AG71" s="4">
        <v>4</v>
      </c>
      <c r="AH71" s="4">
        <v>78</v>
      </c>
      <c r="AI71" s="4">
        <v>41</v>
      </c>
      <c r="AJ71" s="4">
        <v>191</v>
      </c>
      <c r="AK71" s="4">
        <v>169</v>
      </c>
      <c r="AL71" s="4">
        <v>3.5</v>
      </c>
      <c r="AM71" s="4">
        <v>175</v>
      </c>
      <c r="AN71" s="4" t="s">
        <v>155</v>
      </c>
      <c r="AO71" s="4">
        <v>2</v>
      </c>
      <c r="AP71" s="5">
        <v>0.89064814814814808</v>
      </c>
      <c r="AQ71" s="4">
        <v>47.162436999999997</v>
      </c>
      <c r="AR71" s="4">
        <v>-88.484142000000006</v>
      </c>
      <c r="AS71" s="4">
        <v>317.10000000000002</v>
      </c>
      <c r="AT71" s="4">
        <v>36.9</v>
      </c>
      <c r="AU71" s="4">
        <v>12</v>
      </c>
      <c r="AV71" s="4">
        <v>11</v>
      </c>
      <c r="AW71" s="4" t="s">
        <v>212</v>
      </c>
      <c r="AX71" s="4">
        <v>1.4771000000000001</v>
      </c>
      <c r="AY71" s="4">
        <v>2.2999999999999998</v>
      </c>
      <c r="AZ71" s="4">
        <v>2.7542</v>
      </c>
      <c r="BA71" s="4">
        <v>13.404</v>
      </c>
      <c r="BB71" s="4">
        <v>13.98</v>
      </c>
      <c r="BC71" s="4">
        <v>1.04</v>
      </c>
      <c r="BD71" s="4">
        <v>14.837</v>
      </c>
      <c r="BE71" s="4">
        <v>2865.5230000000001</v>
      </c>
      <c r="BF71" s="4">
        <v>24.736000000000001</v>
      </c>
      <c r="BG71" s="4">
        <v>13.954000000000001</v>
      </c>
      <c r="BH71" s="4">
        <v>3.1E-2</v>
      </c>
      <c r="BI71" s="4">
        <v>13.984999999999999</v>
      </c>
      <c r="BJ71" s="4">
        <v>11.645</v>
      </c>
      <c r="BK71" s="4">
        <v>2.5000000000000001E-2</v>
      </c>
      <c r="BL71" s="4">
        <v>11.67</v>
      </c>
      <c r="BM71" s="4">
        <v>0.70669999999999999</v>
      </c>
      <c r="BQ71" s="4">
        <v>58.042000000000002</v>
      </c>
      <c r="BR71" s="4">
        <v>0.49721300000000002</v>
      </c>
      <c r="BS71" s="4">
        <v>-5</v>
      </c>
      <c r="BT71" s="4">
        <v>8.071E-3</v>
      </c>
      <c r="BU71" s="4">
        <v>12.150643000000001</v>
      </c>
      <c r="BV71" s="4">
        <v>21</v>
      </c>
      <c r="BW71" s="4">
        <f t="shared" si="9"/>
        <v>3.2101998805999998</v>
      </c>
      <c r="BY71" s="4">
        <f>BE71*$BU71*(VLOOKUP("Fuel Specific Gravity",'Raw Data'!$A$1:$B$2000,2,FALSE))</f>
        <v>26148.278182948041</v>
      </c>
      <c r="BZ71" s="4">
        <f>BF71*$BU71*(VLOOKUP("Fuel Specific Gravity",'Raw Data'!$A$1:$B$2000,2,FALSE))</f>
        <v>225.719287241248</v>
      </c>
      <c r="CA71" s="4">
        <f>BJ71*$BU71*(VLOOKUP("Fuel Specific Gravity",'Raw Data'!$A$1:$B$2000,2,FALSE))</f>
        <v>106.26217253898501</v>
      </c>
      <c r="CB71" s="4">
        <f>BM71*$BU71*(VLOOKUP("Fuel Specific Gravity",'Raw Data'!$A$1:$B$2000,2,FALSE))</f>
        <v>6.4487314154831008</v>
      </c>
    </row>
    <row r="72" spans="1:80" x14ac:dyDescent="0.25">
      <c r="A72" s="2">
        <v>43167</v>
      </c>
      <c r="B72" s="38">
        <v>1.4836805555555554E-2</v>
      </c>
      <c r="C72" s="4">
        <v>14.35</v>
      </c>
      <c r="D72" s="4">
        <v>0.39090000000000003</v>
      </c>
      <c r="E72" s="4">
        <v>3908.829604</v>
      </c>
      <c r="F72" s="4">
        <v>806.6</v>
      </c>
      <c r="G72" s="4">
        <v>1.7</v>
      </c>
      <c r="H72" s="4">
        <v>106.8</v>
      </c>
      <c r="J72" s="4">
        <v>0.5</v>
      </c>
      <c r="K72" s="4">
        <v>0.86909999999999998</v>
      </c>
      <c r="L72" s="4">
        <v>12.472300000000001</v>
      </c>
      <c r="M72" s="4">
        <v>0.3397</v>
      </c>
      <c r="N72" s="4">
        <v>701.01850000000002</v>
      </c>
      <c r="O72" s="4">
        <v>1.4419999999999999</v>
      </c>
      <c r="P72" s="4">
        <v>702.5</v>
      </c>
      <c r="Q72" s="4">
        <v>584.98590000000002</v>
      </c>
      <c r="R72" s="4">
        <v>1.2033</v>
      </c>
      <c r="S72" s="4">
        <v>586.20000000000005</v>
      </c>
      <c r="T72" s="4">
        <v>106.7637</v>
      </c>
      <c r="W72" s="4">
        <v>0</v>
      </c>
      <c r="X72" s="4">
        <v>0.43459999999999999</v>
      </c>
      <c r="Y72" s="4">
        <v>12.1</v>
      </c>
      <c r="Z72" s="4">
        <v>852</v>
      </c>
      <c r="AA72" s="4">
        <v>862</v>
      </c>
      <c r="AB72" s="4">
        <v>873</v>
      </c>
      <c r="AC72" s="4">
        <v>90</v>
      </c>
      <c r="AD72" s="4">
        <v>32.799999999999997</v>
      </c>
      <c r="AE72" s="4">
        <v>0.75</v>
      </c>
      <c r="AF72" s="4">
        <v>978</v>
      </c>
      <c r="AG72" s="4">
        <v>4</v>
      </c>
      <c r="AH72" s="4">
        <v>78</v>
      </c>
      <c r="AI72" s="4">
        <v>41</v>
      </c>
      <c r="AJ72" s="4">
        <v>191</v>
      </c>
      <c r="AK72" s="4">
        <v>169</v>
      </c>
      <c r="AL72" s="4">
        <v>3.6</v>
      </c>
      <c r="AM72" s="4">
        <v>175</v>
      </c>
      <c r="AN72" s="4" t="s">
        <v>155</v>
      </c>
      <c r="AO72" s="4">
        <v>2</v>
      </c>
      <c r="AP72" s="5">
        <v>0.89064814814814808</v>
      </c>
      <c r="AQ72" s="4">
        <v>47.162686000000001</v>
      </c>
      <c r="AR72" s="4">
        <v>-88.484110000000001</v>
      </c>
      <c r="AS72" s="4">
        <v>317.60000000000002</v>
      </c>
      <c r="AT72" s="4">
        <v>38.700000000000003</v>
      </c>
      <c r="AU72" s="4">
        <v>12</v>
      </c>
      <c r="AV72" s="4">
        <v>11</v>
      </c>
      <c r="AW72" s="4" t="s">
        <v>212</v>
      </c>
      <c r="AX72" s="4">
        <v>1.5</v>
      </c>
      <c r="AY72" s="4">
        <v>2.4542000000000002</v>
      </c>
      <c r="AZ72" s="4">
        <v>2.9542000000000002</v>
      </c>
      <c r="BA72" s="4">
        <v>13.404</v>
      </c>
      <c r="BB72" s="4">
        <v>13.79</v>
      </c>
      <c r="BC72" s="4">
        <v>1.03</v>
      </c>
      <c r="BD72" s="4">
        <v>15.057</v>
      </c>
      <c r="BE72" s="4">
        <v>2826.9070000000002</v>
      </c>
      <c r="BF72" s="4">
        <v>49.009</v>
      </c>
      <c r="BG72" s="4">
        <v>16.638999999999999</v>
      </c>
      <c r="BH72" s="4">
        <v>3.4000000000000002E-2</v>
      </c>
      <c r="BI72" s="4">
        <v>16.672999999999998</v>
      </c>
      <c r="BJ72" s="4">
        <v>13.885</v>
      </c>
      <c r="BK72" s="4">
        <v>2.9000000000000001E-2</v>
      </c>
      <c r="BL72" s="4">
        <v>13.914</v>
      </c>
      <c r="BM72" s="4">
        <v>0.83499999999999996</v>
      </c>
      <c r="BQ72" s="4">
        <v>71.617999999999995</v>
      </c>
      <c r="BR72" s="4">
        <v>0.548095</v>
      </c>
      <c r="BS72" s="4">
        <v>-5</v>
      </c>
      <c r="BT72" s="4">
        <v>8.0000000000000002E-3</v>
      </c>
      <c r="BU72" s="4">
        <v>13.394072</v>
      </c>
      <c r="BV72" s="4">
        <v>21</v>
      </c>
      <c r="BW72" s="4">
        <f t="shared" si="9"/>
        <v>3.5387138223999997</v>
      </c>
      <c r="BY72" s="4">
        <f>BE72*$BU72*(VLOOKUP("Fuel Specific Gravity",'Raw Data'!$A$1:$B$2000,2,FALSE))</f>
        <v>28435.710717373302</v>
      </c>
      <c r="BZ72" s="4">
        <f>BF72*$BU72*(VLOOKUP("Fuel Specific Gravity",'Raw Data'!$A$1:$B$2000,2,FALSE))</f>
        <v>492.97898606064797</v>
      </c>
      <c r="CA72" s="4">
        <f>BJ72*$BU72*(VLOOKUP("Fuel Specific Gravity",'Raw Data'!$A$1:$B$2000,2,FALSE))</f>
        <v>139.66849397971998</v>
      </c>
      <c r="CB72" s="4">
        <f>BM72*$BU72*(VLOOKUP("Fuel Specific Gravity",'Raw Data'!$A$1:$B$2000,2,FALSE))</f>
        <v>8.3992216401199986</v>
      </c>
    </row>
    <row r="73" spans="1:80" x14ac:dyDescent="0.25">
      <c r="A73" s="2">
        <v>43167</v>
      </c>
      <c r="B73" s="38">
        <v>1.484837962962963E-2</v>
      </c>
      <c r="C73" s="4">
        <v>14.074</v>
      </c>
      <c r="D73" s="4">
        <v>0.4476</v>
      </c>
      <c r="E73" s="4">
        <v>4475.6296300000004</v>
      </c>
      <c r="F73" s="4">
        <v>728.3</v>
      </c>
      <c r="G73" s="4">
        <v>2.5</v>
      </c>
      <c r="H73" s="4">
        <v>147.1</v>
      </c>
      <c r="J73" s="4">
        <v>0.5</v>
      </c>
      <c r="K73" s="4">
        <v>0.87070000000000003</v>
      </c>
      <c r="L73" s="4">
        <v>12.2553</v>
      </c>
      <c r="M73" s="4">
        <v>0.38969999999999999</v>
      </c>
      <c r="N73" s="4">
        <v>634.20529999999997</v>
      </c>
      <c r="O73" s="4">
        <v>2.1516000000000002</v>
      </c>
      <c r="P73" s="4">
        <v>636.4</v>
      </c>
      <c r="Q73" s="4">
        <v>529.23159999999996</v>
      </c>
      <c r="R73" s="4">
        <v>1.7955000000000001</v>
      </c>
      <c r="S73" s="4">
        <v>531</v>
      </c>
      <c r="T73" s="4">
        <v>147.05410000000001</v>
      </c>
      <c r="W73" s="4">
        <v>0</v>
      </c>
      <c r="X73" s="4">
        <v>0.43540000000000001</v>
      </c>
      <c r="Y73" s="4">
        <v>12.1</v>
      </c>
      <c r="Z73" s="4">
        <v>852</v>
      </c>
      <c r="AA73" s="4">
        <v>862</v>
      </c>
      <c r="AB73" s="4">
        <v>872</v>
      </c>
      <c r="AC73" s="4">
        <v>90</v>
      </c>
      <c r="AD73" s="4">
        <v>32.799999999999997</v>
      </c>
      <c r="AE73" s="4">
        <v>0.75</v>
      </c>
      <c r="AF73" s="4">
        <v>978</v>
      </c>
      <c r="AG73" s="4">
        <v>4</v>
      </c>
      <c r="AH73" s="4">
        <v>77.070999999999998</v>
      </c>
      <c r="AI73" s="4">
        <v>41</v>
      </c>
      <c r="AJ73" s="4">
        <v>191</v>
      </c>
      <c r="AK73" s="4">
        <v>169</v>
      </c>
      <c r="AL73" s="4">
        <v>3.6</v>
      </c>
      <c r="AM73" s="4">
        <v>175</v>
      </c>
      <c r="AN73" s="4" t="s">
        <v>155</v>
      </c>
      <c r="AO73" s="4">
        <v>2</v>
      </c>
      <c r="AP73" s="5">
        <v>0.89067129629629627</v>
      </c>
      <c r="AQ73" s="4">
        <v>47.162759999999999</v>
      </c>
      <c r="AR73" s="4">
        <v>-88.484099999999998</v>
      </c>
      <c r="AS73" s="4">
        <v>317.8</v>
      </c>
      <c r="AT73" s="4">
        <v>40.1</v>
      </c>
      <c r="AU73" s="4">
        <v>12</v>
      </c>
      <c r="AV73" s="4">
        <v>11</v>
      </c>
      <c r="AW73" s="4" t="s">
        <v>212</v>
      </c>
      <c r="AX73" s="4">
        <v>1.3459540000000001</v>
      </c>
      <c r="AY73" s="4">
        <v>2.2689309999999998</v>
      </c>
      <c r="AZ73" s="4">
        <v>2.6148850000000001</v>
      </c>
      <c r="BA73" s="4">
        <v>13.404</v>
      </c>
      <c r="BB73" s="4">
        <v>13.97</v>
      </c>
      <c r="BC73" s="4">
        <v>1.04</v>
      </c>
      <c r="BD73" s="4">
        <v>14.843999999999999</v>
      </c>
      <c r="BE73" s="4">
        <v>2813.5949999999998</v>
      </c>
      <c r="BF73" s="4">
        <v>56.945999999999998</v>
      </c>
      <c r="BG73" s="4">
        <v>15.247999999999999</v>
      </c>
      <c r="BH73" s="4">
        <v>5.1999999999999998E-2</v>
      </c>
      <c r="BI73" s="4">
        <v>15.298999999999999</v>
      </c>
      <c r="BJ73" s="4">
        <v>12.724</v>
      </c>
      <c r="BK73" s="4">
        <v>4.2999999999999997E-2</v>
      </c>
      <c r="BL73" s="4">
        <v>12.766999999999999</v>
      </c>
      <c r="BM73" s="4">
        <v>1.165</v>
      </c>
      <c r="BQ73" s="4">
        <v>72.677000000000007</v>
      </c>
      <c r="BR73" s="4">
        <v>0.58730199999999999</v>
      </c>
      <c r="BS73" s="4">
        <v>-5</v>
      </c>
      <c r="BT73" s="4">
        <v>8.0000000000000002E-3</v>
      </c>
      <c r="BU73" s="4">
        <v>14.352193</v>
      </c>
      <c r="BV73" s="4">
        <v>21</v>
      </c>
      <c r="BW73" s="4">
        <f t="shared" si="9"/>
        <v>3.7918493905999999</v>
      </c>
      <c r="BY73" s="4">
        <f>BE73*$BU73*(VLOOKUP("Fuel Specific Gravity",'Raw Data'!$A$1:$B$2000,2,FALSE))</f>
        <v>30326.325106340082</v>
      </c>
      <c r="BZ73" s="4">
        <f>BF73*$BU73*(VLOOKUP("Fuel Specific Gravity",'Raw Data'!$A$1:$B$2000,2,FALSE))</f>
        <v>613.79228691607796</v>
      </c>
      <c r="CA73" s="4">
        <f>BJ73*$BU73*(VLOOKUP("Fuel Specific Gravity",'Raw Data'!$A$1:$B$2000,2,FALSE))</f>
        <v>137.14559510273202</v>
      </c>
      <c r="CB73" s="4">
        <f>BM73*$BU73*(VLOOKUP("Fuel Specific Gravity",'Raw Data'!$A$1:$B$2000,2,FALSE))</f>
        <v>12.556948938595001</v>
      </c>
    </row>
    <row r="74" spans="1:80" x14ac:dyDescent="0.25">
      <c r="A74" s="2">
        <v>43167</v>
      </c>
      <c r="B74" s="38">
        <v>1.4859953703703703E-2</v>
      </c>
      <c r="C74" s="4">
        <v>13.12</v>
      </c>
      <c r="D74" s="4">
        <v>0.1414</v>
      </c>
      <c r="E74" s="4">
        <v>1413.901235</v>
      </c>
      <c r="F74" s="4">
        <v>664.2</v>
      </c>
      <c r="G74" s="4">
        <v>3.2</v>
      </c>
      <c r="H74" s="4">
        <v>135.30000000000001</v>
      </c>
      <c r="J74" s="4">
        <v>0.5</v>
      </c>
      <c r="K74" s="4">
        <v>0.88100000000000001</v>
      </c>
      <c r="L74" s="4">
        <v>11.5594</v>
      </c>
      <c r="M74" s="4">
        <v>0.1246</v>
      </c>
      <c r="N74" s="4">
        <v>585.16319999999996</v>
      </c>
      <c r="O74" s="4">
        <v>2.8237000000000001</v>
      </c>
      <c r="P74" s="4">
        <v>588</v>
      </c>
      <c r="Q74" s="4">
        <v>488.30689999999998</v>
      </c>
      <c r="R74" s="4">
        <v>2.3563000000000001</v>
      </c>
      <c r="S74" s="4">
        <v>490.7</v>
      </c>
      <c r="T74" s="4">
        <v>135.26759999999999</v>
      </c>
      <c r="W74" s="4">
        <v>0</v>
      </c>
      <c r="X74" s="4">
        <v>0.4405</v>
      </c>
      <c r="Y74" s="4">
        <v>12.1</v>
      </c>
      <c r="Z74" s="4">
        <v>852</v>
      </c>
      <c r="AA74" s="4">
        <v>863</v>
      </c>
      <c r="AB74" s="4">
        <v>873</v>
      </c>
      <c r="AC74" s="4">
        <v>90</v>
      </c>
      <c r="AD74" s="4">
        <v>32.799999999999997</v>
      </c>
      <c r="AE74" s="4">
        <v>0.75</v>
      </c>
      <c r="AF74" s="4">
        <v>978</v>
      </c>
      <c r="AG74" s="4">
        <v>4</v>
      </c>
      <c r="AH74" s="4">
        <v>77</v>
      </c>
      <c r="AI74" s="4">
        <v>41</v>
      </c>
      <c r="AJ74" s="4">
        <v>191</v>
      </c>
      <c r="AK74" s="4">
        <v>169</v>
      </c>
      <c r="AL74" s="4">
        <v>3.6</v>
      </c>
      <c r="AM74" s="4">
        <v>175</v>
      </c>
      <c r="AN74" s="4" t="s">
        <v>155</v>
      </c>
      <c r="AO74" s="4">
        <v>2</v>
      </c>
      <c r="AP74" s="5">
        <v>0.89067129629629627</v>
      </c>
      <c r="AQ74" s="4">
        <v>47.162889</v>
      </c>
      <c r="AR74" s="4">
        <v>-88.484109000000004</v>
      </c>
      <c r="AS74" s="4">
        <v>318.2</v>
      </c>
      <c r="AT74" s="4">
        <v>40.4</v>
      </c>
      <c r="AU74" s="4">
        <v>12</v>
      </c>
      <c r="AV74" s="4">
        <v>11</v>
      </c>
      <c r="AW74" s="4" t="s">
        <v>212</v>
      </c>
      <c r="AX74" s="4">
        <v>1.3</v>
      </c>
      <c r="AY74" s="4">
        <v>2.2000000000000002</v>
      </c>
      <c r="AZ74" s="4">
        <v>2.5770770000000001</v>
      </c>
      <c r="BA74" s="4">
        <v>13.404</v>
      </c>
      <c r="BB74" s="4">
        <v>15.25</v>
      </c>
      <c r="BC74" s="4">
        <v>1.1399999999999999</v>
      </c>
      <c r="BD74" s="4">
        <v>13.504</v>
      </c>
      <c r="BE74" s="4">
        <v>2872.8850000000002</v>
      </c>
      <c r="BF74" s="4">
        <v>19.704999999999998</v>
      </c>
      <c r="BG74" s="4">
        <v>15.23</v>
      </c>
      <c r="BH74" s="4">
        <v>7.2999999999999995E-2</v>
      </c>
      <c r="BI74" s="4">
        <v>15.303000000000001</v>
      </c>
      <c r="BJ74" s="4">
        <v>12.709</v>
      </c>
      <c r="BK74" s="4">
        <v>6.0999999999999999E-2</v>
      </c>
      <c r="BL74" s="4">
        <v>12.77</v>
      </c>
      <c r="BM74" s="4">
        <v>1.1600999999999999</v>
      </c>
      <c r="BQ74" s="4">
        <v>79.605000000000004</v>
      </c>
      <c r="BR74" s="4">
        <v>0.59</v>
      </c>
      <c r="BS74" s="4">
        <v>-5</v>
      </c>
      <c r="BT74" s="4">
        <v>8.0000000000000002E-3</v>
      </c>
      <c r="BU74" s="4">
        <v>14.418125</v>
      </c>
      <c r="BV74" s="4">
        <v>21</v>
      </c>
      <c r="BW74" s="4">
        <f t="shared" si="9"/>
        <v>3.8092686249999996</v>
      </c>
      <c r="BY74" s="4">
        <f>BE74*$BU74*(VLOOKUP("Fuel Specific Gravity",'Raw Data'!$A$1:$B$2000,2,FALSE))</f>
        <v>31107.632895509378</v>
      </c>
      <c r="BZ74" s="4">
        <f>BF74*$BU74*(VLOOKUP("Fuel Specific Gravity",'Raw Data'!$A$1:$B$2000,2,FALSE))</f>
        <v>213.36597399687497</v>
      </c>
      <c r="CA74" s="4">
        <f>BJ74*$BU74*(VLOOKUP("Fuel Specific Gravity",'Raw Data'!$A$1:$B$2000,2,FALSE))</f>
        <v>137.613202919375</v>
      </c>
      <c r="CB74" s="4">
        <f>BM74*$BU74*(VLOOKUP("Fuel Specific Gravity",'Raw Data'!$A$1:$B$2000,2,FALSE))</f>
        <v>12.5615765761875</v>
      </c>
    </row>
    <row r="75" spans="1:80" x14ac:dyDescent="0.25">
      <c r="A75" s="2">
        <v>43167</v>
      </c>
      <c r="B75" s="38">
        <v>1.4871527777777777E-2</v>
      </c>
      <c r="C75" s="4">
        <v>12.269</v>
      </c>
      <c r="D75" s="4">
        <v>4.5499999999999999E-2</v>
      </c>
      <c r="E75" s="4">
        <v>454.98729900000001</v>
      </c>
      <c r="F75" s="4">
        <v>723.8</v>
      </c>
      <c r="G75" s="4">
        <v>3.3</v>
      </c>
      <c r="H75" s="4">
        <v>91.5</v>
      </c>
      <c r="J75" s="4">
        <v>0.4</v>
      </c>
      <c r="K75" s="4">
        <v>0.88880000000000003</v>
      </c>
      <c r="L75" s="4">
        <v>10.9048</v>
      </c>
      <c r="M75" s="4">
        <v>4.0399999999999998E-2</v>
      </c>
      <c r="N75" s="4">
        <v>643.29</v>
      </c>
      <c r="O75" s="4">
        <v>2.8923999999999999</v>
      </c>
      <c r="P75" s="4">
        <v>646.20000000000005</v>
      </c>
      <c r="Q75" s="4">
        <v>536.81259999999997</v>
      </c>
      <c r="R75" s="4">
        <v>2.4136000000000002</v>
      </c>
      <c r="S75" s="4">
        <v>539.20000000000005</v>
      </c>
      <c r="T75" s="4">
        <v>91.482799999999997</v>
      </c>
      <c r="W75" s="4">
        <v>0</v>
      </c>
      <c r="X75" s="4">
        <v>0.35549999999999998</v>
      </c>
      <c r="Y75" s="4">
        <v>12.1</v>
      </c>
      <c r="Z75" s="4">
        <v>851</v>
      </c>
      <c r="AA75" s="4">
        <v>862</v>
      </c>
      <c r="AB75" s="4">
        <v>873</v>
      </c>
      <c r="AC75" s="4">
        <v>90</v>
      </c>
      <c r="AD75" s="4">
        <v>32.799999999999997</v>
      </c>
      <c r="AE75" s="4">
        <v>0.75</v>
      </c>
      <c r="AF75" s="4">
        <v>978</v>
      </c>
      <c r="AG75" s="4">
        <v>4</v>
      </c>
      <c r="AH75" s="4">
        <v>77</v>
      </c>
      <c r="AI75" s="4">
        <v>41</v>
      </c>
      <c r="AJ75" s="4">
        <v>191</v>
      </c>
      <c r="AK75" s="4">
        <v>169</v>
      </c>
      <c r="AL75" s="4">
        <v>3.6</v>
      </c>
      <c r="AM75" s="4">
        <v>175</v>
      </c>
      <c r="AN75" s="4" t="s">
        <v>155</v>
      </c>
      <c r="AO75" s="4">
        <v>2</v>
      </c>
      <c r="AP75" s="5">
        <v>0.89068287037037042</v>
      </c>
      <c r="AQ75" s="4">
        <v>47.163175000000003</v>
      </c>
      <c r="AR75" s="4">
        <v>-88.484243000000006</v>
      </c>
      <c r="AS75" s="4">
        <v>319.10000000000002</v>
      </c>
      <c r="AT75" s="4">
        <v>41.2</v>
      </c>
      <c r="AU75" s="4">
        <v>12</v>
      </c>
      <c r="AV75" s="4">
        <v>11</v>
      </c>
      <c r="AW75" s="4" t="s">
        <v>212</v>
      </c>
      <c r="AX75" s="4">
        <v>1.3</v>
      </c>
      <c r="AY75" s="4">
        <v>2.2770999999999999</v>
      </c>
      <c r="AZ75" s="4">
        <v>2.6</v>
      </c>
      <c r="BA75" s="4">
        <v>13.404</v>
      </c>
      <c r="BB75" s="4">
        <v>16.37</v>
      </c>
      <c r="BC75" s="4">
        <v>1.22</v>
      </c>
      <c r="BD75" s="4">
        <v>12.515000000000001</v>
      </c>
      <c r="BE75" s="4">
        <v>2894.7190000000001</v>
      </c>
      <c r="BF75" s="4">
        <v>6.8319999999999999</v>
      </c>
      <c r="BG75" s="4">
        <v>17.882999999999999</v>
      </c>
      <c r="BH75" s="4">
        <v>0.08</v>
      </c>
      <c r="BI75" s="4">
        <v>17.963000000000001</v>
      </c>
      <c r="BJ75" s="4">
        <v>14.923</v>
      </c>
      <c r="BK75" s="4">
        <v>6.7000000000000004E-2</v>
      </c>
      <c r="BL75" s="4">
        <v>14.99</v>
      </c>
      <c r="BM75" s="4">
        <v>0.83799999999999997</v>
      </c>
      <c r="BQ75" s="4">
        <v>68.617999999999995</v>
      </c>
      <c r="BR75" s="4">
        <v>0.52682799999999996</v>
      </c>
      <c r="BS75" s="4">
        <v>-5</v>
      </c>
      <c r="BT75" s="4">
        <v>8.0000000000000002E-3</v>
      </c>
      <c r="BU75" s="4">
        <v>12.874359</v>
      </c>
      <c r="BV75" s="4">
        <v>21</v>
      </c>
      <c r="BW75" s="4">
        <f t="shared" ref="BW75:BW138" si="10">BU75*0.2642</f>
        <v>3.4014056477999999</v>
      </c>
      <c r="BY75" s="4">
        <f>BE75*$BU75*(VLOOKUP("Fuel Specific Gravity",'Raw Data'!$A$1:$B$2000,2,FALSE))</f>
        <v>27988.00635920087</v>
      </c>
      <c r="BZ75" s="4">
        <f>BF75*$BU75*(VLOOKUP("Fuel Specific Gravity",'Raw Data'!$A$1:$B$2000,2,FALSE))</f>
        <v>66.056173136688003</v>
      </c>
      <c r="CA75" s="4">
        <f>BJ75*$BU75*(VLOOKUP("Fuel Specific Gravity",'Raw Data'!$A$1:$B$2000,2,FALSE))</f>
        <v>144.28516857710699</v>
      </c>
      <c r="CB75" s="4">
        <f>BM75*$BU75*(VLOOKUP("Fuel Specific Gravity",'Raw Data'!$A$1:$B$2000,2,FALSE))</f>
        <v>8.1023233443419986</v>
      </c>
    </row>
    <row r="76" spans="1:80" x14ac:dyDescent="0.25">
      <c r="A76" s="2">
        <v>43167</v>
      </c>
      <c r="B76" s="38">
        <v>1.488310185185185E-2</v>
      </c>
      <c r="C76" s="4">
        <v>12.025</v>
      </c>
      <c r="D76" s="4">
        <v>1.84E-2</v>
      </c>
      <c r="E76" s="4">
        <v>183.69028</v>
      </c>
      <c r="F76" s="4">
        <v>784.2</v>
      </c>
      <c r="G76" s="4">
        <v>3.3</v>
      </c>
      <c r="H76" s="4">
        <v>60.8</v>
      </c>
      <c r="J76" s="4">
        <v>0.4</v>
      </c>
      <c r="K76" s="4">
        <v>0.8911</v>
      </c>
      <c r="L76" s="4">
        <v>10.7149</v>
      </c>
      <c r="M76" s="4">
        <v>1.6400000000000001E-2</v>
      </c>
      <c r="N76" s="4">
        <v>698.79549999999995</v>
      </c>
      <c r="O76" s="4">
        <v>2.9230999999999998</v>
      </c>
      <c r="P76" s="4">
        <v>701.7</v>
      </c>
      <c r="Q76" s="4">
        <v>582.35180000000003</v>
      </c>
      <c r="R76" s="4">
        <v>2.4359999999999999</v>
      </c>
      <c r="S76" s="4">
        <v>584.79999999999995</v>
      </c>
      <c r="T76" s="4">
        <v>60.845799999999997</v>
      </c>
      <c r="W76" s="4">
        <v>0</v>
      </c>
      <c r="X76" s="4">
        <v>0.35639999999999999</v>
      </c>
      <c r="Y76" s="4">
        <v>12.1</v>
      </c>
      <c r="Z76" s="4">
        <v>852</v>
      </c>
      <c r="AA76" s="4">
        <v>862</v>
      </c>
      <c r="AB76" s="4">
        <v>873</v>
      </c>
      <c r="AC76" s="4">
        <v>89.1</v>
      </c>
      <c r="AD76" s="4">
        <v>32.46</v>
      </c>
      <c r="AE76" s="4">
        <v>0.75</v>
      </c>
      <c r="AF76" s="4">
        <v>978</v>
      </c>
      <c r="AG76" s="4">
        <v>4</v>
      </c>
      <c r="AH76" s="4">
        <v>77</v>
      </c>
      <c r="AI76" s="4">
        <v>41</v>
      </c>
      <c r="AJ76" s="4">
        <v>191</v>
      </c>
      <c r="AK76" s="4">
        <v>169</v>
      </c>
      <c r="AL76" s="4">
        <v>3.5</v>
      </c>
      <c r="AM76" s="4">
        <v>175</v>
      </c>
      <c r="AN76" s="4" t="s">
        <v>155</v>
      </c>
      <c r="AO76" s="4">
        <v>2</v>
      </c>
      <c r="AP76" s="5">
        <v>0.89070601851851849</v>
      </c>
      <c r="AQ76" s="4">
        <v>47.163248000000003</v>
      </c>
      <c r="AR76" s="4">
        <v>-88.484281999999993</v>
      </c>
      <c r="AS76" s="4">
        <v>319.39999999999998</v>
      </c>
      <c r="AT76" s="4">
        <v>41.5</v>
      </c>
      <c r="AU76" s="4">
        <v>12</v>
      </c>
      <c r="AV76" s="4">
        <v>11</v>
      </c>
      <c r="AW76" s="4" t="s">
        <v>212</v>
      </c>
      <c r="AX76" s="4">
        <v>1.3771</v>
      </c>
      <c r="AY76" s="4">
        <v>2.2999999999999998</v>
      </c>
      <c r="AZ76" s="4">
        <v>2.6770999999999998</v>
      </c>
      <c r="BA76" s="4">
        <v>13.404</v>
      </c>
      <c r="BB76" s="4">
        <v>16.73</v>
      </c>
      <c r="BC76" s="4">
        <v>1.25</v>
      </c>
      <c r="BD76" s="4">
        <v>12.226000000000001</v>
      </c>
      <c r="BE76" s="4">
        <v>2902.0169999999998</v>
      </c>
      <c r="BF76" s="4">
        <v>2.8220000000000001</v>
      </c>
      <c r="BG76" s="4">
        <v>19.82</v>
      </c>
      <c r="BH76" s="4">
        <v>8.3000000000000004E-2</v>
      </c>
      <c r="BI76" s="4">
        <v>19.902999999999999</v>
      </c>
      <c r="BJ76" s="4">
        <v>16.516999999999999</v>
      </c>
      <c r="BK76" s="4">
        <v>6.9000000000000006E-2</v>
      </c>
      <c r="BL76" s="4">
        <v>16.585999999999999</v>
      </c>
      <c r="BM76" s="4">
        <v>0.56869999999999998</v>
      </c>
      <c r="BQ76" s="4">
        <v>70.191000000000003</v>
      </c>
      <c r="BR76" s="4">
        <v>0.44303500000000001</v>
      </c>
      <c r="BS76" s="4">
        <v>-5</v>
      </c>
      <c r="BT76" s="4">
        <v>8.9289999999999994E-3</v>
      </c>
      <c r="BU76" s="4">
        <v>10.826667</v>
      </c>
      <c r="BV76" s="4">
        <v>21</v>
      </c>
      <c r="BW76" s="4">
        <f t="shared" si="10"/>
        <v>2.8604054213999999</v>
      </c>
      <c r="BY76" s="4">
        <f>BE76*$BU76*(VLOOKUP("Fuel Specific Gravity",'Raw Data'!$A$1:$B$2000,2,FALSE))</f>
        <v>23595.79793719159</v>
      </c>
      <c r="BZ76" s="4">
        <f>BF76*$BU76*(VLOOKUP("Fuel Specific Gravity",'Raw Data'!$A$1:$B$2000,2,FALSE))</f>
        <v>22.945193559774001</v>
      </c>
      <c r="CA76" s="4">
        <f>BJ76*$BU76*(VLOOKUP("Fuel Specific Gravity",'Raw Data'!$A$1:$B$2000,2,FALSE))</f>
        <v>134.29686818808901</v>
      </c>
      <c r="CB76" s="4">
        <f>BM76*$BU76*(VLOOKUP("Fuel Specific Gravity",'Raw Data'!$A$1:$B$2000,2,FALSE))</f>
        <v>4.6240012676979001</v>
      </c>
    </row>
    <row r="77" spans="1:80" x14ac:dyDescent="0.25">
      <c r="A77" s="2">
        <v>43167</v>
      </c>
      <c r="B77" s="38">
        <v>1.4894675925925928E-2</v>
      </c>
      <c r="C77" s="4">
        <v>12.455</v>
      </c>
      <c r="D77" s="4">
        <v>1.3100000000000001E-2</v>
      </c>
      <c r="E77" s="4">
        <v>130.62972300000001</v>
      </c>
      <c r="F77" s="4">
        <v>839.8</v>
      </c>
      <c r="G77" s="4">
        <v>3.2</v>
      </c>
      <c r="H77" s="4">
        <v>52.2</v>
      </c>
      <c r="J77" s="4">
        <v>0.54</v>
      </c>
      <c r="K77" s="4">
        <v>0.88770000000000004</v>
      </c>
      <c r="L77" s="4">
        <v>11.0558</v>
      </c>
      <c r="M77" s="4">
        <v>1.1599999999999999E-2</v>
      </c>
      <c r="N77" s="4">
        <v>745.46</v>
      </c>
      <c r="O77" s="4">
        <v>2.8321999999999998</v>
      </c>
      <c r="P77" s="4">
        <v>748.3</v>
      </c>
      <c r="Q77" s="4">
        <v>621.17690000000005</v>
      </c>
      <c r="R77" s="4">
        <v>2.36</v>
      </c>
      <c r="S77" s="4">
        <v>623.5</v>
      </c>
      <c r="T77" s="4">
        <v>52.225900000000003</v>
      </c>
      <c r="W77" s="4">
        <v>0</v>
      </c>
      <c r="X77" s="4">
        <v>0.4819</v>
      </c>
      <c r="Y77" s="4">
        <v>12.1</v>
      </c>
      <c r="Z77" s="4">
        <v>852</v>
      </c>
      <c r="AA77" s="4">
        <v>862</v>
      </c>
      <c r="AB77" s="4">
        <v>873</v>
      </c>
      <c r="AC77" s="4">
        <v>89</v>
      </c>
      <c r="AD77" s="4">
        <v>32.43</v>
      </c>
      <c r="AE77" s="4">
        <v>0.74</v>
      </c>
      <c r="AF77" s="4">
        <v>978</v>
      </c>
      <c r="AG77" s="4">
        <v>4</v>
      </c>
      <c r="AH77" s="4">
        <v>77</v>
      </c>
      <c r="AI77" s="4">
        <v>41</v>
      </c>
      <c r="AJ77" s="4">
        <v>191</v>
      </c>
      <c r="AK77" s="4">
        <v>169</v>
      </c>
      <c r="AL77" s="4">
        <v>3.6</v>
      </c>
      <c r="AM77" s="4">
        <v>175</v>
      </c>
      <c r="AN77" s="4" t="s">
        <v>155</v>
      </c>
      <c r="AO77" s="4">
        <v>2</v>
      </c>
      <c r="AP77" s="5">
        <v>0.89070601851851849</v>
      </c>
      <c r="AQ77" s="4">
        <v>47.163479000000002</v>
      </c>
      <c r="AR77" s="4">
        <v>-88.484475000000003</v>
      </c>
      <c r="AS77" s="4">
        <v>319.60000000000002</v>
      </c>
      <c r="AT77" s="4">
        <v>42</v>
      </c>
      <c r="AU77" s="4">
        <v>12</v>
      </c>
      <c r="AV77" s="4">
        <v>11</v>
      </c>
      <c r="AW77" s="4" t="s">
        <v>212</v>
      </c>
      <c r="AX77" s="4">
        <v>1.4</v>
      </c>
      <c r="AY77" s="4">
        <v>2.2999999999999998</v>
      </c>
      <c r="AZ77" s="4">
        <v>2.7</v>
      </c>
      <c r="BA77" s="4">
        <v>13.404</v>
      </c>
      <c r="BB77" s="4">
        <v>16.190000000000001</v>
      </c>
      <c r="BC77" s="4">
        <v>1.21</v>
      </c>
      <c r="BD77" s="4">
        <v>12.654</v>
      </c>
      <c r="BE77" s="4">
        <v>2903.355</v>
      </c>
      <c r="BF77" s="4">
        <v>1.9379999999999999</v>
      </c>
      <c r="BG77" s="4">
        <v>20.501000000000001</v>
      </c>
      <c r="BH77" s="4">
        <v>7.8E-2</v>
      </c>
      <c r="BI77" s="4">
        <v>20.579000000000001</v>
      </c>
      <c r="BJ77" s="4">
        <v>17.082999999999998</v>
      </c>
      <c r="BK77" s="4">
        <v>6.5000000000000002E-2</v>
      </c>
      <c r="BL77" s="4">
        <v>17.148</v>
      </c>
      <c r="BM77" s="4">
        <v>0.4733</v>
      </c>
      <c r="BQ77" s="4">
        <v>92.012</v>
      </c>
      <c r="BR77" s="4">
        <v>0.46579900000000002</v>
      </c>
      <c r="BS77" s="4">
        <v>-5</v>
      </c>
      <c r="BT77" s="4">
        <v>8.9999999999999993E-3</v>
      </c>
      <c r="BU77" s="4">
        <v>11.382963</v>
      </c>
      <c r="BV77" s="4">
        <v>21</v>
      </c>
      <c r="BW77" s="4">
        <f t="shared" si="10"/>
        <v>3.0073788245999999</v>
      </c>
      <c r="BY77" s="4">
        <f>BE77*$BU77*(VLOOKUP("Fuel Specific Gravity",'Raw Data'!$A$1:$B$2000,2,FALSE))</f>
        <v>24819.635688189617</v>
      </c>
      <c r="BZ77" s="4">
        <f>BF77*$BU77*(VLOOKUP("Fuel Specific Gravity",'Raw Data'!$A$1:$B$2000,2,FALSE))</f>
        <v>16.567196902793999</v>
      </c>
      <c r="CA77" s="4">
        <f>BJ77*$BU77*(VLOOKUP("Fuel Specific Gravity",'Raw Data'!$A$1:$B$2000,2,FALSE))</f>
        <v>146.03582285367901</v>
      </c>
      <c r="CB77" s="4">
        <f>BM77*$BU77*(VLOOKUP("Fuel Specific Gravity",'Raw Data'!$A$1:$B$2000,2,FALSE))</f>
        <v>4.0460548473128997</v>
      </c>
    </row>
    <row r="78" spans="1:80" x14ac:dyDescent="0.25">
      <c r="A78" s="2">
        <v>43167</v>
      </c>
      <c r="B78" s="38">
        <v>1.4906250000000001E-2</v>
      </c>
      <c r="C78" s="4">
        <v>12.909000000000001</v>
      </c>
      <c r="D78" s="4">
        <v>1.11E-2</v>
      </c>
      <c r="E78" s="4">
        <v>111.113801</v>
      </c>
      <c r="F78" s="4">
        <v>877.3</v>
      </c>
      <c r="G78" s="4">
        <v>3.1</v>
      </c>
      <c r="H78" s="4">
        <v>47.5</v>
      </c>
      <c r="J78" s="4">
        <v>0.79</v>
      </c>
      <c r="K78" s="4">
        <v>0.88400000000000001</v>
      </c>
      <c r="L78" s="4">
        <v>11.411799999999999</v>
      </c>
      <c r="M78" s="4">
        <v>9.7999999999999997E-3</v>
      </c>
      <c r="N78" s="4">
        <v>775.59310000000005</v>
      </c>
      <c r="O78" s="4">
        <v>2.7783000000000002</v>
      </c>
      <c r="P78" s="4">
        <v>778.4</v>
      </c>
      <c r="Q78" s="4">
        <v>646.28629999999998</v>
      </c>
      <c r="R78" s="4">
        <v>2.3151000000000002</v>
      </c>
      <c r="S78" s="4">
        <v>648.6</v>
      </c>
      <c r="T78" s="4">
        <v>47.451999999999998</v>
      </c>
      <c r="W78" s="4">
        <v>0</v>
      </c>
      <c r="X78" s="4">
        <v>0.7016</v>
      </c>
      <c r="Y78" s="4">
        <v>12.1</v>
      </c>
      <c r="Z78" s="4">
        <v>851</v>
      </c>
      <c r="AA78" s="4">
        <v>862</v>
      </c>
      <c r="AB78" s="4">
        <v>874</v>
      </c>
      <c r="AC78" s="4">
        <v>89</v>
      </c>
      <c r="AD78" s="4">
        <v>32.43</v>
      </c>
      <c r="AE78" s="4">
        <v>0.74</v>
      </c>
      <c r="AF78" s="4">
        <v>978</v>
      </c>
      <c r="AG78" s="4">
        <v>4</v>
      </c>
      <c r="AH78" s="4">
        <v>77</v>
      </c>
      <c r="AI78" s="4">
        <v>41</v>
      </c>
      <c r="AJ78" s="4">
        <v>191</v>
      </c>
      <c r="AK78" s="4">
        <v>169</v>
      </c>
      <c r="AL78" s="4">
        <v>3.6</v>
      </c>
      <c r="AM78" s="4">
        <v>175</v>
      </c>
      <c r="AN78" s="4" t="s">
        <v>155</v>
      </c>
      <c r="AO78" s="4">
        <v>2</v>
      </c>
      <c r="AP78" s="5">
        <v>0.89072916666666668</v>
      </c>
      <c r="AQ78" s="4">
        <v>47.163651999999999</v>
      </c>
      <c r="AR78" s="4">
        <v>-88.484644000000003</v>
      </c>
      <c r="AS78" s="4">
        <v>319.60000000000002</v>
      </c>
      <c r="AT78" s="4">
        <v>42</v>
      </c>
      <c r="AU78" s="4">
        <v>12</v>
      </c>
      <c r="AV78" s="4">
        <v>11</v>
      </c>
      <c r="AW78" s="4" t="s">
        <v>212</v>
      </c>
      <c r="AX78" s="4">
        <v>1.4</v>
      </c>
      <c r="AY78" s="4">
        <v>2.0687690000000001</v>
      </c>
      <c r="AZ78" s="4">
        <v>2.7</v>
      </c>
      <c r="BA78" s="4">
        <v>13.404</v>
      </c>
      <c r="BB78" s="4">
        <v>15.66</v>
      </c>
      <c r="BC78" s="4">
        <v>1.17</v>
      </c>
      <c r="BD78" s="4">
        <v>13.116</v>
      </c>
      <c r="BE78" s="4">
        <v>2903.741</v>
      </c>
      <c r="BF78" s="4">
        <v>1.591</v>
      </c>
      <c r="BG78" s="4">
        <v>20.667000000000002</v>
      </c>
      <c r="BH78" s="4">
        <v>7.3999999999999996E-2</v>
      </c>
      <c r="BI78" s="4">
        <v>20.741</v>
      </c>
      <c r="BJ78" s="4">
        <v>17.221</v>
      </c>
      <c r="BK78" s="4">
        <v>6.2E-2</v>
      </c>
      <c r="BL78" s="4">
        <v>17.283000000000001</v>
      </c>
      <c r="BM78" s="4">
        <v>0.41670000000000001</v>
      </c>
      <c r="BQ78" s="4">
        <v>129.804</v>
      </c>
      <c r="BR78" s="4">
        <v>0.47357399999999999</v>
      </c>
      <c r="BS78" s="4">
        <v>-5</v>
      </c>
      <c r="BT78" s="4">
        <v>8.071E-3</v>
      </c>
      <c r="BU78" s="4">
        <v>11.572965</v>
      </c>
      <c r="BV78" s="4">
        <v>21</v>
      </c>
      <c r="BW78" s="4">
        <f t="shared" si="10"/>
        <v>3.0575773529999997</v>
      </c>
      <c r="BY78" s="4">
        <f>BE78*$BU78*(VLOOKUP("Fuel Specific Gravity",'Raw Data'!$A$1:$B$2000,2,FALSE))</f>
        <v>25237.274614510818</v>
      </c>
      <c r="BZ78" s="4">
        <f>BF78*$BU78*(VLOOKUP("Fuel Specific Gravity",'Raw Data'!$A$1:$B$2000,2,FALSE))</f>
        <v>13.827853073565</v>
      </c>
      <c r="CA78" s="4">
        <f>BJ78*$BU78*(VLOOKUP("Fuel Specific Gravity",'Raw Data'!$A$1:$B$2000,2,FALSE))</f>
        <v>149.672820729015</v>
      </c>
      <c r="CB78" s="4">
        <f>BM78*$BU78*(VLOOKUP("Fuel Specific Gravity",'Raw Data'!$A$1:$B$2000,2,FALSE))</f>
        <v>3.6216633411405001</v>
      </c>
    </row>
    <row r="79" spans="1:80" x14ac:dyDescent="0.25">
      <c r="A79" s="2">
        <v>43167</v>
      </c>
      <c r="B79" s="38">
        <v>1.4917824074074075E-2</v>
      </c>
      <c r="C79" s="4">
        <v>13.420999999999999</v>
      </c>
      <c r="D79" s="4">
        <v>9.2999999999999992E-3</v>
      </c>
      <c r="E79" s="4">
        <v>93.232322999999994</v>
      </c>
      <c r="F79" s="4">
        <v>920.6</v>
      </c>
      <c r="G79" s="4">
        <v>3.1</v>
      </c>
      <c r="H79" s="4">
        <v>46</v>
      </c>
      <c r="J79" s="4">
        <v>1.04</v>
      </c>
      <c r="K79" s="4">
        <v>0.88</v>
      </c>
      <c r="L79" s="4">
        <v>11.810499999999999</v>
      </c>
      <c r="M79" s="4">
        <v>8.2000000000000007E-3</v>
      </c>
      <c r="N79" s="4">
        <v>810.11900000000003</v>
      </c>
      <c r="O79" s="4">
        <v>2.7280000000000002</v>
      </c>
      <c r="P79" s="4">
        <v>812.8</v>
      </c>
      <c r="Q79" s="4">
        <v>675.05600000000004</v>
      </c>
      <c r="R79" s="4">
        <v>2.2732000000000001</v>
      </c>
      <c r="S79" s="4">
        <v>677.3</v>
      </c>
      <c r="T79" s="4">
        <v>45.987400000000001</v>
      </c>
      <c r="W79" s="4">
        <v>0</v>
      </c>
      <c r="X79" s="4">
        <v>0.9113</v>
      </c>
      <c r="Y79" s="4">
        <v>12.1</v>
      </c>
      <c r="Z79" s="4">
        <v>852</v>
      </c>
      <c r="AA79" s="4">
        <v>862</v>
      </c>
      <c r="AB79" s="4">
        <v>873</v>
      </c>
      <c r="AC79" s="4">
        <v>89</v>
      </c>
      <c r="AD79" s="4">
        <v>32.43</v>
      </c>
      <c r="AE79" s="4">
        <v>0.74</v>
      </c>
      <c r="AF79" s="4">
        <v>978</v>
      </c>
      <c r="AG79" s="4">
        <v>4</v>
      </c>
      <c r="AH79" s="4">
        <v>76.071928</v>
      </c>
      <c r="AI79" s="4">
        <v>41</v>
      </c>
      <c r="AJ79" s="4">
        <v>191</v>
      </c>
      <c r="AK79" s="4">
        <v>169</v>
      </c>
      <c r="AL79" s="4">
        <v>3.7</v>
      </c>
      <c r="AM79" s="4">
        <v>175</v>
      </c>
      <c r="AN79" s="4" t="s">
        <v>155</v>
      </c>
      <c r="AO79" s="4">
        <v>2</v>
      </c>
      <c r="AP79" s="5">
        <v>0.89074074074074072</v>
      </c>
      <c r="AQ79" s="4">
        <v>47.163682999999999</v>
      </c>
      <c r="AR79" s="4">
        <v>-88.484677000000005</v>
      </c>
      <c r="AS79" s="4">
        <v>319.60000000000002</v>
      </c>
      <c r="AT79" s="4">
        <v>42</v>
      </c>
      <c r="AU79" s="4">
        <v>12</v>
      </c>
      <c r="AV79" s="4">
        <v>11</v>
      </c>
      <c r="AW79" s="4" t="s">
        <v>212</v>
      </c>
      <c r="AX79" s="4">
        <v>1.4</v>
      </c>
      <c r="AY79" s="4">
        <v>2</v>
      </c>
      <c r="AZ79" s="4">
        <v>2.7</v>
      </c>
      <c r="BA79" s="4">
        <v>13.404</v>
      </c>
      <c r="BB79" s="4">
        <v>15.1</v>
      </c>
      <c r="BC79" s="4">
        <v>1.1299999999999999</v>
      </c>
      <c r="BD79" s="4">
        <v>13.635</v>
      </c>
      <c r="BE79" s="4">
        <v>2903.9589999999998</v>
      </c>
      <c r="BF79" s="4">
        <v>1.284</v>
      </c>
      <c r="BG79" s="4">
        <v>20.86</v>
      </c>
      <c r="BH79" s="4">
        <v>7.0000000000000007E-2</v>
      </c>
      <c r="BI79" s="4">
        <v>20.93</v>
      </c>
      <c r="BJ79" s="4">
        <v>17.382000000000001</v>
      </c>
      <c r="BK79" s="4">
        <v>5.8999999999999997E-2</v>
      </c>
      <c r="BL79" s="4">
        <v>17.440999999999999</v>
      </c>
      <c r="BM79" s="4">
        <v>0.39019999999999999</v>
      </c>
      <c r="BQ79" s="4">
        <v>162.923</v>
      </c>
      <c r="BR79" s="4">
        <v>0.52411600000000003</v>
      </c>
      <c r="BS79" s="4">
        <v>-5</v>
      </c>
      <c r="BT79" s="4">
        <v>8.9280000000000002E-3</v>
      </c>
      <c r="BU79" s="4">
        <v>12.808082000000001</v>
      </c>
      <c r="BV79" s="4">
        <v>21</v>
      </c>
      <c r="BW79" s="4">
        <f t="shared" si="10"/>
        <v>3.3838952644</v>
      </c>
      <c r="BY79" s="4">
        <f>BE79*$BU79*(VLOOKUP("Fuel Specific Gravity",'Raw Data'!$A$1:$B$2000,2,FALSE))</f>
        <v>27932.802892475142</v>
      </c>
      <c r="BZ79" s="4">
        <f>BF79*$BU79*(VLOOKUP("Fuel Specific Gravity",'Raw Data'!$A$1:$B$2000,2,FALSE))</f>
        <v>12.350628543288002</v>
      </c>
      <c r="CA79" s="4">
        <f>BJ79*$BU79*(VLOOKUP("Fuel Specific Gravity",'Raw Data'!$A$1:$B$2000,2,FALSE))</f>
        <v>167.19519107432401</v>
      </c>
      <c r="CB79" s="4">
        <f>BM79*$BU79*(VLOOKUP("Fuel Specific Gravity",'Raw Data'!$A$1:$B$2000,2,FALSE))</f>
        <v>3.7532829108964005</v>
      </c>
    </row>
    <row r="80" spans="1:80" x14ac:dyDescent="0.25">
      <c r="A80" s="2">
        <v>43167</v>
      </c>
      <c r="B80" s="38">
        <v>1.492939814814815E-2</v>
      </c>
      <c r="C80" s="4">
        <v>13.965</v>
      </c>
      <c r="D80" s="4">
        <v>1.18E-2</v>
      </c>
      <c r="E80" s="4">
        <v>118.484848</v>
      </c>
      <c r="F80" s="4">
        <v>1014.1</v>
      </c>
      <c r="G80" s="4">
        <v>3.1</v>
      </c>
      <c r="H80" s="4">
        <v>57.3</v>
      </c>
      <c r="J80" s="4">
        <v>1.28</v>
      </c>
      <c r="K80" s="4">
        <v>0.87570000000000003</v>
      </c>
      <c r="L80" s="4">
        <v>12.2296</v>
      </c>
      <c r="M80" s="4">
        <v>1.04E-2</v>
      </c>
      <c r="N80" s="4">
        <v>888.07119999999998</v>
      </c>
      <c r="O80" s="4">
        <v>2.7147000000000001</v>
      </c>
      <c r="P80" s="4">
        <v>890.8</v>
      </c>
      <c r="Q80" s="4">
        <v>740.10209999999995</v>
      </c>
      <c r="R80" s="4">
        <v>2.2624</v>
      </c>
      <c r="S80" s="4">
        <v>742.4</v>
      </c>
      <c r="T80" s="4">
        <v>57.317900000000002</v>
      </c>
      <c r="W80" s="4">
        <v>0</v>
      </c>
      <c r="X80" s="4">
        <v>1.125</v>
      </c>
      <c r="Y80" s="4">
        <v>12.2</v>
      </c>
      <c r="Z80" s="4">
        <v>851</v>
      </c>
      <c r="AA80" s="4">
        <v>861</v>
      </c>
      <c r="AB80" s="4">
        <v>873</v>
      </c>
      <c r="AC80" s="4">
        <v>89</v>
      </c>
      <c r="AD80" s="4">
        <v>32.46</v>
      </c>
      <c r="AE80" s="4">
        <v>0.75</v>
      </c>
      <c r="AF80" s="4">
        <v>977</v>
      </c>
      <c r="AG80" s="4">
        <v>4</v>
      </c>
      <c r="AH80" s="4">
        <v>76</v>
      </c>
      <c r="AI80" s="4">
        <v>41</v>
      </c>
      <c r="AJ80" s="4">
        <v>191</v>
      </c>
      <c r="AK80" s="4">
        <v>169</v>
      </c>
      <c r="AL80" s="4">
        <v>3.8</v>
      </c>
      <c r="AM80" s="4">
        <v>175</v>
      </c>
      <c r="AN80" s="4" t="s">
        <v>155</v>
      </c>
      <c r="AO80" s="4">
        <v>2</v>
      </c>
      <c r="AP80" s="5">
        <v>0.89074074074074072</v>
      </c>
      <c r="AQ80" s="4">
        <v>47.163784999999997</v>
      </c>
      <c r="AR80" s="4">
        <v>-88.484800000000007</v>
      </c>
      <c r="AS80" s="4">
        <v>319.60000000000002</v>
      </c>
      <c r="AT80" s="4">
        <v>42.5</v>
      </c>
      <c r="AU80" s="4">
        <v>12</v>
      </c>
      <c r="AV80" s="4">
        <v>11</v>
      </c>
      <c r="AW80" s="4" t="s">
        <v>212</v>
      </c>
      <c r="AX80" s="4">
        <v>1.4</v>
      </c>
      <c r="AY80" s="4">
        <v>1.5374000000000001</v>
      </c>
      <c r="AZ80" s="4">
        <v>2.2374000000000001</v>
      </c>
      <c r="BA80" s="4">
        <v>13.404</v>
      </c>
      <c r="BB80" s="4">
        <v>14.54</v>
      </c>
      <c r="BC80" s="4">
        <v>1.0900000000000001</v>
      </c>
      <c r="BD80" s="4">
        <v>14.193</v>
      </c>
      <c r="BE80" s="4">
        <v>2902.9459999999999</v>
      </c>
      <c r="BF80" s="4">
        <v>1.5680000000000001</v>
      </c>
      <c r="BG80" s="4">
        <v>22.076000000000001</v>
      </c>
      <c r="BH80" s="4">
        <v>6.7000000000000004E-2</v>
      </c>
      <c r="BI80" s="4">
        <v>22.143000000000001</v>
      </c>
      <c r="BJ80" s="4">
        <v>18.396999999999998</v>
      </c>
      <c r="BK80" s="4">
        <v>5.6000000000000001E-2</v>
      </c>
      <c r="BL80" s="4">
        <v>18.454000000000001</v>
      </c>
      <c r="BM80" s="4">
        <v>0.46949999999999997</v>
      </c>
      <c r="BQ80" s="4">
        <v>194.173</v>
      </c>
      <c r="BR80" s="4">
        <v>0.56051300000000004</v>
      </c>
      <c r="BS80" s="4">
        <v>-5</v>
      </c>
      <c r="BT80" s="4">
        <v>8.071E-3</v>
      </c>
      <c r="BU80" s="4">
        <v>13.697524</v>
      </c>
      <c r="BV80" s="4">
        <v>21</v>
      </c>
      <c r="BW80" s="4">
        <f t="shared" si="10"/>
        <v>3.6188858408</v>
      </c>
      <c r="BY80" s="4">
        <f>BE80*$BU80*(VLOOKUP("Fuel Specific Gravity",'Raw Data'!$A$1:$B$2000,2,FALSE))</f>
        <v>29862.142551783701</v>
      </c>
      <c r="BZ80" s="4">
        <f>BF80*$BU80*(VLOOKUP("Fuel Specific Gravity",'Raw Data'!$A$1:$B$2000,2,FALSE))</f>
        <v>16.129765941632002</v>
      </c>
      <c r="CA80" s="4">
        <f>BJ80*$BU80*(VLOOKUP("Fuel Specific Gravity",'Raw Data'!$A$1:$B$2000,2,FALSE))</f>
        <v>189.24700512002798</v>
      </c>
      <c r="CB80" s="4">
        <f>BM80*$BU80*(VLOOKUP("Fuel Specific Gravity",'Raw Data'!$A$1:$B$2000,2,FALSE))</f>
        <v>4.8296716260179995</v>
      </c>
    </row>
    <row r="81" spans="1:80" x14ac:dyDescent="0.25">
      <c r="A81" s="2">
        <v>43167</v>
      </c>
      <c r="B81" s="38">
        <v>1.4940972222222224E-2</v>
      </c>
      <c r="C81" s="4">
        <v>14.218999999999999</v>
      </c>
      <c r="D81" s="4">
        <v>9.4600000000000004E-2</v>
      </c>
      <c r="E81" s="4">
        <v>946.10921499999995</v>
      </c>
      <c r="F81" s="4">
        <v>1076.0999999999999</v>
      </c>
      <c r="G81" s="4">
        <v>3.1</v>
      </c>
      <c r="H81" s="4">
        <v>66.2</v>
      </c>
      <c r="J81" s="4">
        <v>1.54</v>
      </c>
      <c r="K81" s="4">
        <v>0.87290000000000001</v>
      </c>
      <c r="L81" s="4">
        <v>12.4124</v>
      </c>
      <c r="M81" s="4">
        <v>8.2600000000000007E-2</v>
      </c>
      <c r="N81" s="4">
        <v>939.3347</v>
      </c>
      <c r="O81" s="4">
        <v>2.7061000000000002</v>
      </c>
      <c r="P81" s="4">
        <v>942</v>
      </c>
      <c r="Q81" s="4">
        <v>782.83140000000003</v>
      </c>
      <c r="R81" s="4">
        <v>2.2553000000000001</v>
      </c>
      <c r="S81" s="4">
        <v>785.1</v>
      </c>
      <c r="T81" s="4">
        <v>66.2363</v>
      </c>
      <c r="W81" s="4">
        <v>0</v>
      </c>
      <c r="X81" s="4">
        <v>1.3433999999999999</v>
      </c>
      <c r="Y81" s="4">
        <v>12.1</v>
      </c>
      <c r="Z81" s="4">
        <v>851</v>
      </c>
      <c r="AA81" s="4">
        <v>862</v>
      </c>
      <c r="AB81" s="4">
        <v>873</v>
      </c>
      <c r="AC81" s="4">
        <v>89</v>
      </c>
      <c r="AD81" s="4">
        <v>32.46</v>
      </c>
      <c r="AE81" s="4">
        <v>0.75</v>
      </c>
      <c r="AF81" s="4">
        <v>977</v>
      </c>
      <c r="AG81" s="4">
        <v>4</v>
      </c>
      <c r="AH81" s="4">
        <v>76</v>
      </c>
      <c r="AI81" s="4">
        <v>41</v>
      </c>
      <c r="AJ81" s="4">
        <v>191</v>
      </c>
      <c r="AK81" s="4">
        <v>169</v>
      </c>
      <c r="AL81" s="4">
        <v>3.7</v>
      </c>
      <c r="AM81" s="4">
        <v>175</v>
      </c>
      <c r="AN81" s="4" t="s">
        <v>155</v>
      </c>
      <c r="AO81" s="4">
        <v>2</v>
      </c>
      <c r="AP81" s="5">
        <v>0.89075231481481476</v>
      </c>
      <c r="AQ81" s="4">
        <v>47.164002000000004</v>
      </c>
      <c r="AR81" s="4">
        <v>-88.485118</v>
      </c>
      <c r="AS81" s="4">
        <v>319.8</v>
      </c>
      <c r="AT81" s="4">
        <v>43.1</v>
      </c>
      <c r="AU81" s="4">
        <v>12</v>
      </c>
      <c r="AV81" s="4">
        <v>11</v>
      </c>
      <c r="AW81" s="4" t="s">
        <v>212</v>
      </c>
      <c r="AX81" s="4">
        <v>1.4771000000000001</v>
      </c>
      <c r="AY81" s="4">
        <v>1.4</v>
      </c>
      <c r="AZ81" s="4">
        <v>2.1</v>
      </c>
      <c r="BA81" s="4">
        <v>13.404</v>
      </c>
      <c r="BB81" s="4">
        <v>14.21</v>
      </c>
      <c r="BC81" s="4">
        <v>1.06</v>
      </c>
      <c r="BD81" s="4">
        <v>14.555</v>
      </c>
      <c r="BE81" s="4">
        <v>2885.8310000000001</v>
      </c>
      <c r="BF81" s="4">
        <v>12.221</v>
      </c>
      <c r="BG81" s="4">
        <v>22.87</v>
      </c>
      <c r="BH81" s="4">
        <v>6.6000000000000003E-2</v>
      </c>
      <c r="BI81" s="4">
        <v>22.936</v>
      </c>
      <c r="BJ81" s="4">
        <v>19.059999999999999</v>
      </c>
      <c r="BK81" s="4">
        <v>5.5E-2</v>
      </c>
      <c r="BL81" s="4">
        <v>19.114999999999998</v>
      </c>
      <c r="BM81" s="4">
        <v>0.53139999999999998</v>
      </c>
      <c r="BQ81" s="4">
        <v>227.10400000000001</v>
      </c>
      <c r="BR81" s="4">
        <v>0.54256199999999999</v>
      </c>
      <c r="BS81" s="4">
        <v>-5</v>
      </c>
      <c r="BT81" s="4">
        <v>7.071E-3</v>
      </c>
      <c r="BU81" s="4">
        <v>13.258858999999999</v>
      </c>
      <c r="BV81" s="4">
        <v>21</v>
      </c>
      <c r="BW81" s="4">
        <f t="shared" si="10"/>
        <v>3.5029905477999996</v>
      </c>
      <c r="BY81" s="4">
        <f>BE81*$BU81*(VLOOKUP("Fuel Specific Gravity",'Raw Data'!$A$1:$B$2000,2,FALSE))</f>
        <v>28735.382571448583</v>
      </c>
      <c r="BZ81" s="4">
        <f>BF81*$BU81*(VLOOKUP("Fuel Specific Gravity",'Raw Data'!$A$1:$B$2000,2,FALSE))</f>
        <v>121.68942339508901</v>
      </c>
      <c r="CA81" s="4">
        <f>BJ81*$BU81*(VLOOKUP("Fuel Specific Gravity",'Raw Data'!$A$1:$B$2000,2,FALSE))</f>
        <v>189.78810325753997</v>
      </c>
      <c r="CB81" s="4">
        <f>BM81*$BU81*(VLOOKUP("Fuel Specific Gravity",'Raw Data'!$A$1:$B$2000,2,FALSE))</f>
        <v>5.2913640121225995</v>
      </c>
    </row>
    <row r="82" spans="1:80" x14ac:dyDescent="0.25">
      <c r="A82" s="2">
        <v>43167</v>
      </c>
      <c r="B82" s="38">
        <v>1.4952546296296297E-2</v>
      </c>
      <c r="C82" s="4">
        <v>14.154999999999999</v>
      </c>
      <c r="D82" s="4">
        <v>0.1429</v>
      </c>
      <c r="E82" s="4">
        <v>1429.272727</v>
      </c>
      <c r="F82" s="4">
        <v>1069.3</v>
      </c>
      <c r="G82" s="4">
        <v>3.2</v>
      </c>
      <c r="H82" s="4">
        <v>76.8</v>
      </c>
      <c r="J82" s="4">
        <v>1.6</v>
      </c>
      <c r="K82" s="4">
        <v>0.873</v>
      </c>
      <c r="L82" s="4">
        <v>12.3573</v>
      </c>
      <c r="M82" s="4">
        <v>0.12479999999999999</v>
      </c>
      <c r="N82" s="4">
        <v>933.54020000000003</v>
      </c>
      <c r="O82" s="4">
        <v>2.7747999999999999</v>
      </c>
      <c r="P82" s="4">
        <v>936.3</v>
      </c>
      <c r="Q82" s="4">
        <v>777.90769999999998</v>
      </c>
      <c r="R82" s="4">
        <v>2.3121999999999998</v>
      </c>
      <c r="S82" s="4">
        <v>780.2</v>
      </c>
      <c r="T82" s="4">
        <v>76.824600000000004</v>
      </c>
      <c r="W82" s="4">
        <v>0</v>
      </c>
      <c r="X82" s="4">
        <v>1.3968</v>
      </c>
      <c r="Y82" s="4">
        <v>12.2</v>
      </c>
      <c r="Z82" s="4">
        <v>852</v>
      </c>
      <c r="AA82" s="4">
        <v>862</v>
      </c>
      <c r="AB82" s="4">
        <v>874</v>
      </c>
      <c r="AC82" s="4">
        <v>89</v>
      </c>
      <c r="AD82" s="4">
        <v>32.43</v>
      </c>
      <c r="AE82" s="4">
        <v>0.74</v>
      </c>
      <c r="AF82" s="4">
        <v>978</v>
      </c>
      <c r="AG82" s="4">
        <v>4</v>
      </c>
      <c r="AH82" s="4">
        <v>76</v>
      </c>
      <c r="AI82" s="4">
        <v>41</v>
      </c>
      <c r="AJ82" s="4">
        <v>191.9</v>
      </c>
      <c r="AK82" s="4">
        <v>169</v>
      </c>
      <c r="AL82" s="4">
        <v>3.7</v>
      </c>
      <c r="AM82" s="4">
        <v>175</v>
      </c>
      <c r="AN82" s="4" t="s">
        <v>155</v>
      </c>
      <c r="AO82" s="4">
        <v>2</v>
      </c>
      <c r="AP82" s="5">
        <v>0.89077546296296306</v>
      </c>
      <c r="AQ82" s="4">
        <v>47.16413</v>
      </c>
      <c r="AR82" s="4">
        <v>-88.485370000000003</v>
      </c>
      <c r="AS82" s="4">
        <v>319.8</v>
      </c>
      <c r="AT82" s="4">
        <v>43.2</v>
      </c>
      <c r="AU82" s="4">
        <v>12</v>
      </c>
      <c r="AV82" s="4">
        <v>11</v>
      </c>
      <c r="AW82" s="4" t="s">
        <v>212</v>
      </c>
      <c r="AX82" s="4">
        <v>1.1145</v>
      </c>
      <c r="AY82" s="4">
        <v>1.3229</v>
      </c>
      <c r="AZ82" s="4">
        <v>1.7144999999999999</v>
      </c>
      <c r="BA82" s="4">
        <v>13.404</v>
      </c>
      <c r="BB82" s="4">
        <v>14.22</v>
      </c>
      <c r="BC82" s="4">
        <v>1.06</v>
      </c>
      <c r="BD82" s="4">
        <v>14.547000000000001</v>
      </c>
      <c r="BE82" s="4">
        <v>2875.7539999999999</v>
      </c>
      <c r="BF82" s="4">
        <v>18.481000000000002</v>
      </c>
      <c r="BG82" s="4">
        <v>22.751000000000001</v>
      </c>
      <c r="BH82" s="4">
        <v>6.8000000000000005E-2</v>
      </c>
      <c r="BI82" s="4">
        <v>22.818000000000001</v>
      </c>
      <c r="BJ82" s="4">
        <v>18.957999999999998</v>
      </c>
      <c r="BK82" s="4">
        <v>5.6000000000000001E-2</v>
      </c>
      <c r="BL82" s="4">
        <v>19.013999999999999</v>
      </c>
      <c r="BM82" s="4">
        <v>0.6169</v>
      </c>
      <c r="BQ82" s="4">
        <v>236.35300000000001</v>
      </c>
      <c r="BR82" s="4">
        <v>0.58466300000000004</v>
      </c>
      <c r="BS82" s="4">
        <v>-5</v>
      </c>
      <c r="BT82" s="4">
        <v>7.0000000000000001E-3</v>
      </c>
      <c r="BU82" s="4">
        <v>14.287701999999999</v>
      </c>
      <c r="BV82" s="4">
        <v>21</v>
      </c>
      <c r="BW82" s="4">
        <f t="shared" si="10"/>
        <v>3.7748108683999999</v>
      </c>
      <c r="BY82" s="4">
        <f>BE82*$BU82*(VLOOKUP("Fuel Specific Gravity",'Raw Data'!$A$1:$B$2000,2,FALSE))</f>
        <v>30857.025049158307</v>
      </c>
      <c r="BZ82" s="4">
        <f>BF82*$BU82*(VLOOKUP("Fuel Specific Gravity",'Raw Data'!$A$1:$B$2000,2,FALSE))</f>
        <v>198.30231651716204</v>
      </c>
      <c r="CA82" s="4">
        <f>BJ82*$BU82*(VLOOKUP("Fuel Specific Gravity",'Raw Data'!$A$1:$B$2000,2,FALSE))</f>
        <v>203.42055714151599</v>
      </c>
      <c r="CB82" s="4">
        <f>BM82*$BU82*(VLOOKUP("Fuel Specific Gravity",'Raw Data'!$A$1:$B$2000,2,FALSE))</f>
        <v>6.6193766062138</v>
      </c>
    </row>
    <row r="83" spans="1:80" x14ac:dyDescent="0.25">
      <c r="A83" s="2">
        <v>43167</v>
      </c>
      <c r="B83" s="38">
        <v>1.4964120370370369E-2</v>
      </c>
      <c r="C83" s="4">
        <v>13.622</v>
      </c>
      <c r="D83" s="4">
        <v>2.2911000000000001</v>
      </c>
      <c r="E83" s="4">
        <v>22910.664509999999</v>
      </c>
      <c r="F83" s="4">
        <v>967.1</v>
      </c>
      <c r="G83" s="4">
        <v>3.5</v>
      </c>
      <c r="H83" s="4">
        <v>81.900000000000006</v>
      </c>
      <c r="J83" s="4">
        <v>1.7</v>
      </c>
      <c r="K83" s="4">
        <v>0.85799999999999998</v>
      </c>
      <c r="L83" s="4">
        <v>11.6876</v>
      </c>
      <c r="M83" s="4">
        <v>1.9657</v>
      </c>
      <c r="N83" s="4">
        <v>829.72640000000001</v>
      </c>
      <c r="O83" s="4">
        <v>3.0367999999999999</v>
      </c>
      <c r="P83" s="4">
        <v>832.8</v>
      </c>
      <c r="Q83" s="4">
        <v>690.47230000000002</v>
      </c>
      <c r="R83" s="4">
        <v>2.5270999999999999</v>
      </c>
      <c r="S83" s="4">
        <v>693</v>
      </c>
      <c r="T83" s="4">
        <v>81.856200000000001</v>
      </c>
      <c r="W83" s="4">
        <v>0</v>
      </c>
      <c r="X83" s="4">
        <v>1.4585999999999999</v>
      </c>
      <c r="Y83" s="4">
        <v>12.2</v>
      </c>
      <c r="Z83" s="4">
        <v>851</v>
      </c>
      <c r="AA83" s="4">
        <v>861</v>
      </c>
      <c r="AB83" s="4">
        <v>874</v>
      </c>
      <c r="AC83" s="4">
        <v>88.1</v>
      </c>
      <c r="AD83" s="4">
        <v>32.090000000000003</v>
      </c>
      <c r="AE83" s="4">
        <v>0.74</v>
      </c>
      <c r="AF83" s="4">
        <v>978</v>
      </c>
      <c r="AG83" s="4">
        <v>4</v>
      </c>
      <c r="AH83" s="4">
        <v>76</v>
      </c>
      <c r="AI83" s="4">
        <v>41</v>
      </c>
      <c r="AJ83" s="4">
        <v>192</v>
      </c>
      <c r="AK83" s="4">
        <v>169</v>
      </c>
      <c r="AL83" s="4">
        <v>3.8</v>
      </c>
      <c r="AM83" s="4">
        <v>175</v>
      </c>
      <c r="AN83" s="4" t="s">
        <v>155</v>
      </c>
      <c r="AO83" s="4">
        <v>2</v>
      </c>
      <c r="AP83" s="5">
        <v>0.89078703703703699</v>
      </c>
      <c r="AQ83" s="4">
        <v>47.164152000000001</v>
      </c>
      <c r="AR83" s="4">
        <v>-88.485420000000005</v>
      </c>
      <c r="AS83" s="4">
        <v>319.8</v>
      </c>
      <c r="AT83" s="4">
        <v>43.9</v>
      </c>
      <c r="AU83" s="4">
        <v>12</v>
      </c>
      <c r="AV83" s="4">
        <v>11</v>
      </c>
      <c r="AW83" s="4" t="s">
        <v>212</v>
      </c>
      <c r="AX83" s="4">
        <v>1.1541999999999999</v>
      </c>
      <c r="AY83" s="4">
        <v>1.3771</v>
      </c>
      <c r="AZ83" s="4">
        <v>1.7542</v>
      </c>
      <c r="BA83" s="4">
        <v>13.404</v>
      </c>
      <c r="BB83" s="4">
        <v>12.61</v>
      </c>
      <c r="BC83" s="4">
        <v>0.94</v>
      </c>
      <c r="BD83" s="4">
        <v>16.552</v>
      </c>
      <c r="BE83" s="4">
        <v>2485.8739999999998</v>
      </c>
      <c r="BF83" s="4">
        <v>266.10300000000001</v>
      </c>
      <c r="BG83" s="4">
        <v>18.481000000000002</v>
      </c>
      <c r="BH83" s="4">
        <v>6.8000000000000005E-2</v>
      </c>
      <c r="BI83" s="4">
        <v>18.548999999999999</v>
      </c>
      <c r="BJ83" s="4">
        <v>15.379</v>
      </c>
      <c r="BK83" s="4">
        <v>5.6000000000000001E-2</v>
      </c>
      <c r="BL83" s="4">
        <v>15.436</v>
      </c>
      <c r="BM83" s="4">
        <v>0.6008</v>
      </c>
      <c r="BQ83" s="4">
        <v>225.57</v>
      </c>
      <c r="BR83" s="4">
        <v>0.60007699999999997</v>
      </c>
      <c r="BS83" s="4">
        <v>-5</v>
      </c>
      <c r="BT83" s="4">
        <v>7.0000000000000001E-3</v>
      </c>
      <c r="BU83" s="4">
        <v>14.664381000000001</v>
      </c>
      <c r="BV83" s="4">
        <v>21</v>
      </c>
      <c r="BW83" s="4">
        <f t="shared" si="10"/>
        <v>3.8743294601999998</v>
      </c>
      <c r="BY83" s="4">
        <f>BE83*$BU83*(VLOOKUP("Fuel Specific Gravity",'Raw Data'!$A$1:$B$2000,2,FALSE))</f>
        <v>27376.806393949493</v>
      </c>
      <c r="BZ83" s="4">
        <f>BF83*$BU83*(VLOOKUP("Fuel Specific Gravity",'Raw Data'!$A$1:$B$2000,2,FALSE))</f>
        <v>2930.5790687094932</v>
      </c>
      <c r="CA83" s="4">
        <f>BJ83*$BU83*(VLOOKUP("Fuel Specific Gravity",'Raw Data'!$A$1:$B$2000,2,FALSE))</f>
        <v>169.368160064649</v>
      </c>
      <c r="CB83" s="4">
        <f>BM83*$BU83*(VLOOKUP("Fuel Specific Gravity",'Raw Data'!$A$1:$B$2000,2,FALSE))</f>
        <v>6.6165804387048004</v>
      </c>
    </row>
    <row r="84" spans="1:80" x14ac:dyDescent="0.25">
      <c r="A84" s="2">
        <v>43167</v>
      </c>
      <c r="B84" s="38">
        <v>1.4975694444444444E-2</v>
      </c>
      <c r="C84" s="4">
        <v>10.999000000000001</v>
      </c>
      <c r="D84" s="4">
        <v>5.1407999999999996</v>
      </c>
      <c r="E84" s="4">
        <v>51407.6</v>
      </c>
      <c r="F84" s="4">
        <v>901.3</v>
      </c>
      <c r="G84" s="4">
        <v>3.6</v>
      </c>
      <c r="H84" s="4">
        <v>272</v>
      </c>
      <c r="J84" s="4">
        <v>1.51</v>
      </c>
      <c r="K84" s="4">
        <v>0.8518</v>
      </c>
      <c r="L84" s="4">
        <v>9.3693000000000008</v>
      </c>
      <c r="M84" s="4">
        <v>4.3791000000000002</v>
      </c>
      <c r="N84" s="4">
        <v>767.75400000000002</v>
      </c>
      <c r="O84" s="4">
        <v>3.0666000000000002</v>
      </c>
      <c r="P84" s="4">
        <v>770.8</v>
      </c>
      <c r="Q84" s="4">
        <v>638.83569999999997</v>
      </c>
      <c r="R84" s="4">
        <v>2.5516999999999999</v>
      </c>
      <c r="S84" s="4">
        <v>641.4</v>
      </c>
      <c r="T84" s="4">
        <v>272.04140000000001</v>
      </c>
      <c r="W84" s="4">
        <v>0</v>
      </c>
      <c r="X84" s="4">
        <v>1.2897000000000001</v>
      </c>
      <c r="Y84" s="4">
        <v>12.1</v>
      </c>
      <c r="Z84" s="4">
        <v>851</v>
      </c>
      <c r="AA84" s="4">
        <v>862</v>
      </c>
      <c r="AB84" s="4">
        <v>873</v>
      </c>
      <c r="AC84" s="4">
        <v>88</v>
      </c>
      <c r="AD84" s="4">
        <v>32.06</v>
      </c>
      <c r="AE84" s="4">
        <v>0.74</v>
      </c>
      <c r="AF84" s="4">
        <v>978</v>
      </c>
      <c r="AG84" s="4">
        <v>4</v>
      </c>
      <c r="AH84" s="4">
        <v>76</v>
      </c>
      <c r="AI84" s="4">
        <v>41</v>
      </c>
      <c r="AJ84" s="4">
        <v>192</v>
      </c>
      <c r="AK84" s="4">
        <v>169</v>
      </c>
      <c r="AL84" s="4">
        <v>3.8</v>
      </c>
      <c r="AM84" s="4">
        <v>175</v>
      </c>
      <c r="AN84" s="4" t="s">
        <v>155</v>
      </c>
      <c r="AO84" s="4">
        <v>2</v>
      </c>
      <c r="AP84" s="5">
        <v>0.89078703703703699</v>
      </c>
      <c r="AQ84" s="4">
        <v>47.164217999999998</v>
      </c>
      <c r="AR84" s="4">
        <v>-88.485601000000003</v>
      </c>
      <c r="AS84" s="4">
        <v>319.8</v>
      </c>
      <c r="AT84" s="4">
        <v>44.6</v>
      </c>
      <c r="AU84" s="4">
        <v>12</v>
      </c>
      <c r="AV84" s="4">
        <v>11</v>
      </c>
      <c r="AW84" s="4" t="s">
        <v>212</v>
      </c>
      <c r="AX84" s="4">
        <v>1.2770999999999999</v>
      </c>
      <c r="AY84" s="4">
        <v>1.5542</v>
      </c>
      <c r="AZ84" s="4">
        <v>1.9541999999999999</v>
      </c>
      <c r="BA84" s="4">
        <v>13.404</v>
      </c>
      <c r="BB84" s="4">
        <v>12.05</v>
      </c>
      <c r="BC84" s="4">
        <v>0.9</v>
      </c>
      <c r="BD84" s="4">
        <v>17.393999999999998</v>
      </c>
      <c r="BE84" s="4">
        <v>1976.17</v>
      </c>
      <c r="BF84" s="4">
        <v>587.86099999999999</v>
      </c>
      <c r="BG84" s="4">
        <v>16.957999999999998</v>
      </c>
      <c r="BH84" s="4">
        <v>6.8000000000000005E-2</v>
      </c>
      <c r="BI84" s="4">
        <v>17.026</v>
      </c>
      <c r="BJ84" s="4">
        <v>14.11</v>
      </c>
      <c r="BK84" s="4">
        <v>5.6000000000000001E-2</v>
      </c>
      <c r="BL84" s="4">
        <v>14.167</v>
      </c>
      <c r="BM84" s="4">
        <v>1.98</v>
      </c>
      <c r="BQ84" s="4">
        <v>197.79300000000001</v>
      </c>
      <c r="BR84" s="4">
        <v>0.72920200000000002</v>
      </c>
      <c r="BS84" s="4">
        <v>-5</v>
      </c>
      <c r="BT84" s="4">
        <v>7.0000000000000001E-3</v>
      </c>
      <c r="BU84" s="4">
        <v>17.819873999999999</v>
      </c>
      <c r="BV84" s="4">
        <v>21</v>
      </c>
      <c r="BW84" s="4">
        <f t="shared" si="10"/>
        <v>4.7080107107999991</v>
      </c>
      <c r="BY84" s="4">
        <f>BE84*$BU84*(VLOOKUP("Fuel Specific Gravity",'Raw Data'!$A$1:$B$2000,2,FALSE))</f>
        <v>26446.540402337581</v>
      </c>
      <c r="BZ84" s="4">
        <f>BF84*$BU84*(VLOOKUP("Fuel Specific Gravity",'Raw Data'!$A$1:$B$2000,2,FALSE))</f>
        <v>7867.1823210850125</v>
      </c>
      <c r="CA84" s="4">
        <f>BJ84*$BU84*(VLOOKUP("Fuel Specific Gravity",'Raw Data'!$A$1:$B$2000,2,FALSE))</f>
        <v>188.83025502713997</v>
      </c>
      <c r="CB84" s="4">
        <f>BM84*$BU84*(VLOOKUP("Fuel Specific Gravity",'Raw Data'!$A$1:$B$2000,2,FALSE))</f>
        <v>26.49779624052</v>
      </c>
    </row>
    <row r="85" spans="1:80" x14ac:dyDescent="0.25">
      <c r="A85" s="2">
        <v>43167</v>
      </c>
      <c r="B85" s="38">
        <v>1.4987268518518518E-2</v>
      </c>
      <c r="C85" s="4">
        <v>11.686999999999999</v>
      </c>
      <c r="D85" s="4">
        <v>5.4471999999999996</v>
      </c>
      <c r="E85" s="4">
        <v>54472.376839999997</v>
      </c>
      <c r="F85" s="4">
        <v>823.1</v>
      </c>
      <c r="G85" s="4">
        <v>3.6</v>
      </c>
      <c r="H85" s="4">
        <v>524.6</v>
      </c>
      <c r="J85" s="4">
        <v>1.37</v>
      </c>
      <c r="K85" s="4">
        <v>0.84340000000000004</v>
      </c>
      <c r="L85" s="4">
        <v>9.8562999999999992</v>
      </c>
      <c r="M85" s="4">
        <v>4.5941000000000001</v>
      </c>
      <c r="N85" s="4">
        <v>694.20299999999997</v>
      </c>
      <c r="O85" s="4">
        <v>3.0693000000000001</v>
      </c>
      <c r="P85" s="4">
        <v>697.3</v>
      </c>
      <c r="Q85" s="4">
        <v>577.70450000000005</v>
      </c>
      <c r="R85" s="4">
        <v>2.5541999999999998</v>
      </c>
      <c r="S85" s="4">
        <v>580.29999999999995</v>
      </c>
      <c r="T85" s="4">
        <v>524.6327</v>
      </c>
      <c r="W85" s="4">
        <v>0</v>
      </c>
      <c r="X85" s="4">
        <v>1.1514</v>
      </c>
      <c r="Y85" s="4">
        <v>12.2</v>
      </c>
      <c r="Z85" s="4">
        <v>850</v>
      </c>
      <c r="AA85" s="4">
        <v>861</v>
      </c>
      <c r="AB85" s="4">
        <v>873</v>
      </c>
      <c r="AC85" s="4">
        <v>88</v>
      </c>
      <c r="AD85" s="4">
        <v>32.090000000000003</v>
      </c>
      <c r="AE85" s="4">
        <v>0.74</v>
      </c>
      <c r="AF85" s="4">
        <v>977</v>
      </c>
      <c r="AG85" s="4">
        <v>4</v>
      </c>
      <c r="AH85" s="4">
        <v>76</v>
      </c>
      <c r="AI85" s="4">
        <v>41</v>
      </c>
      <c r="AJ85" s="4">
        <v>192</v>
      </c>
      <c r="AK85" s="4">
        <v>169</v>
      </c>
      <c r="AL85" s="4">
        <v>3.9</v>
      </c>
      <c r="AM85" s="4">
        <v>175</v>
      </c>
      <c r="AN85" s="4" t="s">
        <v>155</v>
      </c>
      <c r="AO85" s="4">
        <v>2</v>
      </c>
      <c r="AP85" s="5">
        <v>0.89079861111111114</v>
      </c>
      <c r="AQ85" s="4">
        <v>47.164295000000003</v>
      </c>
      <c r="AR85" s="4">
        <v>-88.485844999999998</v>
      </c>
      <c r="AS85" s="4">
        <v>319.7</v>
      </c>
      <c r="AT85" s="4">
        <v>44.8</v>
      </c>
      <c r="AU85" s="4">
        <v>12</v>
      </c>
      <c r="AV85" s="4">
        <v>10</v>
      </c>
      <c r="AW85" s="4" t="s">
        <v>214</v>
      </c>
      <c r="AX85" s="4">
        <v>1.5313000000000001</v>
      </c>
      <c r="AY85" s="4">
        <v>2.0626000000000002</v>
      </c>
      <c r="AZ85" s="4">
        <v>2.5396999999999998</v>
      </c>
      <c r="BA85" s="4">
        <v>13.404</v>
      </c>
      <c r="BB85" s="4">
        <v>11.35</v>
      </c>
      <c r="BC85" s="4">
        <v>0.85</v>
      </c>
      <c r="BD85" s="4">
        <v>18.57</v>
      </c>
      <c r="BE85" s="4">
        <v>1974.347</v>
      </c>
      <c r="BF85" s="4">
        <v>585.71699999999998</v>
      </c>
      <c r="BG85" s="4">
        <v>14.561999999999999</v>
      </c>
      <c r="BH85" s="4">
        <v>6.4000000000000001E-2</v>
      </c>
      <c r="BI85" s="4">
        <v>14.627000000000001</v>
      </c>
      <c r="BJ85" s="4">
        <v>12.119</v>
      </c>
      <c r="BK85" s="4">
        <v>5.3999999999999999E-2</v>
      </c>
      <c r="BL85" s="4">
        <v>12.172000000000001</v>
      </c>
      <c r="BM85" s="4">
        <v>3.6265000000000001</v>
      </c>
      <c r="BQ85" s="4">
        <v>167.70699999999999</v>
      </c>
      <c r="BR85" s="4">
        <v>0.47423500000000002</v>
      </c>
      <c r="BS85" s="4">
        <v>-5</v>
      </c>
      <c r="BT85" s="4">
        <v>7.0000000000000001E-3</v>
      </c>
      <c r="BU85" s="4">
        <v>11.589117999999999</v>
      </c>
      <c r="BV85" s="4">
        <v>21</v>
      </c>
      <c r="BW85" s="4">
        <f t="shared" si="10"/>
        <v>3.0618449755999997</v>
      </c>
      <c r="BY85" s="4">
        <f>BE85*$BU85*(VLOOKUP("Fuel Specific Gravity",'Raw Data'!$A$1:$B$2000,2,FALSE))</f>
        <v>17183.586207315442</v>
      </c>
      <c r="BZ85" s="4">
        <f>BF85*$BU85*(VLOOKUP("Fuel Specific Gravity",'Raw Data'!$A$1:$B$2000,2,FALSE))</f>
        <v>5097.7455141321052</v>
      </c>
      <c r="CA85" s="4">
        <f>BJ85*$BU85*(VLOOKUP("Fuel Specific Gravity",'Raw Data'!$A$1:$B$2000,2,FALSE))</f>
        <v>105.47683930254199</v>
      </c>
      <c r="CB85" s="4">
        <f>BM85*$BU85*(VLOOKUP("Fuel Specific Gravity",'Raw Data'!$A$1:$B$2000,2,FALSE))</f>
        <v>31.562980256677001</v>
      </c>
    </row>
    <row r="86" spans="1:80" x14ac:dyDescent="0.25">
      <c r="A86" s="2">
        <v>43167</v>
      </c>
      <c r="B86" s="38">
        <v>1.4998842592592591E-2</v>
      </c>
      <c r="C86" s="4">
        <v>12.503</v>
      </c>
      <c r="D86" s="4">
        <v>2.1023999999999998</v>
      </c>
      <c r="E86" s="4">
        <v>21023.802940000001</v>
      </c>
      <c r="F86" s="4">
        <v>701.7</v>
      </c>
      <c r="G86" s="4">
        <v>3.9</v>
      </c>
      <c r="H86" s="4">
        <v>475.2</v>
      </c>
      <c r="J86" s="4">
        <v>1.1100000000000001</v>
      </c>
      <c r="K86" s="4">
        <v>0.86809999999999998</v>
      </c>
      <c r="L86" s="4">
        <v>10.853199999999999</v>
      </c>
      <c r="M86" s="4">
        <v>1.825</v>
      </c>
      <c r="N86" s="4">
        <v>609.09799999999996</v>
      </c>
      <c r="O86" s="4">
        <v>3.4018000000000002</v>
      </c>
      <c r="P86" s="4">
        <v>612.5</v>
      </c>
      <c r="Q86" s="4">
        <v>506.82530000000003</v>
      </c>
      <c r="R86" s="4">
        <v>2.8306</v>
      </c>
      <c r="S86" s="4">
        <v>509.7</v>
      </c>
      <c r="T86" s="4">
        <v>475.16759999999999</v>
      </c>
      <c r="W86" s="4">
        <v>0</v>
      </c>
      <c r="X86" s="4">
        <v>0.96279999999999999</v>
      </c>
      <c r="Y86" s="4">
        <v>12.2</v>
      </c>
      <c r="Z86" s="4">
        <v>850</v>
      </c>
      <c r="AA86" s="4">
        <v>861</v>
      </c>
      <c r="AB86" s="4">
        <v>872</v>
      </c>
      <c r="AC86" s="4">
        <v>88</v>
      </c>
      <c r="AD86" s="4">
        <v>32.07</v>
      </c>
      <c r="AE86" s="4">
        <v>0.74</v>
      </c>
      <c r="AF86" s="4">
        <v>978</v>
      </c>
      <c r="AG86" s="4">
        <v>4</v>
      </c>
      <c r="AH86" s="4">
        <v>76</v>
      </c>
      <c r="AI86" s="4">
        <v>41</v>
      </c>
      <c r="AJ86" s="4">
        <v>192</v>
      </c>
      <c r="AK86" s="4">
        <v>169</v>
      </c>
      <c r="AL86" s="4">
        <v>3.8</v>
      </c>
      <c r="AM86" s="4">
        <v>175</v>
      </c>
      <c r="AN86" s="4" t="s">
        <v>155</v>
      </c>
      <c r="AO86" s="4">
        <v>2</v>
      </c>
      <c r="AP86" s="5">
        <v>0.89081018518518518</v>
      </c>
      <c r="AQ86" s="4">
        <v>47.164363000000002</v>
      </c>
      <c r="AR86" s="4">
        <v>-88.486103</v>
      </c>
      <c r="AS86" s="4">
        <v>319.8</v>
      </c>
      <c r="AT86" s="4">
        <v>45.3</v>
      </c>
      <c r="AU86" s="4">
        <v>12</v>
      </c>
      <c r="AV86" s="4">
        <v>10</v>
      </c>
      <c r="AW86" s="4" t="s">
        <v>214</v>
      </c>
      <c r="AX86" s="4">
        <v>1.7542</v>
      </c>
      <c r="AY86" s="4">
        <v>2.5084</v>
      </c>
      <c r="AZ86" s="4">
        <v>3.0855000000000001</v>
      </c>
      <c r="BA86" s="4">
        <v>13.404</v>
      </c>
      <c r="BB86" s="4">
        <v>13.64</v>
      </c>
      <c r="BC86" s="4">
        <v>1.02</v>
      </c>
      <c r="BD86" s="4">
        <v>15.196999999999999</v>
      </c>
      <c r="BE86" s="4">
        <v>2478.6750000000002</v>
      </c>
      <c r="BF86" s="4">
        <v>265.28199999999998</v>
      </c>
      <c r="BG86" s="4">
        <v>14.568</v>
      </c>
      <c r="BH86" s="4">
        <v>8.1000000000000003E-2</v>
      </c>
      <c r="BI86" s="4">
        <v>14.648999999999999</v>
      </c>
      <c r="BJ86" s="4">
        <v>12.122</v>
      </c>
      <c r="BK86" s="4">
        <v>6.8000000000000005E-2</v>
      </c>
      <c r="BL86" s="4">
        <v>12.189</v>
      </c>
      <c r="BM86" s="4">
        <v>3.7448000000000001</v>
      </c>
      <c r="BQ86" s="4">
        <v>159.881</v>
      </c>
      <c r="BR86" s="4">
        <v>0.27934799999999999</v>
      </c>
      <c r="BS86" s="4">
        <v>-5</v>
      </c>
      <c r="BT86" s="4">
        <v>7.0000000000000001E-3</v>
      </c>
      <c r="BU86" s="4">
        <v>6.8265669999999998</v>
      </c>
      <c r="BV86" s="4">
        <v>21</v>
      </c>
      <c r="BW86" s="4">
        <f t="shared" si="10"/>
        <v>1.8035790013999999</v>
      </c>
      <c r="BY86" s="4">
        <f>BE86*$BU86*(VLOOKUP("Fuel Specific Gravity",'Raw Data'!$A$1:$B$2000,2,FALSE))</f>
        <v>12707.551560002477</v>
      </c>
      <c r="BZ86" s="4">
        <f>BF86*$BU86*(VLOOKUP("Fuel Specific Gravity",'Raw Data'!$A$1:$B$2000,2,FALSE))</f>
        <v>1360.0349755173938</v>
      </c>
      <c r="CA86" s="4">
        <f>BJ86*$BU86*(VLOOKUP("Fuel Specific Gravity",'Raw Data'!$A$1:$B$2000,2,FALSE))</f>
        <v>62.146485525674002</v>
      </c>
      <c r="CB86" s="4">
        <f>BM86*$BU86*(VLOOKUP("Fuel Specific Gravity",'Raw Data'!$A$1:$B$2000,2,FALSE))</f>
        <v>19.1986602043016</v>
      </c>
    </row>
    <row r="87" spans="1:80" x14ac:dyDescent="0.25">
      <c r="A87" s="2">
        <v>43167</v>
      </c>
      <c r="B87" s="38">
        <v>1.5010416666666665E-2</v>
      </c>
      <c r="C87" s="4">
        <v>13.231</v>
      </c>
      <c r="D87" s="4">
        <v>0.82079999999999997</v>
      </c>
      <c r="E87" s="4">
        <v>8207.8380629999992</v>
      </c>
      <c r="F87" s="4">
        <v>621.4</v>
      </c>
      <c r="G87" s="4">
        <v>4</v>
      </c>
      <c r="H87" s="4">
        <v>286.39999999999998</v>
      </c>
      <c r="J87" s="4">
        <v>0.86</v>
      </c>
      <c r="K87" s="4">
        <v>0.87409999999999999</v>
      </c>
      <c r="L87" s="4">
        <v>11.5655</v>
      </c>
      <c r="M87" s="4">
        <v>0.71750000000000003</v>
      </c>
      <c r="N87" s="4">
        <v>543.15470000000005</v>
      </c>
      <c r="O87" s="4">
        <v>3.5093000000000001</v>
      </c>
      <c r="P87" s="4">
        <v>546.70000000000005</v>
      </c>
      <c r="Q87" s="4">
        <v>451.95030000000003</v>
      </c>
      <c r="R87" s="4">
        <v>2.9201000000000001</v>
      </c>
      <c r="S87" s="4">
        <v>454.9</v>
      </c>
      <c r="T87" s="4">
        <v>286.40699999999998</v>
      </c>
      <c r="W87" s="4">
        <v>0</v>
      </c>
      <c r="X87" s="4">
        <v>0.75109999999999999</v>
      </c>
      <c r="Y87" s="4">
        <v>12.1</v>
      </c>
      <c r="Z87" s="4">
        <v>850</v>
      </c>
      <c r="AA87" s="4">
        <v>862</v>
      </c>
      <c r="AB87" s="4">
        <v>871</v>
      </c>
      <c r="AC87" s="4">
        <v>88</v>
      </c>
      <c r="AD87" s="4">
        <v>32.06</v>
      </c>
      <c r="AE87" s="4">
        <v>0.74</v>
      </c>
      <c r="AF87" s="4">
        <v>978</v>
      </c>
      <c r="AG87" s="4">
        <v>4</v>
      </c>
      <c r="AH87" s="4">
        <v>76</v>
      </c>
      <c r="AI87" s="4">
        <v>41</v>
      </c>
      <c r="AJ87" s="4">
        <v>192</v>
      </c>
      <c r="AK87" s="4">
        <v>169.9</v>
      </c>
      <c r="AL87" s="4">
        <v>3.8</v>
      </c>
      <c r="AM87" s="4">
        <v>175</v>
      </c>
      <c r="AN87" s="4" t="s">
        <v>155</v>
      </c>
      <c r="AO87" s="4">
        <v>2</v>
      </c>
      <c r="AP87" s="5">
        <v>0.89082175925925933</v>
      </c>
      <c r="AQ87" s="4">
        <v>47.164411999999999</v>
      </c>
      <c r="AR87" s="4">
        <v>-88.486365000000006</v>
      </c>
      <c r="AS87" s="4">
        <v>319.60000000000002</v>
      </c>
      <c r="AT87" s="4">
        <v>43.8</v>
      </c>
      <c r="AU87" s="4">
        <v>12</v>
      </c>
      <c r="AV87" s="4">
        <v>10</v>
      </c>
      <c r="AW87" s="4" t="s">
        <v>214</v>
      </c>
      <c r="AX87" s="4">
        <v>1.5687</v>
      </c>
      <c r="AY87" s="4">
        <v>2.2915999999999999</v>
      </c>
      <c r="AZ87" s="4">
        <v>2.8144999999999998</v>
      </c>
      <c r="BA87" s="4">
        <v>13.404</v>
      </c>
      <c r="BB87" s="4">
        <v>14.34</v>
      </c>
      <c r="BC87" s="4">
        <v>1.07</v>
      </c>
      <c r="BD87" s="4">
        <v>14.401</v>
      </c>
      <c r="BE87" s="4">
        <v>2730.5360000000001</v>
      </c>
      <c r="BF87" s="4">
        <v>107.81</v>
      </c>
      <c r="BG87" s="4">
        <v>13.429</v>
      </c>
      <c r="BH87" s="4">
        <v>8.6999999999999994E-2</v>
      </c>
      <c r="BI87" s="4">
        <v>13.516</v>
      </c>
      <c r="BJ87" s="4">
        <v>11.173999999999999</v>
      </c>
      <c r="BK87" s="4">
        <v>7.1999999999999995E-2</v>
      </c>
      <c r="BL87" s="4">
        <v>11.246</v>
      </c>
      <c r="BM87" s="4">
        <v>2.3334000000000001</v>
      </c>
      <c r="BQ87" s="4">
        <v>128.93199999999999</v>
      </c>
      <c r="BR87" s="4">
        <v>0.1731</v>
      </c>
      <c r="BS87" s="4">
        <v>-5</v>
      </c>
      <c r="BT87" s="4">
        <v>7.9290000000000003E-3</v>
      </c>
      <c r="BU87" s="4">
        <v>4.2301310000000001</v>
      </c>
      <c r="BV87" s="4">
        <v>21</v>
      </c>
      <c r="BW87" s="4">
        <f t="shared" si="10"/>
        <v>1.1176006102</v>
      </c>
      <c r="BY87" s="4">
        <f>BE87*$BU87*(VLOOKUP("Fuel Specific Gravity",'Raw Data'!$A$1:$B$2000,2,FALSE))</f>
        <v>8674.4442601422161</v>
      </c>
      <c r="BZ87" s="4">
        <f>BF87*$BU87*(VLOOKUP("Fuel Specific Gravity",'Raw Data'!$A$1:$B$2000,2,FALSE))</f>
        <v>342.49386775560998</v>
      </c>
      <c r="CA87" s="4">
        <f>BJ87*$BU87*(VLOOKUP("Fuel Specific Gravity",'Raw Data'!$A$1:$B$2000,2,FALSE))</f>
        <v>35.497880329293999</v>
      </c>
      <c r="CB87" s="4">
        <f>BM87*$BU87*(VLOOKUP("Fuel Specific Gravity",'Raw Data'!$A$1:$B$2000,2,FALSE))</f>
        <v>7.4128113442254007</v>
      </c>
    </row>
    <row r="88" spans="1:80" x14ac:dyDescent="0.25">
      <c r="A88" s="2">
        <v>43167</v>
      </c>
      <c r="B88" s="38">
        <v>1.502199074074074E-2</v>
      </c>
      <c r="C88" s="4">
        <v>13.787000000000001</v>
      </c>
      <c r="D88" s="4">
        <v>0.66400000000000003</v>
      </c>
      <c r="E88" s="4">
        <v>6639.6354600000004</v>
      </c>
      <c r="F88" s="4">
        <v>544.29999999999995</v>
      </c>
      <c r="G88" s="4">
        <v>4.0999999999999996</v>
      </c>
      <c r="H88" s="4">
        <v>182.3</v>
      </c>
      <c r="J88" s="4">
        <v>0.71</v>
      </c>
      <c r="K88" s="4">
        <v>0.87129999999999996</v>
      </c>
      <c r="L88" s="4">
        <v>12.0123</v>
      </c>
      <c r="M88" s="4">
        <v>0.57850000000000001</v>
      </c>
      <c r="N88" s="4">
        <v>474.21820000000002</v>
      </c>
      <c r="O88" s="4">
        <v>3.5722999999999998</v>
      </c>
      <c r="P88" s="4">
        <v>477.8</v>
      </c>
      <c r="Q88" s="4">
        <v>394.58929999999998</v>
      </c>
      <c r="R88" s="4">
        <v>2.9723999999999999</v>
      </c>
      <c r="S88" s="4">
        <v>397.6</v>
      </c>
      <c r="T88" s="4">
        <v>182.2911</v>
      </c>
      <c r="W88" s="4">
        <v>0</v>
      </c>
      <c r="X88" s="4">
        <v>0.61870000000000003</v>
      </c>
      <c r="Y88" s="4">
        <v>12.2</v>
      </c>
      <c r="Z88" s="4">
        <v>850</v>
      </c>
      <c r="AA88" s="4">
        <v>860</v>
      </c>
      <c r="AB88" s="4">
        <v>871</v>
      </c>
      <c r="AC88" s="4">
        <v>88</v>
      </c>
      <c r="AD88" s="4">
        <v>32.06</v>
      </c>
      <c r="AE88" s="4">
        <v>0.74</v>
      </c>
      <c r="AF88" s="4">
        <v>978</v>
      </c>
      <c r="AG88" s="4">
        <v>4</v>
      </c>
      <c r="AH88" s="4">
        <v>76</v>
      </c>
      <c r="AI88" s="4">
        <v>41</v>
      </c>
      <c r="AJ88" s="4">
        <v>192</v>
      </c>
      <c r="AK88" s="4">
        <v>170</v>
      </c>
      <c r="AL88" s="4">
        <v>3.9</v>
      </c>
      <c r="AM88" s="4">
        <v>175</v>
      </c>
      <c r="AN88" s="4" t="s">
        <v>155</v>
      </c>
      <c r="AO88" s="4">
        <v>2</v>
      </c>
      <c r="AP88" s="5">
        <v>0.89083333333333325</v>
      </c>
      <c r="AQ88" s="4">
        <v>47.164439999999999</v>
      </c>
      <c r="AR88" s="4">
        <v>-88.486614000000003</v>
      </c>
      <c r="AS88" s="4">
        <v>318.89999999999998</v>
      </c>
      <c r="AT88" s="4">
        <v>41.1</v>
      </c>
      <c r="AU88" s="4">
        <v>12</v>
      </c>
      <c r="AV88" s="4">
        <v>10</v>
      </c>
      <c r="AW88" s="4" t="s">
        <v>214</v>
      </c>
      <c r="AX88" s="4">
        <v>1.4229000000000001</v>
      </c>
      <c r="AY88" s="4">
        <v>1.9686999999999999</v>
      </c>
      <c r="AZ88" s="4">
        <v>2.3915999999999999</v>
      </c>
      <c r="BA88" s="4">
        <v>13.404</v>
      </c>
      <c r="BB88" s="4">
        <v>14</v>
      </c>
      <c r="BC88" s="4">
        <v>1.04</v>
      </c>
      <c r="BD88" s="4">
        <v>14.773</v>
      </c>
      <c r="BE88" s="4">
        <v>2768.9209999999998</v>
      </c>
      <c r="BF88" s="4">
        <v>84.872</v>
      </c>
      <c r="BG88" s="4">
        <v>11.446999999999999</v>
      </c>
      <c r="BH88" s="4">
        <v>8.5999999999999993E-2</v>
      </c>
      <c r="BI88" s="4">
        <v>11.532999999999999</v>
      </c>
      <c r="BJ88" s="4">
        <v>9.5250000000000004</v>
      </c>
      <c r="BK88" s="4">
        <v>7.1999999999999995E-2</v>
      </c>
      <c r="BL88" s="4">
        <v>9.5969999999999995</v>
      </c>
      <c r="BM88" s="4">
        <v>1.45</v>
      </c>
      <c r="BQ88" s="4">
        <v>103.699</v>
      </c>
      <c r="BR88" s="4">
        <v>0.21337900000000001</v>
      </c>
      <c r="BS88" s="4">
        <v>-5</v>
      </c>
      <c r="BT88" s="4">
        <v>7.071E-3</v>
      </c>
      <c r="BU88" s="4">
        <v>5.2144490000000001</v>
      </c>
      <c r="BV88" s="4">
        <v>21</v>
      </c>
      <c r="BW88" s="4">
        <f t="shared" si="10"/>
        <v>1.3776574258000001</v>
      </c>
      <c r="BY88" s="4">
        <f>BE88*$BU88*(VLOOKUP("Fuel Specific Gravity",'Raw Data'!$A$1:$B$2000,2,FALSE))</f>
        <v>10843.236401986278</v>
      </c>
      <c r="BZ88" s="4">
        <f>BF88*$BU88*(VLOOKUP("Fuel Specific Gravity",'Raw Data'!$A$1:$B$2000,2,FALSE))</f>
        <v>332.36309736152799</v>
      </c>
      <c r="CA88" s="4">
        <f>BJ88*$BU88*(VLOOKUP("Fuel Specific Gravity",'Raw Data'!$A$1:$B$2000,2,FALSE))</f>
        <v>37.300387670475004</v>
      </c>
      <c r="CB88" s="4">
        <f>BM88*$BU88*(VLOOKUP("Fuel Specific Gravity",'Raw Data'!$A$1:$B$2000,2,FALSE))</f>
        <v>5.6782742385500002</v>
      </c>
    </row>
    <row r="89" spans="1:80" x14ac:dyDescent="0.25">
      <c r="A89" s="2">
        <v>43167</v>
      </c>
      <c r="B89" s="38">
        <v>1.5033564814814814E-2</v>
      </c>
      <c r="C89" s="4">
        <v>14.047000000000001</v>
      </c>
      <c r="D89" s="4">
        <v>0.81210000000000004</v>
      </c>
      <c r="E89" s="4">
        <v>8120.8077540000004</v>
      </c>
      <c r="F89" s="4">
        <v>502</v>
      </c>
      <c r="G89" s="4">
        <v>4.0999999999999996</v>
      </c>
      <c r="H89" s="4">
        <v>130.5</v>
      </c>
      <c r="J89" s="4">
        <v>0.6</v>
      </c>
      <c r="K89" s="4">
        <v>0.8679</v>
      </c>
      <c r="L89" s="4">
        <v>12.192299999999999</v>
      </c>
      <c r="M89" s="4">
        <v>0.70479999999999998</v>
      </c>
      <c r="N89" s="4">
        <v>435.71280000000002</v>
      </c>
      <c r="O89" s="4">
        <v>3.5585</v>
      </c>
      <c r="P89" s="4">
        <v>439.3</v>
      </c>
      <c r="Q89" s="4">
        <v>362.5496</v>
      </c>
      <c r="R89" s="4">
        <v>2.9609999999999999</v>
      </c>
      <c r="S89" s="4">
        <v>365.5</v>
      </c>
      <c r="T89" s="4">
        <v>130.48009999999999</v>
      </c>
      <c r="W89" s="4">
        <v>0</v>
      </c>
      <c r="X89" s="4">
        <v>0.52080000000000004</v>
      </c>
      <c r="Y89" s="4">
        <v>12.1</v>
      </c>
      <c r="Z89" s="4">
        <v>850</v>
      </c>
      <c r="AA89" s="4">
        <v>861</v>
      </c>
      <c r="AB89" s="4">
        <v>872</v>
      </c>
      <c r="AC89" s="4">
        <v>88</v>
      </c>
      <c r="AD89" s="4">
        <v>32.06</v>
      </c>
      <c r="AE89" s="4">
        <v>0.74</v>
      </c>
      <c r="AF89" s="4">
        <v>978</v>
      </c>
      <c r="AG89" s="4">
        <v>4</v>
      </c>
      <c r="AH89" s="4">
        <v>75.070999999999998</v>
      </c>
      <c r="AI89" s="4">
        <v>41</v>
      </c>
      <c r="AJ89" s="4">
        <v>192</v>
      </c>
      <c r="AK89" s="4">
        <v>170</v>
      </c>
      <c r="AL89" s="4">
        <v>3.8</v>
      </c>
      <c r="AM89" s="4">
        <v>175</v>
      </c>
      <c r="AN89" s="4" t="s">
        <v>155</v>
      </c>
      <c r="AO89" s="4">
        <v>2</v>
      </c>
      <c r="AP89" s="5">
        <v>0.8908449074074074</v>
      </c>
      <c r="AQ89" s="4">
        <v>47.164442999999999</v>
      </c>
      <c r="AR89" s="4">
        <v>-88.486842999999993</v>
      </c>
      <c r="AS89" s="4">
        <v>318.89999999999998</v>
      </c>
      <c r="AT89" s="4">
        <v>40.4</v>
      </c>
      <c r="AU89" s="4">
        <v>12</v>
      </c>
      <c r="AV89" s="4">
        <v>10</v>
      </c>
      <c r="AW89" s="4" t="s">
        <v>214</v>
      </c>
      <c r="AX89" s="4">
        <v>1.4</v>
      </c>
      <c r="AY89" s="4">
        <v>2.2080920000000002</v>
      </c>
      <c r="AZ89" s="4">
        <v>2.6080920000000001</v>
      </c>
      <c r="BA89" s="4">
        <v>13.404</v>
      </c>
      <c r="BB89" s="4">
        <v>13.63</v>
      </c>
      <c r="BC89" s="4">
        <v>1.02</v>
      </c>
      <c r="BD89" s="4">
        <v>15.215</v>
      </c>
      <c r="BE89" s="4">
        <v>2744.6469999999999</v>
      </c>
      <c r="BF89" s="4">
        <v>100.98699999999999</v>
      </c>
      <c r="BG89" s="4">
        <v>10.272</v>
      </c>
      <c r="BH89" s="4">
        <v>8.4000000000000005E-2</v>
      </c>
      <c r="BI89" s="4">
        <v>10.356</v>
      </c>
      <c r="BJ89" s="4">
        <v>8.5470000000000006</v>
      </c>
      <c r="BK89" s="4">
        <v>7.0000000000000007E-2</v>
      </c>
      <c r="BL89" s="4">
        <v>8.6170000000000009</v>
      </c>
      <c r="BM89" s="4">
        <v>1.0136000000000001</v>
      </c>
      <c r="BQ89" s="4">
        <v>85.24</v>
      </c>
      <c r="BR89" s="4">
        <v>0.24579899999999999</v>
      </c>
      <c r="BS89" s="4">
        <v>-5</v>
      </c>
      <c r="BT89" s="4">
        <v>7.0000000000000001E-3</v>
      </c>
      <c r="BU89" s="4">
        <v>6.0067130000000004</v>
      </c>
      <c r="BV89" s="4">
        <v>21</v>
      </c>
      <c r="BW89" s="4">
        <f t="shared" si="10"/>
        <v>1.5869735746</v>
      </c>
      <c r="BY89" s="4">
        <f>BE89*$BU89*(VLOOKUP("Fuel Specific Gravity",'Raw Data'!$A$1:$B$2000,2,FALSE))</f>
        <v>12381.216418298562</v>
      </c>
      <c r="BZ89" s="4">
        <f>BF89*$BU89*(VLOOKUP("Fuel Specific Gravity",'Raw Data'!$A$1:$B$2000,2,FALSE))</f>
        <v>455.55654422398101</v>
      </c>
      <c r="CA89" s="4">
        <f>BJ89*$BU89*(VLOOKUP("Fuel Specific Gravity",'Raw Data'!$A$1:$B$2000,2,FALSE))</f>
        <v>38.555871384261003</v>
      </c>
      <c r="CB89" s="4">
        <f>BM89*$BU89*(VLOOKUP("Fuel Specific Gravity",'Raw Data'!$A$1:$B$2000,2,FALSE))</f>
        <v>4.5723916268968008</v>
      </c>
    </row>
    <row r="90" spans="1:80" x14ac:dyDescent="0.25">
      <c r="A90" s="2">
        <v>43167</v>
      </c>
      <c r="B90" s="38">
        <v>1.5045138888888887E-2</v>
      </c>
      <c r="C90" s="4">
        <v>13.722</v>
      </c>
      <c r="D90" s="4">
        <v>0.76200000000000001</v>
      </c>
      <c r="E90" s="4">
        <v>7619.6997499999998</v>
      </c>
      <c r="F90" s="4">
        <v>449.3</v>
      </c>
      <c r="G90" s="4">
        <v>4.0999999999999996</v>
      </c>
      <c r="H90" s="4">
        <v>145.19999999999999</v>
      </c>
      <c r="J90" s="4">
        <v>0.51</v>
      </c>
      <c r="K90" s="4">
        <v>0.871</v>
      </c>
      <c r="L90" s="4">
        <v>11.9526</v>
      </c>
      <c r="M90" s="4">
        <v>0.66369999999999996</v>
      </c>
      <c r="N90" s="4">
        <v>391.32229999999998</v>
      </c>
      <c r="O90" s="4">
        <v>3.5712999999999999</v>
      </c>
      <c r="P90" s="4">
        <v>394.9</v>
      </c>
      <c r="Q90" s="4">
        <v>325.17939999999999</v>
      </c>
      <c r="R90" s="4">
        <v>2.9676999999999998</v>
      </c>
      <c r="S90" s="4">
        <v>328.1</v>
      </c>
      <c r="T90" s="4">
        <v>145.24770000000001</v>
      </c>
      <c r="W90" s="4">
        <v>0</v>
      </c>
      <c r="X90" s="4">
        <v>0.44450000000000001</v>
      </c>
      <c r="Y90" s="4">
        <v>12.2</v>
      </c>
      <c r="Z90" s="4">
        <v>850</v>
      </c>
      <c r="AA90" s="4">
        <v>861</v>
      </c>
      <c r="AB90" s="4">
        <v>873</v>
      </c>
      <c r="AC90" s="4">
        <v>87.1</v>
      </c>
      <c r="AD90" s="4">
        <v>31.72</v>
      </c>
      <c r="AE90" s="4">
        <v>0.73</v>
      </c>
      <c r="AF90" s="4">
        <v>978</v>
      </c>
      <c r="AG90" s="4">
        <v>4</v>
      </c>
      <c r="AH90" s="4">
        <v>75</v>
      </c>
      <c r="AI90" s="4">
        <v>41</v>
      </c>
      <c r="AJ90" s="4">
        <v>192</v>
      </c>
      <c r="AK90" s="4">
        <v>170</v>
      </c>
      <c r="AL90" s="4">
        <v>4</v>
      </c>
      <c r="AM90" s="4">
        <v>175</v>
      </c>
      <c r="AN90" s="4" t="s">
        <v>155</v>
      </c>
      <c r="AO90" s="4">
        <v>2</v>
      </c>
      <c r="AP90" s="5">
        <v>0.89085648148148155</v>
      </c>
      <c r="AQ90" s="4">
        <v>47.164414999999998</v>
      </c>
      <c r="AR90" s="4">
        <v>-88.487047000000004</v>
      </c>
      <c r="AS90" s="4">
        <v>318.89999999999998</v>
      </c>
      <c r="AT90" s="4">
        <v>37.5</v>
      </c>
      <c r="AU90" s="4">
        <v>12</v>
      </c>
      <c r="AV90" s="4">
        <v>10</v>
      </c>
      <c r="AW90" s="4" t="s">
        <v>214</v>
      </c>
      <c r="AX90" s="4">
        <v>1.477077</v>
      </c>
      <c r="AY90" s="4">
        <v>1.297998</v>
      </c>
      <c r="AZ90" s="4">
        <v>2.5458460000000001</v>
      </c>
      <c r="BA90" s="4">
        <v>13.404</v>
      </c>
      <c r="BB90" s="4">
        <v>13.96</v>
      </c>
      <c r="BC90" s="4">
        <v>1.04</v>
      </c>
      <c r="BD90" s="4">
        <v>14.804</v>
      </c>
      <c r="BE90" s="4">
        <v>2750.384</v>
      </c>
      <c r="BF90" s="4">
        <v>97.204999999999998</v>
      </c>
      <c r="BG90" s="4">
        <v>9.43</v>
      </c>
      <c r="BH90" s="4">
        <v>8.5999999999999993E-2</v>
      </c>
      <c r="BI90" s="4">
        <v>9.516</v>
      </c>
      <c r="BJ90" s="4">
        <v>7.8360000000000003</v>
      </c>
      <c r="BK90" s="4">
        <v>7.1999999999999995E-2</v>
      </c>
      <c r="BL90" s="4">
        <v>7.907</v>
      </c>
      <c r="BM90" s="4">
        <v>1.1534</v>
      </c>
      <c r="BQ90" s="4">
        <v>74.363</v>
      </c>
      <c r="BR90" s="4">
        <v>0.25078699999999998</v>
      </c>
      <c r="BS90" s="4">
        <v>-5</v>
      </c>
      <c r="BT90" s="4">
        <v>7.0000000000000001E-3</v>
      </c>
      <c r="BU90" s="4">
        <v>6.1286079999999998</v>
      </c>
      <c r="BV90" s="4">
        <v>21</v>
      </c>
      <c r="BW90" s="4">
        <f t="shared" si="10"/>
        <v>1.6191782335999998</v>
      </c>
      <c r="BY90" s="4">
        <f>BE90*$BU90*(VLOOKUP("Fuel Specific Gravity",'Raw Data'!$A$1:$B$2000,2,FALSE))</f>
        <v>12658.875064489472</v>
      </c>
      <c r="BZ90" s="4">
        <f>BF90*$BU90*(VLOOKUP("Fuel Specific Gravity",'Raw Data'!$A$1:$B$2000,2,FALSE))</f>
        <v>447.39423682064</v>
      </c>
      <c r="CA90" s="4">
        <f>BJ90*$BU90*(VLOOKUP("Fuel Specific Gravity",'Raw Data'!$A$1:$B$2000,2,FALSE))</f>
        <v>36.065852988288</v>
      </c>
      <c r="CB90" s="4">
        <f>BM90*$BU90*(VLOOKUP("Fuel Specific Gravity",'Raw Data'!$A$1:$B$2000,2,FALSE))</f>
        <v>5.3086210868672001</v>
      </c>
    </row>
    <row r="91" spans="1:80" x14ac:dyDescent="0.25">
      <c r="A91" s="2">
        <v>43167</v>
      </c>
      <c r="B91" s="38">
        <v>1.5056712962962961E-2</v>
      </c>
      <c r="C91" s="4">
        <v>13.106</v>
      </c>
      <c r="D91" s="4">
        <v>0.34489999999999998</v>
      </c>
      <c r="E91" s="4">
        <v>3449.3238729999998</v>
      </c>
      <c r="F91" s="4">
        <v>353.5</v>
      </c>
      <c r="G91" s="4">
        <v>4.2</v>
      </c>
      <c r="H91" s="4">
        <v>174.9</v>
      </c>
      <c r="J91" s="4">
        <v>0.5</v>
      </c>
      <c r="K91" s="4">
        <v>0.87960000000000005</v>
      </c>
      <c r="L91" s="4">
        <v>11.5283</v>
      </c>
      <c r="M91" s="4">
        <v>0.3034</v>
      </c>
      <c r="N91" s="4">
        <v>310.98410000000001</v>
      </c>
      <c r="O91" s="4">
        <v>3.6757</v>
      </c>
      <c r="P91" s="4">
        <v>314.7</v>
      </c>
      <c r="Q91" s="4">
        <v>258.39389999999997</v>
      </c>
      <c r="R91" s="4">
        <v>3.0541</v>
      </c>
      <c r="S91" s="4">
        <v>261.39999999999998</v>
      </c>
      <c r="T91" s="4">
        <v>174.86349999999999</v>
      </c>
      <c r="W91" s="4">
        <v>0</v>
      </c>
      <c r="X91" s="4">
        <v>0.43980000000000002</v>
      </c>
      <c r="Y91" s="4">
        <v>12.2</v>
      </c>
      <c r="Z91" s="4">
        <v>849</v>
      </c>
      <c r="AA91" s="4">
        <v>862</v>
      </c>
      <c r="AB91" s="4">
        <v>873</v>
      </c>
      <c r="AC91" s="4">
        <v>87</v>
      </c>
      <c r="AD91" s="4">
        <v>31.7</v>
      </c>
      <c r="AE91" s="4">
        <v>0.73</v>
      </c>
      <c r="AF91" s="4">
        <v>978</v>
      </c>
      <c r="AG91" s="4">
        <v>4</v>
      </c>
      <c r="AH91" s="4">
        <v>75</v>
      </c>
      <c r="AI91" s="4">
        <v>41</v>
      </c>
      <c r="AJ91" s="4">
        <v>192</v>
      </c>
      <c r="AK91" s="4">
        <v>170</v>
      </c>
      <c r="AL91" s="4">
        <v>4</v>
      </c>
      <c r="AM91" s="4">
        <v>175.3</v>
      </c>
      <c r="AN91" s="4" t="s">
        <v>155</v>
      </c>
      <c r="AO91" s="4">
        <v>2</v>
      </c>
      <c r="AP91" s="5">
        <v>0.89086805555555559</v>
      </c>
      <c r="AQ91" s="4">
        <v>47.164352999999998</v>
      </c>
      <c r="AR91" s="4">
        <v>-88.487399999999994</v>
      </c>
      <c r="AS91" s="4">
        <v>318.8</v>
      </c>
      <c r="AT91" s="4">
        <v>35.6</v>
      </c>
      <c r="AU91" s="4">
        <v>12</v>
      </c>
      <c r="AV91" s="4">
        <v>10</v>
      </c>
      <c r="AW91" s="4" t="s">
        <v>214</v>
      </c>
      <c r="AX91" s="4">
        <v>1.5</v>
      </c>
      <c r="AY91" s="4">
        <v>1</v>
      </c>
      <c r="AZ91" s="4">
        <v>2.5</v>
      </c>
      <c r="BA91" s="4">
        <v>13.404</v>
      </c>
      <c r="BB91" s="4">
        <v>15.02</v>
      </c>
      <c r="BC91" s="4">
        <v>1.1200000000000001</v>
      </c>
      <c r="BD91" s="4">
        <v>13.682</v>
      </c>
      <c r="BE91" s="4">
        <v>2828.3420000000001</v>
      </c>
      <c r="BF91" s="4">
        <v>47.378999999999998</v>
      </c>
      <c r="BG91" s="4">
        <v>7.99</v>
      </c>
      <c r="BH91" s="4">
        <v>9.4E-2</v>
      </c>
      <c r="BI91" s="4">
        <v>8.0839999999999996</v>
      </c>
      <c r="BJ91" s="4">
        <v>6.6390000000000002</v>
      </c>
      <c r="BK91" s="4">
        <v>7.8E-2</v>
      </c>
      <c r="BL91" s="4">
        <v>6.7169999999999996</v>
      </c>
      <c r="BM91" s="4">
        <v>1.4803999999999999</v>
      </c>
      <c r="BQ91" s="4">
        <v>78.459000000000003</v>
      </c>
      <c r="BR91" s="4">
        <v>0.21476899999999999</v>
      </c>
      <c r="BS91" s="4">
        <v>-5</v>
      </c>
      <c r="BT91" s="4">
        <v>7.0000000000000001E-3</v>
      </c>
      <c r="BU91" s="4">
        <v>5.2484169999999999</v>
      </c>
      <c r="BV91" s="4">
        <v>21</v>
      </c>
      <c r="BW91" s="4">
        <f t="shared" si="10"/>
        <v>1.3866317713999998</v>
      </c>
      <c r="BY91" s="4">
        <f>BE91*$BU91*(VLOOKUP("Fuel Specific Gravity",'Raw Data'!$A$1:$B$2000,2,FALSE))</f>
        <v>11148.082994195114</v>
      </c>
      <c r="BZ91" s="4">
        <f>BF91*$BU91*(VLOOKUP("Fuel Specific Gravity",'Raw Data'!$A$1:$B$2000,2,FALSE))</f>
        <v>186.74722653129297</v>
      </c>
      <c r="CA91" s="4">
        <f>BJ91*$BU91*(VLOOKUP("Fuel Specific Gravity",'Raw Data'!$A$1:$B$2000,2,FALSE))</f>
        <v>26.168024587712999</v>
      </c>
      <c r="CB91" s="4">
        <f>BM91*$BU91*(VLOOKUP("Fuel Specific Gravity",'Raw Data'!$A$1:$B$2000,2,FALSE))</f>
        <v>5.8350871516267997</v>
      </c>
    </row>
    <row r="92" spans="1:80" x14ac:dyDescent="0.25">
      <c r="A92" s="2">
        <v>43167</v>
      </c>
      <c r="B92" s="38">
        <v>1.5068287037037038E-2</v>
      </c>
      <c r="C92" s="4">
        <v>13.449</v>
      </c>
      <c r="D92" s="4">
        <v>0.12039999999999999</v>
      </c>
      <c r="E92" s="4">
        <v>1203.9148580000001</v>
      </c>
      <c r="F92" s="4">
        <v>276.2</v>
      </c>
      <c r="G92" s="4">
        <v>4.3</v>
      </c>
      <c r="H92" s="4">
        <v>170.2</v>
      </c>
      <c r="J92" s="4">
        <v>0.42</v>
      </c>
      <c r="K92" s="4">
        <v>0.87890000000000001</v>
      </c>
      <c r="L92" s="4">
        <v>11.8201</v>
      </c>
      <c r="M92" s="4">
        <v>0.10580000000000001</v>
      </c>
      <c r="N92" s="4">
        <v>242.7602</v>
      </c>
      <c r="O92" s="4">
        <v>3.7793000000000001</v>
      </c>
      <c r="P92" s="4">
        <v>246.5</v>
      </c>
      <c r="Q92" s="4">
        <v>201.70740000000001</v>
      </c>
      <c r="R92" s="4">
        <v>3.1402000000000001</v>
      </c>
      <c r="S92" s="4">
        <v>204.8</v>
      </c>
      <c r="T92" s="4">
        <v>170.178</v>
      </c>
      <c r="W92" s="4">
        <v>0</v>
      </c>
      <c r="X92" s="4">
        <v>0.36630000000000001</v>
      </c>
      <c r="Y92" s="4">
        <v>12.1</v>
      </c>
      <c r="Z92" s="4">
        <v>850</v>
      </c>
      <c r="AA92" s="4">
        <v>863</v>
      </c>
      <c r="AB92" s="4">
        <v>874</v>
      </c>
      <c r="AC92" s="4">
        <v>87</v>
      </c>
      <c r="AD92" s="4">
        <v>31.7</v>
      </c>
      <c r="AE92" s="4">
        <v>0.73</v>
      </c>
      <c r="AF92" s="4">
        <v>978</v>
      </c>
      <c r="AG92" s="4">
        <v>4</v>
      </c>
      <c r="AH92" s="4">
        <v>75</v>
      </c>
      <c r="AI92" s="4">
        <v>41</v>
      </c>
      <c r="AJ92" s="4">
        <v>192</v>
      </c>
      <c r="AK92" s="4">
        <v>169.1</v>
      </c>
      <c r="AL92" s="4">
        <v>3.9</v>
      </c>
      <c r="AM92" s="4">
        <v>175.7</v>
      </c>
      <c r="AN92" s="4" t="s">
        <v>155</v>
      </c>
      <c r="AO92" s="4">
        <v>2</v>
      </c>
      <c r="AP92" s="5">
        <v>0.89089120370370367</v>
      </c>
      <c r="AQ92" s="4">
        <v>47.164279000000001</v>
      </c>
      <c r="AR92" s="4">
        <v>-88.487623999999997</v>
      </c>
      <c r="AS92" s="4">
        <v>319</v>
      </c>
      <c r="AT92" s="4">
        <v>34.700000000000003</v>
      </c>
      <c r="AU92" s="4">
        <v>12</v>
      </c>
      <c r="AV92" s="4">
        <v>10</v>
      </c>
      <c r="AW92" s="4" t="s">
        <v>214</v>
      </c>
      <c r="AX92" s="4">
        <v>1.6541999999999999</v>
      </c>
      <c r="AY92" s="4">
        <v>1.3084</v>
      </c>
      <c r="AZ92" s="4">
        <v>2.7313000000000001</v>
      </c>
      <c r="BA92" s="4">
        <v>13.404</v>
      </c>
      <c r="BB92" s="4">
        <v>14.93</v>
      </c>
      <c r="BC92" s="4">
        <v>1.1100000000000001</v>
      </c>
      <c r="BD92" s="4">
        <v>13.779</v>
      </c>
      <c r="BE92" s="4">
        <v>2877.1080000000002</v>
      </c>
      <c r="BF92" s="4">
        <v>16.393000000000001</v>
      </c>
      <c r="BG92" s="4">
        <v>6.1879999999999997</v>
      </c>
      <c r="BH92" s="4">
        <v>9.6000000000000002E-2</v>
      </c>
      <c r="BI92" s="4">
        <v>6.2839999999999998</v>
      </c>
      <c r="BJ92" s="4">
        <v>5.1420000000000003</v>
      </c>
      <c r="BK92" s="4">
        <v>0.08</v>
      </c>
      <c r="BL92" s="4">
        <v>5.2220000000000004</v>
      </c>
      <c r="BM92" s="4">
        <v>1.4294</v>
      </c>
      <c r="BQ92" s="4">
        <v>64.831000000000003</v>
      </c>
      <c r="BR92" s="4">
        <v>0.17576900000000001</v>
      </c>
      <c r="BS92" s="4">
        <v>-5</v>
      </c>
      <c r="BT92" s="4">
        <v>7.0000000000000001E-3</v>
      </c>
      <c r="BU92" s="4">
        <v>4.2953549999999998</v>
      </c>
      <c r="BV92" s="4">
        <v>21</v>
      </c>
      <c r="BW92" s="4">
        <f t="shared" si="10"/>
        <v>1.134832791</v>
      </c>
      <c r="BY92" s="4">
        <f>BE92*$BU92*(VLOOKUP("Fuel Specific Gravity",'Raw Data'!$A$1:$B$2000,2,FALSE))</f>
        <v>9281.0083752383398</v>
      </c>
      <c r="BZ92" s="4">
        <f>BF92*$BU92*(VLOOKUP("Fuel Specific Gravity",'Raw Data'!$A$1:$B$2000,2,FALSE))</f>
        <v>52.880729640764997</v>
      </c>
      <c r="CA92" s="4">
        <f>BJ92*$BU92*(VLOOKUP("Fuel Specific Gravity",'Raw Data'!$A$1:$B$2000,2,FALSE))</f>
        <v>16.587123272909999</v>
      </c>
      <c r="CB92" s="4">
        <f>BM92*$BU92*(VLOOKUP("Fuel Specific Gravity",'Raw Data'!$A$1:$B$2000,2,FALSE))</f>
        <v>4.6109751081869996</v>
      </c>
    </row>
    <row r="93" spans="1:80" x14ac:dyDescent="0.25">
      <c r="A93" s="2">
        <v>43167</v>
      </c>
      <c r="B93" s="38">
        <v>1.5079861111111112E-2</v>
      </c>
      <c r="C93" s="4">
        <v>13.73</v>
      </c>
      <c r="D93" s="4">
        <v>5.1200000000000002E-2</v>
      </c>
      <c r="E93" s="4">
        <v>512.11389099999997</v>
      </c>
      <c r="F93" s="4">
        <v>240.9</v>
      </c>
      <c r="G93" s="4">
        <v>4.3</v>
      </c>
      <c r="H93" s="4">
        <v>131.9</v>
      </c>
      <c r="J93" s="4">
        <v>0.4</v>
      </c>
      <c r="K93" s="4">
        <v>0.87739999999999996</v>
      </c>
      <c r="L93" s="4">
        <v>12.046200000000001</v>
      </c>
      <c r="M93" s="4">
        <v>4.4900000000000002E-2</v>
      </c>
      <c r="N93" s="4">
        <v>211.34700000000001</v>
      </c>
      <c r="O93" s="4">
        <v>3.7726999999999999</v>
      </c>
      <c r="P93" s="4">
        <v>215.1</v>
      </c>
      <c r="Q93" s="4">
        <v>175.60640000000001</v>
      </c>
      <c r="R93" s="4">
        <v>3.1347</v>
      </c>
      <c r="S93" s="4">
        <v>178.7</v>
      </c>
      <c r="T93" s="4">
        <v>131.9265</v>
      </c>
      <c r="W93" s="4">
        <v>0</v>
      </c>
      <c r="X93" s="4">
        <v>0.35089999999999999</v>
      </c>
      <c r="Y93" s="4">
        <v>12.2</v>
      </c>
      <c r="Z93" s="4">
        <v>850</v>
      </c>
      <c r="AA93" s="4">
        <v>862</v>
      </c>
      <c r="AB93" s="4">
        <v>875</v>
      </c>
      <c r="AC93" s="4">
        <v>87</v>
      </c>
      <c r="AD93" s="4">
        <v>31.7</v>
      </c>
      <c r="AE93" s="4">
        <v>0.73</v>
      </c>
      <c r="AF93" s="4">
        <v>978</v>
      </c>
      <c r="AG93" s="4">
        <v>4</v>
      </c>
      <c r="AH93" s="4">
        <v>75</v>
      </c>
      <c r="AI93" s="4">
        <v>41</v>
      </c>
      <c r="AJ93" s="4">
        <v>192</v>
      </c>
      <c r="AK93" s="4">
        <v>169.9</v>
      </c>
      <c r="AL93" s="4">
        <v>4</v>
      </c>
      <c r="AM93" s="4">
        <v>176</v>
      </c>
      <c r="AN93" s="4" t="s">
        <v>155</v>
      </c>
      <c r="AO93" s="4">
        <v>2</v>
      </c>
      <c r="AP93" s="5">
        <v>0.89090277777777782</v>
      </c>
      <c r="AQ93" s="4">
        <v>47.164262000000001</v>
      </c>
      <c r="AR93" s="4">
        <v>-88.487662999999998</v>
      </c>
      <c r="AS93" s="4">
        <v>319.10000000000002</v>
      </c>
      <c r="AT93" s="4">
        <v>31.8</v>
      </c>
      <c r="AU93" s="4">
        <v>12</v>
      </c>
      <c r="AV93" s="4">
        <v>11</v>
      </c>
      <c r="AW93" s="4" t="s">
        <v>214</v>
      </c>
      <c r="AX93" s="4">
        <v>1.3915999999999999</v>
      </c>
      <c r="AY93" s="4">
        <v>1.4</v>
      </c>
      <c r="AZ93" s="4">
        <v>2.3374000000000001</v>
      </c>
      <c r="BA93" s="4">
        <v>13.404</v>
      </c>
      <c r="BB93" s="4">
        <v>14.72</v>
      </c>
      <c r="BC93" s="4">
        <v>1.1000000000000001</v>
      </c>
      <c r="BD93" s="4">
        <v>13.978</v>
      </c>
      <c r="BE93" s="4">
        <v>2892.9209999999998</v>
      </c>
      <c r="BF93" s="4">
        <v>6.8680000000000003</v>
      </c>
      <c r="BG93" s="4">
        <v>5.3150000000000004</v>
      </c>
      <c r="BH93" s="4">
        <v>9.5000000000000001E-2</v>
      </c>
      <c r="BI93" s="4">
        <v>5.41</v>
      </c>
      <c r="BJ93" s="4">
        <v>4.4160000000000004</v>
      </c>
      <c r="BK93" s="4">
        <v>7.9000000000000001E-2</v>
      </c>
      <c r="BL93" s="4">
        <v>4.4950000000000001</v>
      </c>
      <c r="BM93" s="4">
        <v>1.0932999999999999</v>
      </c>
      <c r="BQ93" s="4">
        <v>61.280999999999999</v>
      </c>
      <c r="BR93" s="4">
        <v>0.177645</v>
      </c>
      <c r="BS93" s="4">
        <v>-5</v>
      </c>
      <c r="BT93" s="4">
        <v>6.071E-3</v>
      </c>
      <c r="BU93" s="4">
        <v>4.3411999999999997</v>
      </c>
      <c r="BV93" s="4">
        <v>21</v>
      </c>
      <c r="BW93" s="4">
        <f t="shared" si="10"/>
        <v>1.1469450399999999</v>
      </c>
      <c r="BY93" s="4">
        <f>BE93*$BU93*(VLOOKUP("Fuel Specific Gravity",'Raw Data'!$A$1:$B$2000,2,FALSE))</f>
        <v>9431.6202325451977</v>
      </c>
      <c r="BZ93" s="4">
        <f>BF93*$BU93*(VLOOKUP("Fuel Specific Gravity",'Raw Data'!$A$1:$B$2000,2,FALSE))</f>
        <v>22.391336561599999</v>
      </c>
      <c r="CA93" s="4">
        <f>BJ93*$BU93*(VLOOKUP("Fuel Specific Gravity",'Raw Data'!$A$1:$B$2000,2,FALSE))</f>
        <v>14.3972251392</v>
      </c>
      <c r="CB93" s="4">
        <f>BM93*$BU93*(VLOOKUP("Fuel Specific Gravity",'Raw Data'!$A$1:$B$2000,2,FALSE))</f>
        <v>3.5644217039599999</v>
      </c>
    </row>
    <row r="94" spans="1:80" x14ac:dyDescent="0.25">
      <c r="A94" s="2">
        <v>43167</v>
      </c>
      <c r="B94" s="38">
        <v>1.5091435185185185E-2</v>
      </c>
      <c r="C94" s="4">
        <v>13.837999999999999</v>
      </c>
      <c r="D94" s="4">
        <v>2.7799999999999998E-2</v>
      </c>
      <c r="E94" s="4">
        <v>277.68526200000002</v>
      </c>
      <c r="F94" s="4">
        <v>222.1</v>
      </c>
      <c r="G94" s="4">
        <v>4.2</v>
      </c>
      <c r="H94" s="4">
        <v>105.9</v>
      </c>
      <c r="J94" s="4">
        <v>0.4</v>
      </c>
      <c r="K94" s="4">
        <v>0.87670000000000003</v>
      </c>
      <c r="L94" s="4">
        <v>12.131600000000001</v>
      </c>
      <c r="M94" s="4">
        <v>2.4299999999999999E-2</v>
      </c>
      <c r="N94" s="4">
        <v>194.74119999999999</v>
      </c>
      <c r="O94" s="4">
        <v>3.7113999999999998</v>
      </c>
      <c r="P94" s="4">
        <v>198.5</v>
      </c>
      <c r="Q94" s="4">
        <v>161.80869999999999</v>
      </c>
      <c r="R94" s="4">
        <v>3.0838000000000001</v>
      </c>
      <c r="S94" s="4">
        <v>164.9</v>
      </c>
      <c r="T94" s="4">
        <v>105.9195</v>
      </c>
      <c r="W94" s="4">
        <v>0</v>
      </c>
      <c r="X94" s="4">
        <v>0.35070000000000001</v>
      </c>
      <c r="Y94" s="4">
        <v>12.1</v>
      </c>
      <c r="Z94" s="4">
        <v>851</v>
      </c>
      <c r="AA94" s="4">
        <v>863</v>
      </c>
      <c r="AB94" s="4">
        <v>875</v>
      </c>
      <c r="AC94" s="4">
        <v>87</v>
      </c>
      <c r="AD94" s="4">
        <v>31.7</v>
      </c>
      <c r="AE94" s="4">
        <v>0.73</v>
      </c>
      <c r="AF94" s="4">
        <v>978</v>
      </c>
      <c r="AG94" s="4">
        <v>4</v>
      </c>
      <c r="AH94" s="4">
        <v>74.070999999999998</v>
      </c>
      <c r="AI94" s="4">
        <v>41</v>
      </c>
      <c r="AJ94" s="4">
        <v>192</v>
      </c>
      <c r="AK94" s="4">
        <v>170</v>
      </c>
      <c r="AL94" s="4">
        <v>3.9</v>
      </c>
      <c r="AM94" s="4">
        <v>175.6</v>
      </c>
      <c r="AN94" s="4" t="s">
        <v>155</v>
      </c>
      <c r="AO94" s="4">
        <v>2</v>
      </c>
      <c r="AP94" s="5">
        <v>0.89090277777777782</v>
      </c>
      <c r="AQ94" s="4">
        <v>47.164237</v>
      </c>
      <c r="AR94" s="4">
        <v>-88.487784000000005</v>
      </c>
      <c r="AS94" s="4">
        <v>319.10000000000002</v>
      </c>
      <c r="AT94" s="4">
        <v>29.7</v>
      </c>
      <c r="AU94" s="4">
        <v>12</v>
      </c>
      <c r="AV94" s="4">
        <v>11</v>
      </c>
      <c r="AW94" s="4" t="s">
        <v>212</v>
      </c>
      <c r="AX94" s="4">
        <v>1.3</v>
      </c>
      <c r="AY94" s="4">
        <v>1.4771000000000001</v>
      </c>
      <c r="AZ94" s="4">
        <v>2.2770999999999999</v>
      </c>
      <c r="BA94" s="4">
        <v>13.404</v>
      </c>
      <c r="BB94" s="4">
        <v>14.65</v>
      </c>
      <c r="BC94" s="4">
        <v>1.0900000000000001</v>
      </c>
      <c r="BD94" s="4">
        <v>14.063000000000001</v>
      </c>
      <c r="BE94" s="4">
        <v>2898.4839999999999</v>
      </c>
      <c r="BF94" s="4">
        <v>3.702</v>
      </c>
      <c r="BG94" s="4">
        <v>4.8719999999999999</v>
      </c>
      <c r="BH94" s="4">
        <v>9.2999999999999999E-2</v>
      </c>
      <c r="BI94" s="4">
        <v>4.9649999999999999</v>
      </c>
      <c r="BJ94" s="4">
        <v>4.048</v>
      </c>
      <c r="BK94" s="4">
        <v>7.6999999999999999E-2</v>
      </c>
      <c r="BL94" s="4">
        <v>4.1260000000000003</v>
      </c>
      <c r="BM94" s="4">
        <v>0.87329999999999997</v>
      </c>
      <c r="BQ94" s="4">
        <v>60.920999999999999</v>
      </c>
      <c r="BR94" s="4">
        <v>0.143627</v>
      </c>
      <c r="BS94" s="4">
        <v>-5</v>
      </c>
      <c r="BT94" s="4">
        <v>6.0000000000000001E-3</v>
      </c>
      <c r="BU94" s="4">
        <v>3.509884</v>
      </c>
      <c r="BV94" s="4">
        <v>21</v>
      </c>
      <c r="BW94" s="4">
        <f t="shared" si="10"/>
        <v>0.92731135279999999</v>
      </c>
      <c r="BY94" s="4">
        <f>BE94*$BU94*(VLOOKUP("Fuel Specific Gravity",'Raw Data'!$A$1:$B$2000,2,FALSE))</f>
        <v>7640.1803045078559</v>
      </c>
      <c r="BZ94" s="4">
        <f>BF94*$BU94*(VLOOKUP("Fuel Specific Gravity",'Raw Data'!$A$1:$B$2000,2,FALSE))</f>
        <v>9.7581865165679993</v>
      </c>
      <c r="CA94" s="4">
        <f>BJ94*$BU94*(VLOOKUP("Fuel Specific Gravity",'Raw Data'!$A$1:$B$2000,2,FALSE))</f>
        <v>10.670215834432</v>
      </c>
      <c r="CB94" s="4">
        <f>BM94*$BU94*(VLOOKUP("Fuel Specific Gravity",'Raw Data'!$A$1:$B$2000,2,FALSE))</f>
        <v>2.3019514545971997</v>
      </c>
    </row>
    <row r="95" spans="1:80" x14ac:dyDescent="0.25">
      <c r="A95" s="2">
        <v>43167</v>
      </c>
      <c r="B95" s="38">
        <v>1.510300925925926E-2</v>
      </c>
      <c r="C95" s="4">
        <v>14.09</v>
      </c>
      <c r="D95" s="4">
        <v>2.06E-2</v>
      </c>
      <c r="E95" s="4">
        <v>205.98846800000001</v>
      </c>
      <c r="F95" s="4">
        <v>202.8</v>
      </c>
      <c r="G95" s="4">
        <v>4.0999999999999996</v>
      </c>
      <c r="H95" s="4">
        <v>93</v>
      </c>
      <c r="J95" s="4">
        <v>0.4</v>
      </c>
      <c r="K95" s="4">
        <v>0.87480000000000002</v>
      </c>
      <c r="L95" s="4">
        <v>12.325900000000001</v>
      </c>
      <c r="M95" s="4">
        <v>1.7999999999999999E-2</v>
      </c>
      <c r="N95" s="4">
        <v>177.38210000000001</v>
      </c>
      <c r="O95" s="4">
        <v>3.6194999999999999</v>
      </c>
      <c r="P95" s="4">
        <v>181</v>
      </c>
      <c r="Q95" s="4">
        <v>147.3852</v>
      </c>
      <c r="R95" s="4">
        <v>3.0074000000000001</v>
      </c>
      <c r="S95" s="4">
        <v>150.4</v>
      </c>
      <c r="T95" s="4">
        <v>92.965199999999996</v>
      </c>
      <c r="W95" s="4">
        <v>0</v>
      </c>
      <c r="X95" s="4">
        <v>0.34989999999999999</v>
      </c>
      <c r="Y95" s="4">
        <v>12.1</v>
      </c>
      <c r="Z95" s="4">
        <v>851</v>
      </c>
      <c r="AA95" s="4">
        <v>862</v>
      </c>
      <c r="AB95" s="4">
        <v>875</v>
      </c>
      <c r="AC95" s="4">
        <v>87</v>
      </c>
      <c r="AD95" s="4">
        <v>31.7</v>
      </c>
      <c r="AE95" s="4">
        <v>0.73</v>
      </c>
      <c r="AF95" s="4">
        <v>978</v>
      </c>
      <c r="AG95" s="4">
        <v>4</v>
      </c>
      <c r="AH95" s="4">
        <v>74</v>
      </c>
      <c r="AI95" s="4">
        <v>41</v>
      </c>
      <c r="AJ95" s="4">
        <v>192</v>
      </c>
      <c r="AK95" s="4">
        <v>170</v>
      </c>
      <c r="AL95" s="4">
        <v>3.9</v>
      </c>
      <c r="AM95" s="4">
        <v>175.2</v>
      </c>
      <c r="AN95" s="4" t="s">
        <v>155</v>
      </c>
      <c r="AO95" s="4">
        <v>2</v>
      </c>
      <c r="AP95" s="5">
        <v>0.89091435185185175</v>
      </c>
      <c r="AQ95" s="4">
        <v>47.164211000000002</v>
      </c>
      <c r="AR95" s="4">
        <v>-88.487944999999996</v>
      </c>
      <c r="AS95" s="4">
        <v>319.39999999999998</v>
      </c>
      <c r="AT95" s="4">
        <v>28</v>
      </c>
      <c r="AU95" s="4">
        <v>12</v>
      </c>
      <c r="AV95" s="4">
        <v>11</v>
      </c>
      <c r="AW95" s="4" t="s">
        <v>212</v>
      </c>
      <c r="AX95" s="4">
        <v>1.4541999999999999</v>
      </c>
      <c r="AY95" s="4">
        <v>1.9625999999999999</v>
      </c>
      <c r="AZ95" s="4">
        <v>2.7625999999999999</v>
      </c>
      <c r="BA95" s="4">
        <v>13.404</v>
      </c>
      <c r="BB95" s="4">
        <v>14.41</v>
      </c>
      <c r="BC95" s="4">
        <v>1.07</v>
      </c>
      <c r="BD95" s="4">
        <v>14.311999999999999</v>
      </c>
      <c r="BE95" s="4">
        <v>2900.261</v>
      </c>
      <c r="BF95" s="4">
        <v>2.6989999999999998</v>
      </c>
      <c r="BG95" s="4">
        <v>4.3710000000000004</v>
      </c>
      <c r="BH95" s="4">
        <v>8.8999999999999996E-2</v>
      </c>
      <c r="BI95" s="4">
        <v>4.46</v>
      </c>
      <c r="BJ95" s="4">
        <v>3.6320000000000001</v>
      </c>
      <c r="BK95" s="4">
        <v>7.3999999999999996E-2</v>
      </c>
      <c r="BL95" s="4">
        <v>3.706</v>
      </c>
      <c r="BM95" s="4">
        <v>0.75480000000000003</v>
      </c>
      <c r="BQ95" s="4">
        <v>59.866999999999997</v>
      </c>
      <c r="BR95" s="4">
        <v>0.20225299999999999</v>
      </c>
      <c r="BS95" s="4">
        <v>-5</v>
      </c>
      <c r="BT95" s="4">
        <v>5.0720000000000001E-3</v>
      </c>
      <c r="BU95" s="4">
        <v>4.9425509999999999</v>
      </c>
      <c r="BV95" s="4">
        <v>21</v>
      </c>
      <c r="BW95" s="4">
        <f t="shared" si="10"/>
        <v>1.3058219741999999</v>
      </c>
      <c r="BY95" s="4">
        <f>BE95*$BU95*(VLOOKUP("Fuel Specific Gravity",'Raw Data'!$A$1:$B$2000,2,FALSE))</f>
        <v>10765.350617264061</v>
      </c>
      <c r="BZ95" s="4">
        <f>BF95*$BU95*(VLOOKUP("Fuel Specific Gravity",'Raw Data'!$A$1:$B$2000,2,FALSE))</f>
        <v>10.018298806898999</v>
      </c>
      <c r="CA95" s="4">
        <f>BJ95*$BU95*(VLOOKUP("Fuel Specific Gravity",'Raw Data'!$A$1:$B$2000,2,FALSE))</f>
        <v>13.481460269232</v>
      </c>
      <c r="CB95" s="4">
        <f>BM95*$BU95*(VLOOKUP("Fuel Specific Gravity",'Raw Data'!$A$1:$B$2000,2,FALSE))</f>
        <v>2.8017087585948004</v>
      </c>
    </row>
    <row r="96" spans="1:80" x14ac:dyDescent="0.25">
      <c r="A96" s="2">
        <v>43167</v>
      </c>
      <c r="B96" s="38">
        <v>1.5114583333333334E-2</v>
      </c>
      <c r="C96" s="4">
        <v>14.09</v>
      </c>
      <c r="D96" s="4">
        <v>1.7299999999999999E-2</v>
      </c>
      <c r="E96" s="4">
        <v>172.76647700000001</v>
      </c>
      <c r="F96" s="4">
        <v>185.4</v>
      </c>
      <c r="G96" s="4">
        <v>4.0999999999999996</v>
      </c>
      <c r="H96" s="4">
        <v>76</v>
      </c>
      <c r="J96" s="4">
        <v>0.5</v>
      </c>
      <c r="K96" s="4">
        <v>0.87480000000000002</v>
      </c>
      <c r="L96" s="4">
        <v>12.326599999999999</v>
      </c>
      <c r="M96" s="4">
        <v>1.5100000000000001E-2</v>
      </c>
      <c r="N96" s="4">
        <v>162.19649999999999</v>
      </c>
      <c r="O96" s="4">
        <v>3.5869</v>
      </c>
      <c r="P96" s="4">
        <v>165.8</v>
      </c>
      <c r="Q96" s="4">
        <v>134.76769999999999</v>
      </c>
      <c r="R96" s="4">
        <v>2.9803000000000002</v>
      </c>
      <c r="S96" s="4">
        <v>137.69999999999999</v>
      </c>
      <c r="T96" s="4">
        <v>76.046499999999995</v>
      </c>
      <c r="W96" s="4">
        <v>0</v>
      </c>
      <c r="X96" s="4">
        <v>0.43740000000000001</v>
      </c>
      <c r="Y96" s="4">
        <v>12.2</v>
      </c>
      <c r="Z96" s="4">
        <v>850</v>
      </c>
      <c r="AA96" s="4">
        <v>861</v>
      </c>
      <c r="AB96" s="4">
        <v>873</v>
      </c>
      <c r="AC96" s="4">
        <v>87</v>
      </c>
      <c r="AD96" s="4">
        <v>31.7</v>
      </c>
      <c r="AE96" s="4">
        <v>0.73</v>
      </c>
      <c r="AF96" s="4">
        <v>978</v>
      </c>
      <c r="AG96" s="4">
        <v>4</v>
      </c>
      <c r="AH96" s="4">
        <v>74</v>
      </c>
      <c r="AI96" s="4">
        <v>41</v>
      </c>
      <c r="AJ96" s="4">
        <v>192</v>
      </c>
      <c r="AK96" s="4">
        <v>170</v>
      </c>
      <c r="AL96" s="4">
        <v>3.9</v>
      </c>
      <c r="AM96" s="4">
        <v>174.8</v>
      </c>
      <c r="AN96" s="4" t="s">
        <v>155</v>
      </c>
      <c r="AO96" s="4">
        <v>2</v>
      </c>
      <c r="AP96" s="5">
        <v>0.8909259259259259</v>
      </c>
      <c r="AQ96" s="4">
        <v>47.164203000000001</v>
      </c>
      <c r="AR96" s="4">
        <v>-88.488101999999998</v>
      </c>
      <c r="AS96" s="4">
        <v>319.60000000000002</v>
      </c>
      <c r="AT96" s="4">
        <v>27.6</v>
      </c>
      <c r="AU96" s="4">
        <v>12</v>
      </c>
      <c r="AV96" s="4">
        <v>10</v>
      </c>
      <c r="AW96" s="4" t="s">
        <v>213</v>
      </c>
      <c r="AX96" s="4">
        <v>1.6541999999999999</v>
      </c>
      <c r="AY96" s="4">
        <v>2.1770999999999998</v>
      </c>
      <c r="AZ96" s="4">
        <v>2.9771000000000001</v>
      </c>
      <c r="BA96" s="4">
        <v>13.404</v>
      </c>
      <c r="BB96" s="4">
        <v>14.41</v>
      </c>
      <c r="BC96" s="4">
        <v>1.08</v>
      </c>
      <c r="BD96" s="4">
        <v>14.305999999999999</v>
      </c>
      <c r="BE96" s="4">
        <v>2901.3440000000001</v>
      </c>
      <c r="BF96" s="4">
        <v>2.2639999999999998</v>
      </c>
      <c r="BG96" s="4">
        <v>3.9980000000000002</v>
      </c>
      <c r="BH96" s="4">
        <v>8.7999999999999995E-2</v>
      </c>
      <c r="BI96" s="4">
        <v>4.0860000000000003</v>
      </c>
      <c r="BJ96" s="4">
        <v>3.3220000000000001</v>
      </c>
      <c r="BK96" s="4">
        <v>7.2999999999999995E-2</v>
      </c>
      <c r="BL96" s="4">
        <v>3.395</v>
      </c>
      <c r="BM96" s="4">
        <v>0.61770000000000003</v>
      </c>
      <c r="BQ96" s="4">
        <v>74.861000000000004</v>
      </c>
      <c r="BR96" s="4">
        <v>0.21443100000000001</v>
      </c>
      <c r="BS96" s="4">
        <v>-5</v>
      </c>
      <c r="BT96" s="4">
        <v>5.9290000000000002E-3</v>
      </c>
      <c r="BU96" s="4">
        <v>5.2401679999999997</v>
      </c>
      <c r="BV96" s="4">
        <v>21</v>
      </c>
      <c r="BW96" s="4">
        <f t="shared" si="10"/>
        <v>1.3844523855999999</v>
      </c>
      <c r="BY96" s="4">
        <f>BE96*$BU96*(VLOOKUP("Fuel Specific Gravity",'Raw Data'!$A$1:$B$2000,2,FALSE))</f>
        <v>11417.851019329792</v>
      </c>
      <c r="BZ96" s="4">
        <f>BF96*$BU96*(VLOOKUP("Fuel Specific Gravity",'Raw Data'!$A$1:$B$2000,2,FALSE))</f>
        <v>8.9096690043519988</v>
      </c>
      <c r="CA96" s="4">
        <f>BJ96*$BU96*(VLOOKUP("Fuel Specific Gravity",'Raw Data'!$A$1:$B$2000,2,FALSE))</f>
        <v>13.073286410095999</v>
      </c>
      <c r="CB96" s="4">
        <f>BM96*$BU96*(VLOOKUP("Fuel Specific Gravity",'Raw Data'!$A$1:$B$2000,2,FALSE))</f>
        <v>2.4308756819735997</v>
      </c>
    </row>
    <row r="97" spans="1:80" x14ac:dyDescent="0.25">
      <c r="A97" s="2">
        <v>43167</v>
      </c>
      <c r="B97" s="38">
        <v>1.5126157407407408E-2</v>
      </c>
      <c r="C97" s="4">
        <v>13.842000000000001</v>
      </c>
      <c r="D97" s="4">
        <v>1.2699999999999999E-2</v>
      </c>
      <c r="E97" s="4">
        <v>126.78478800000001</v>
      </c>
      <c r="F97" s="4">
        <v>171.7</v>
      </c>
      <c r="G97" s="4">
        <v>4.0999999999999996</v>
      </c>
      <c r="H97" s="4">
        <v>85.2</v>
      </c>
      <c r="J97" s="4">
        <v>0.5</v>
      </c>
      <c r="K97" s="4">
        <v>0.87680000000000002</v>
      </c>
      <c r="L97" s="4">
        <v>12.136699999999999</v>
      </c>
      <c r="M97" s="4">
        <v>1.11E-2</v>
      </c>
      <c r="N97" s="4">
        <v>150.56110000000001</v>
      </c>
      <c r="O97" s="4">
        <v>3.5948000000000002</v>
      </c>
      <c r="P97" s="4">
        <v>154.19999999999999</v>
      </c>
      <c r="Q97" s="4">
        <v>125.09990000000001</v>
      </c>
      <c r="R97" s="4">
        <v>2.9868999999999999</v>
      </c>
      <c r="S97" s="4">
        <v>128.1</v>
      </c>
      <c r="T97" s="4">
        <v>85.186000000000007</v>
      </c>
      <c r="W97" s="4">
        <v>0</v>
      </c>
      <c r="X97" s="4">
        <v>0.43840000000000001</v>
      </c>
      <c r="Y97" s="4">
        <v>12.1</v>
      </c>
      <c r="Z97" s="4">
        <v>850</v>
      </c>
      <c r="AA97" s="4">
        <v>862</v>
      </c>
      <c r="AB97" s="4">
        <v>873</v>
      </c>
      <c r="AC97" s="4">
        <v>87</v>
      </c>
      <c r="AD97" s="4">
        <v>31.7</v>
      </c>
      <c r="AE97" s="4">
        <v>0.73</v>
      </c>
      <c r="AF97" s="4">
        <v>978</v>
      </c>
      <c r="AG97" s="4">
        <v>4</v>
      </c>
      <c r="AH97" s="4">
        <v>74</v>
      </c>
      <c r="AI97" s="4">
        <v>41</v>
      </c>
      <c r="AJ97" s="4">
        <v>191.1</v>
      </c>
      <c r="AK97" s="4">
        <v>169.1</v>
      </c>
      <c r="AL97" s="4">
        <v>3.8</v>
      </c>
      <c r="AM97" s="4">
        <v>174.5</v>
      </c>
      <c r="AN97" s="4" t="s">
        <v>155</v>
      </c>
      <c r="AO97" s="4">
        <v>2</v>
      </c>
      <c r="AP97" s="5">
        <v>0.89093750000000005</v>
      </c>
      <c r="AQ97" s="4">
        <v>47.164217999999998</v>
      </c>
      <c r="AR97" s="4">
        <v>-88.488248999999996</v>
      </c>
      <c r="AS97" s="4">
        <v>319.8</v>
      </c>
      <c r="AT97" s="4">
        <v>26.3</v>
      </c>
      <c r="AU97" s="4">
        <v>12</v>
      </c>
      <c r="AV97" s="4">
        <v>10</v>
      </c>
      <c r="AW97" s="4" t="s">
        <v>213</v>
      </c>
      <c r="AX97" s="4">
        <v>1.3915999999999999</v>
      </c>
      <c r="AY97" s="4">
        <v>2.2000000000000002</v>
      </c>
      <c r="AZ97" s="4">
        <v>2.9228999999999998</v>
      </c>
      <c r="BA97" s="4">
        <v>13.404</v>
      </c>
      <c r="BB97" s="4">
        <v>14.66</v>
      </c>
      <c r="BC97" s="4">
        <v>1.0900000000000001</v>
      </c>
      <c r="BD97" s="4">
        <v>14.052</v>
      </c>
      <c r="BE97" s="4">
        <v>2902.145</v>
      </c>
      <c r="BF97" s="4">
        <v>1.6919999999999999</v>
      </c>
      <c r="BG97" s="4">
        <v>3.77</v>
      </c>
      <c r="BH97" s="4">
        <v>0.09</v>
      </c>
      <c r="BI97" s="4">
        <v>3.86</v>
      </c>
      <c r="BJ97" s="4">
        <v>3.133</v>
      </c>
      <c r="BK97" s="4">
        <v>7.4999999999999997E-2</v>
      </c>
      <c r="BL97" s="4">
        <v>3.2069999999999999</v>
      </c>
      <c r="BM97" s="4">
        <v>0.70289999999999997</v>
      </c>
      <c r="BQ97" s="4">
        <v>76.222999999999999</v>
      </c>
      <c r="BR97" s="4">
        <v>0.16855000000000001</v>
      </c>
      <c r="BS97" s="4">
        <v>-5</v>
      </c>
      <c r="BT97" s="4">
        <v>7.8580000000000004E-3</v>
      </c>
      <c r="BU97" s="4">
        <v>4.1189410000000004</v>
      </c>
      <c r="BV97" s="4">
        <v>21</v>
      </c>
      <c r="BW97" s="4">
        <f t="shared" si="10"/>
        <v>1.0882242122000001</v>
      </c>
      <c r="BY97" s="4">
        <f>BE97*$BU97*(VLOOKUP("Fuel Specific Gravity",'Raw Data'!$A$1:$B$2000,2,FALSE))</f>
        <v>8977.2767853621954</v>
      </c>
      <c r="BZ97" s="4">
        <f>BF97*$BU97*(VLOOKUP("Fuel Specific Gravity",'Raw Data'!$A$1:$B$2000,2,FALSE))</f>
        <v>5.2339053771720003</v>
      </c>
      <c r="CA97" s="4">
        <f>BJ97*$BU97*(VLOOKUP("Fuel Specific Gravity",'Raw Data'!$A$1:$B$2000,2,FALSE))</f>
        <v>9.6913862569030016</v>
      </c>
      <c r="CB97" s="4">
        <f>BM97*$BU97*(VLOOKUP("Fuel Specific Gravity",'Raw Data'!$A$1:$B$2000,2,FALSE))</f>
        <v>2.1742979253038999</v>
      </c>
    </row>
    <row r="98" spans="1:80" x14ac:dyDescent="0.25">
      <c r="A98" s="2">
        <v>43167</v>
      </c>
      <c r="B98" s="38">
        <v>1.5137731481481481E-2</v>
      </c>
      <c r="C98" s="4">
        <v>13.596</v>
      </c>
      <c r="D98" s="4">
        <v>1.01E-2</v>
      </c>
      <c r="E98" s="4">
        <v>100.855661</v>
      </c>
      <c r="F98" s="4">
        <v>164.4</v>
      </c>
      <c r="G98" s="4">
        <v>4.0999999999999996</v>
      </c>
      <c r="H98" s="4">
        <v>113.6</v>
      </c>
      <c r="J98" s="4">
        <v>0.5</v>
      </c>
      <c r="K98" s="4">
        <v>0.87880000000000003</v>
      </c>
      <c r="L98" s="4">
        <v>11.947699999999999</v>
      </c>
      <c r="M98" s="4">
        <v>8.8999999999999999E-3</v>
      </c>
      <c r="N98" s="4">
        <v>144.47280000000001</v>
      </c>
      <c r="O98" s="4">
        <v>3.6029</v>
      </c>
      <c r="P98" s="4">
        <v>148.1</v>
      </c>
      <c r="Q98" s="4">
        <v>120.05549999999999</v>
      </c>
      <c r="R98" s="4">
        <v>2.9940000000000002</v>
      </c>
      <c r="S98" s="4">
        <v>123</v>
      </c>
      <c r="T98" s="4">
        <v>113.6228</v>
      </c>
      <c r="W98" s="4">
        <v>0</v>
      </c>
      <c r="X98" s="4">
        <v>0.43940000000000001</v>
      </c>
      <c r="Y98" s="4">
        <v>12.2</v>
      </c>
      <c r="Z98" s="4">
        <v>850</v>
      </c>
      <c r="AA98" s="4">
        <v>861</v>
      </c>
      <c r="AB98" s="4">
        <v>873</v>
      </c>
      <c r="AC98" s="4">
        <v>87</v>
      </c>
      <c r="AD98" s="4">
        <v>31.73</v>
      </c>
      <c r="AE98" s="4">
        <v>0.73</v>
      </c>
      <c r="AF98" s="4">
        <v>977</v>
      </c>
      <c r="AG98" s="4">
        <v>4</v>
      </c>
      <c r="AH98" s="4">
        <v>74</v>
      </c>
      <c r="AI98" s="4">
        <v>41</v>
      </c>
      <c r="AJ98" s="4">
        <v>191.9</v>
      </c>
      <c r="AK98" s="4">
        <v>169.9</v>
      </c>
      <c r="AL98" s="4">
        <v>3.9</v>
      </c>
      <c r="AM98" s="4">
        <v>174.1</v>
      </c>
      <c r="AN98" s="4" t="s">
        <v>155</v>
      </c>
      <c r="AO98" s="4">
        <v>2</v>
      </c>
      <c r="AP98" s="5">
        <v>0.89094907407407409</v>
      </c>
      <c r="AQ98" s="4">
        <v>47.164223999999997</v>
      </c>
      <c r="AR98" s="4">
        <v>-88.488341000000005</v>
      </c>
      <c r="AS98" s="4">
        <v>320</v>
      </c>
      <c r="AT98" s="4">
        <v>25.9</v>
      </c>
      <c r="AU98" s="4">
        <v>12</v>
      </c>
      <c r="AV98" s="4">
        <v>10</v>
      </c>
      <c r="AW98" s="4" t="s">
        <v>213</v>
      </c>
      <c r="AX98" s="4">
        <v>1.3</v>
      </c>
      <c r="AY98" s="4">
        <v>2.2000000000000002</v>
      </c>
      <c r="AZ98" s="4">
        <v>2.9</v>
      </c>
      <c r="BA98" s="4">
        <v>13.404</v>
      </c>
      <c r="BB98" s="4">
        <v>14.91</v>
      </c>
      <c r="BC98" s="4">
        <v>1.1100000000000001</v>
      </c>
      <c r="BD98" s="4">
        <v>13.795999999999999</v>
      </c>
      <c r="BE98" s="4">
        <v>2902.078</v>
      </c>
      <c r="BF98" s="4">
        <v>1.37</v>
      </c>
      <c r="BG98" s="4">
        <v>3.6749999999999998</v>
      </c>
      <c r="BH98" s="4">
        <v>9.1999999999999998E-2</v>
      </c>
      <c r="BI98" s="4">
        <v>3.7669999999999999</v>
      </c>
      <c r="BJ98" s="4">
        <v>3.0539999999999998</v>
      </c>
      <c r="BK98" s="4">
        <v>7.5999999999999998E-2</v>
      </c>
      <c r="BL98" s="4">
        <v>3.13</v>
      </c>
      <c r="BM98" s="4">
        <v>0.95240000000000002</v>
      </c>
      <c r="BQ98" s="4">
        <v>77.600999999999999</v>
      </c>
      <c r="BR98" s="4">
        <v>0.14641999999999999</v>
      </c>
      <c r="BS98" s="4">
        <v>-5</v>
      </c>
      <c r="BT98" s="4">
        <v>7.071E-3</v>
      </c>
      <c r="BU98" s="4">
        <v>3.578138</v>
      </c>
      <c r="BV98" s="4">
        <v>21</v>
      </c>
      <c r="BW98" s="4">
        <f t="shared" si="10"/>
        <v>0.94534405960000001</v>
      </c>
      <c r="BY98" s="4">
        <f>BE98*$BU98*(VLOOKUP("Fuel Specific Gravity",'Raw Data'!$A$1:$B$2000,2,FALSE))</f>
        <v>7798.4107136437633</v>
      </c>
      <c r="BZ98" s="4">
        <f>BF98*$BU98*(VLOOKUP("Fuel Specific Gravity",'Raw Data'!$A$1:$B$2000,2,FALSE))</f>
        <v>3.6814388440600001</v>
      </c>
      <c r="CA98" s="4">
        <f>BJ98*$BU98*(VLOOKUP("Fuel Specific Gravity",'Raw Data'!$A$1:$B$2000,2,FALSE))</f>
        <v>8.2066527224520005</v>
      </c>
      <c r="CB98" s="4">
        <f>BM98*$BU98*(VLOOKUP("Fuel Specific Gravity",'Raw Data'!$A$1:$B$2000,2,FALSE))</f>
        <v>2.5592717920312</v>
      </c>
    </row>
    <row r="99" spans="1:80" x14ac:dyDescent="0.25">
      <c r="A99" s="2">
        <v>43167</v>
      </c>
      <c r="B99" s="38">
        <v>1.5149305555555556E-2</v>
      </c>
      <c r="C99" s="4">
        <v>13.798</v>
      </c>
      <c r="D99" s="4">
        <v>1.0800000000000001E-2</v>
      </c>
      <c r="E99" s="4">
        <v>108.065054</v>
      </c>
      <c r="F99" s="4">
        <v>157.1</v>
      </c>
      <c r="G99" s="4">
        <v>4</v>
      </c>
      <c r="H99" s="4">
        <v>124.3</v>
      </c>
      <c r="J99" s="4">
        <v>0.6</v>
      </c>
      <c r="K99" s="4">
        <v>0.87719999999999998</v>
      </c>
      <c r="L99" s="4">
        <v>12.103400000000001</v>
      </c>
      <c r="M99" s="4">
        <v>9.4999999999999998E-3</v>
      </c>
      <c r="N99" s="4">
        <v>137.83070000000001</v>
      </c>
      <c r="O99" s="4">
        <v>3.5087999999999999</v>
      </c>
      <c r="P99" s="4">
        <v>141.30000000000001</v>
      </c>
      <c r="Q99" s="4">
        <v>114.52330000000001</v>
      </c>
      <c r="R99" s="4">
        <v>2.9154</v>
      </c>
      <c r="S99" s="4">
        <v>117.4</v>
      </c>
      <c r="T99" s="4">
        <v>124.29770000000001</v>
      </c>
      <c r="W99" s="4">
        <v>0</v>
      </c>
      <c r="X99" s="4">
        <v>0.52629999999999999</v>
      </c>
      <c r="Y99" s="4">
        <v>12.2</v>
      </c>
      <c r="Z99" s="4">
        <v>850</v>
      </c>
      <c r="AA99" s="4">
        <v>861</v>
      </c>
      <c r="AB99" s="4">
        <v>873</v>
      </c>
      <c r="AC99" s="4">
        <v>87</v>
      </c>
      <c r="AD99" s="4">
        <v>31.7</v>
      </c>
      <c r="AE99" s="4">
        <v>0.73</v>
      </c>
      <c r="AF99" s="4">
        <v>978</v>
      </c>
      <c r="AG99" s="4">
        <v>4</v>
      </c>
      <c r="AH99" s="4">
        <v>74</v>
      </c>
      <c r="AI99" s="4">
        <v>41</v>
      </c>
      <c r="AJ99" s="4">
        <v>192</v>
      </c>
      <c r="AK99" s="4">
        <v>170</v>
      </c>
      <c r="AL99" s="4">
        <v>4</v>
      </c>
      <c r="AM99" s="4">
        <v>174</v>
      </c>
      <c r="AN99" s="4" t="s">
        <v>155</v>
      </c>
      <c r="AO99" s="4">
        <v>2</v>
      </c>
      <c r="AP99" s="5">
        <v>0.89094907407407409</v>
      </c>
      <c r="AQ99" s="4">
        <v>47.164225000000002</v>
      </c>
      <c r="AR99" s="4">
        <v>-88.488416999999998</v>
      </c>
      <c r="AS99" s="4">
        <v>320.10000000000002</v>
      </c>
      <c r="AT99" s="4">
        <v>25.9</v>
      </c>
      <c r="AU99" s="4">
        <v>12</v>
      </c>
      <c r="AV99" s="4">
        <v>10</v>
      </c>
      <c r="AW99" s="4" t="s">
        <v>213</v>
      </c>
      <c r="AX99" s="4">
        <v>1.3</v>
      </c>
      <c r="AY99" s="4">
        <v>2.2000000000000002</v>
      </c>
      <c r="AZ99" s="4">
        <v>2.9</v>
      </c>
      <c r="BA99" s="4">
        <v>13.404</v>
      </c>
      <c r="BB99" s="4">
        <v>14.7</v>
      </c>
      <c r="BC99" s="4">
        <v>1.1000000000000001</v>
      </c>
      <c r="BD99" s="4">
        <v>14</v>
      </c>
      <c r="BE99" s="4">
        <v>2901.6120000000001</v>
      </c>
      <c r="BF99" s="4">
        <v>1.446</v>
      </c>
      <c r="BG99" s="4">
        <v>3.46</v>
      </c>
      <c r="BH99" s="4">
        <v>8.7999999999999995E-2</v>
      </c>
      <c r="BI99" s="4">
        <v>3.548</v>
      </c>
      <c r="BJ99" s="4">
        <v>2.875</v>
      </c>
      <c r="BK99" s="4">
        <v>7.2999999999999995E-2</v>
      </c>
      <c r="BL99" s="4">
        <v>2.948</v>
      </c>
      <c r="BM99" s="4">
        <v>1.0283</v>
      </c>
      <c r="BQ99" s="4">
        <v>91.744</v>
      </c>
      <c r="BR99" s="4">
        <v>0.16079299999999999</v>
      </c>
      <c r="BS99" s="4">
        <v>-5</v>
      </c>
      <c r="BT99" s="4">
        <v>6.071E-3</v>
      </c>
      <c r="BU99" s="4">
        <v>3.929379</v>
      </c>
      <c r="BV99" s="4">
        <v>21</v>
      </c>
      <c r="BW99" s="4">
        <f t="shared" si="10"/>
        <v>1.0381419318</v>
      </c>
      <c r="BY99" s="4">
        <f>BE99*$BU99*(VLOOKUP("Fuel Specific Gravity",'Raw Data'!$A$1:$B$2000,2,FALSE))</f>
        <v>8562.5514774699477</v>
      </c>
      <c r="BZ99" s="4">
        <f>BF99*$BU99*(VLOOKUP("Fuel Specific Gravity",'Raw Data'!$A$1:$B$2000,2,FALSE))</f>
        <v>4.2670934075340003</v>
      </c>
      <c r="CA99" s="4">
        <f>BJ99*$BU99*(VLOOKUP("Fuel Specific Gravity",'Raw Data'!$A$1:$B$2000,2,FALSE))</f>
        <v>8.4840204333749991</v>
      </c>
      <c r="CB99" s="4">
        <f>BM99*$BU99*(VLOOKUP("Fuel Specific Gravity",'Raw Data'!$A$1:$B$2000,2,FALSE))</f>
        <v>3.0344758997007002</v>
      </c>
    </row>
    <row r="100" spans="1:80" x14ac:dyDescent="0.25">
      <c r="A100" s="2">
        <v>43167</v>
      </c>
      <c r="B100" s="38">
        <v>1.516087962962963E-2</v>
      </c>
      <c r="C100" s="4">
        <v>14.156000000000001</v>
      </c>
      <c r="D100" s="4">
        <v>9.1000000000000004E-3</v>
      </c>
      <c r="E100" s="4">
        <v>90.958678000000006</v>
      </c>
      <c r="F100" s="4">
        <v>149.4</v>
      </c>
      <c r="G100" s="4">
        <v>4</v>
      </c>
      <c r="H100" s="4">
        <v>92.3</v>
      </c>
      <c r="J100" s="4">
        <v>0.6</v>
      </c>
      <c r="K100" s="4">
        <v>0.87450000000000006</v>
      </c>
      <c r="L100" s="4">
        <v>12.3787</v>
      </c>
      <c r="M100" s="4">
        <v>8.0000000000000002E-3</v>
      </c>
      <c r="N100" s="4">
        <v>130.65039999999999</v>
      </c>
      <c r="O100" s="4">
        <v>3.4977999999999998</v>
      </c>
      <c r="P100" s="4">
        <v>134.1</v>
      </c>
      <c r="Q100" s="4">
        <v>108.55629999999999</v>
      </c>
      <c r="R100" s="4">
        <v>2.9062999999999999</v>
      </c>
      <c r="S100" s="4">
        <v>111.5</v>
      </c>
      <c r="T100" s="4">
        <v>92.307900000000004</v>
      </c>
      <c r="W100" s="4">
        <v>0</v>
      </c>
      <c r="X100" s="4">
        <v>0.52470000000000006</v>
      </c>
      <c r="Y100" s="4">
        <v>12.4</v>
      </c>
      <c r="Z100" s="4">
        <v>849</v>
      </c>
      <c r="AA100" s="4">
        <v>860</v>
      </c>
      <c r="AB100" s="4">
        <v>872</v>
      </c>
      <c r="AC100" s="4">
        <v>87</v>
      </c>
      <c r="AD100" s="4">
        <v>31.7</v>
      </c>
      <c r="AE100" s="4">
        <v>0.73</v>
      </c>
      <c r="AF100" s="4">
        <v>978</v>
      </c>
      <c r="AG100" s="4">
        <v>4</v>
      </c>
      <c r="AH100" s="4">
        <v>74</v>
      </c>
      <c r="AI100" s="4">
        <v>41</v>
      </c>
      <c r="AJ100" s="4">
        <v>192</v>
      </c>
      <c r="AK100" s="4">
        <v>170</v>
      </c>
      <c r="AL100" s="4">
        <v>4.0999999999999996</v>
      </c>
      <c r="AM100" s="4">
        <v>174</v>
      </c>
      <c r="AN100" s="4" t="s">
        <v>155</v>
      </c>
      <c r="AO100" s="4">
        <v>2</v>
      </c>
      <c r="AP100" s="5">
        <v>0.89096064814814813</v>
      </c>
      <c r="AQ100" s="4">
        <v>47.164226999999997</v>
      </c>
      <c r="AR100" s="4">
        <v>-88.488669999999999</v>
      </c>
      <c r="AS100" s="4">
        <v>320.39999999999998</v>
      </c>
      <c r="AT100" s="4">
        <v>25.9</v>
      </c>
      <c r="AU100" s="4">
        <v>12</v>
      </c>
      <c r="AV100" s="4">
        <v>10</v>
      </c>
      <c r="AW100" s="4" t="s">
        <v>213</v>
      </c>
      <c r="AX100" s="4">
        <v>1.3</v>
      </c>
      <c r="AY100" s="4">
        <v>2.2000000000000002</v>
      </c>
      <c r="AZ100" s="4">
        <v>2.9</v>
      </c>
      <c r="BA100" s="4">
        <v>13.404</v>
      </c>
      <c r="BB100" s="4">
        <v>14.36</v>
      </c>
      <c r="BC100" s="4">
        <v>1.07</v>
      </c>
      <c r="BD100" s="4">
        <v>14.356</v>
      </c>
      <c r="BE100" s="4">
        <v>2902.627</v>
      </c>
      <c r="BF100" s="4">
        <v>1.1870000000000001</v>
      </c>
      <c r="BG100" s="4">
        <v>3.2080000000000002</v>
      </c>
      <c r="BH100" s="4">
        <v>8.5999999999999993E-2</v>
      </c>
      <c r="BI100" s="4">
        <v>3.294</v>
      </c>
      <c r="BJ100" s="4">
        <v>2.6659999999999999</v>
      </c>
      <c r="BK100" s="4">
        <v>7.0999999999999994E-2</v>
      </c>
      <c r="BL100" s="4">
        <v>2.7370000000000001</v>
      </c>
      <c r="BM100" s="4">
        <v>0.74690000000000001</v>
      </c>
      <c r="BQ100" s="4">
        <v>89.454999999999998</v>
      </c>
      <c r="BR100" s="4">
        <v>0.183367</v>
      </c>
      <c r="BS100" s="4">
        <v>-5</v>
      </c>
      <c r="BT100" s="4">
        <v>5.071E-3</v>
      </c>
      <c r="BU100" s="4">
        <v>4.4810309999999998</v>
      </c>
      <c r="BV100" s="4">
        <v>21</v>
      </c>
      <c r="BW100" s="4">
        <f t="shared" si="10"/>
        <v>1.1838883901999999</v>
      </c>
      <c r="BY100" s="4">
        <f>BE100*$BU100*(VLOOKUP("Fuel Specific Gravity",'Raw Data'!$A$1:$B$2000,2,FALSE))</f>
        <v>9768.077937896187</v>
      </c>
      <c r="BZ100" s="4">
        <f>BF100*$BU100*(VLOOKUP("Fuel Specific Gravity",'Raw Data'!$A$1:$B$2000,2,FALSE))</f>
        <v>3.9945568315469995</v>
      </c>
      <c r="CA100" s="4">
        <f>BJ100*$BU100*(VLOOKUP("Fuel Specific Gravity",'Raw Data'!$A$1:$B$2000,2,FALSE))</f>
        <v>8.9717679131459995</v>
      </c>
      <c r="CB100" s="4">
        <f>BM100*$BU100*(VLOOKUP("Fuel Specific Gravity",'Raw Data'!$A$1:$B$2000,2,FALSE))</f>
        <v>2.5135084224789002</v>
      </c>
    </row>
    <row r="101" spans="1:80" x14ac:dyDescent="0.25">
      <c r="A101" s="2">
        <v>43167</v>
      </c>
      <c r="B101" s="38">
        <v>1.5172453703703704E-2</v>
      </c>
      <c r="C101" s="4">
        <v>14.215999999999999</v>
      </c>
      <c r="D101" s="4">
        <v>8.0000000000000002E-3</v>
      </c>
      <c r="E101" s="4">
        <v>80</v>
      </c>
      <c r="F101" s="4">
        <v>138.30000000000001</v>
      </c>
      <c r="G101" s="4">
        <v>4</v>
      </c>
      <c r="H101" s="4">
        <v>68.3</v>
      </c>
      <c r="J101" s="4">
        <v>0.7</v>
      </c>
      <c r="K101" s="4">
        <v>0.87409999999999999</v>
      </c>
      <c r="L101" s="4">
        <v>12.426399999999999</v>
      </c>
      <c r="M101" s="4">
        <v>7.0000000000000001E-3</v>
      </c>
      <c r="N101" s="4">
        <v>120.89919999999999</v>
      </c>
      <c r="O101" s="4">
        <v>3.4965000000000002</v>
      </c>
      <c r="P101" s="4">
        <v>124.4</v>
      </c>
      <c r="Q101" s="4">
        <v>100.4541</v>
      </c>
      <c r="R101" s="4">
        <v>2.9051999999999998</v>
      </c>
      <c r="S101" s="4">
        <v>103.4</v>
      </c>
      <c r="T101" s="4">
        <v>68.291899999999998</v>
      </c>
      <c r="W101" s="4">
        <v>0</v>
      </c>
      <c r="X101" s="4">
        <v>0.6119</v>
      </c>
      <c r="Y101" s="4">
        <v>12.6</v>
      </c>
      <c r="Z101" s="4">
        <v>848</v>
      </c>
      <c r="AA101" s="4">
        <v>858</v>
      </c>
      <c r="AB101" s="4">
        <v>873</v>
      </c>
      <c r="AC101" s="4">
        <v>87</v>
      </c>
      <c r="AD101" s="4">
        <v>31.7</v>
      </c>
      <c r="AE101" s="4">
        <v>0.73</v>
      </c>
      <c r="AF101" s="4">
        <v>978</v>
      </c>
      <c r="AG101" s="4">
        <v>4</v>
      </c>
      <c r="AH101" s="4">
        <v>74</v>
      </c>
      <c r="AI101" s="4">
        <v>41</v>
      </c>
      <c r="AJ101" s="4">
        <v>192</v>
      </c>
      <c r="AK101" s="4">
        <v>170.9</v>
      </c>
      <c r="AL101" s="4">
        <v>4.4000000000000004</v>
      </c>
      <c r="AM101" s="4">
        <v>174</v>
      </c>
      <c r="AN101" s="4" t="s">
        <v>155</v>
      </c>
      <c r="AO101" s="4">
        <v>2</v>
      </c>
      <c r="AP101" s="5">
        <v>0.89098379629629632</v>
      </c>
      <c r="AQ101" s="4">
        <v>47.164302999999997</v>
      </c>
      <c r="AR101" s="4">
        <v>-88.488819000000007</v>
      </c>
      <c r="AS101" s="4">
        <v>320.2</v>
      </c>
      <c r="AT101" s="4">
        <v>24.1</v>
      </c>
      <c r="AU101" s="4">
        <v>12</v>
      </c>
      <c r="AV101" s="4">
        <v>10</v>
      </c>
      <c r="AW101" s="4" t="s">
        <v>213</v>
      </c>
      <c r="AX101" s="4">
        <v>1.3770770000000001</v>
      </c>
      <c r="AY101" s="4">
        <v>2.2770769999999998</v>
      </c>
      <c r="AZ101" s="4">
        <v>2.9</v>
      </c>
      <c r="BA101" s="4">
        <v>13.404</v>
      </c>
      <c r="BB101" s="4">
        <v>14.31</v>
      </c>
      <c r="BC101" s="4">
        <v>1.07</v>
      </c>
      <c r="BD101" s="4">
        <v>14.398999999999999</v>
      </c>
      <c r="BE101" s="4">
        <v>2903.3939999999998</v>
      </c>
      <c r="BF101" s="4">
        <v>1.04</v>
      </c>
      <c r="BG101" s="4">
        <v>2.9580000000000002</v>
      </c>
      <c r="BH101" s="4">
        <v>8.5999999999999993E-2</v>
      </c>
      <c r="BI101" s="4">
        <v>3.044</v>
      </c>
      <c r="BJ101" s="4">
        <v>2.4580000000000002</v>
      </c>
      <c r="BK101" s="4">
        <v>7.0999999999999994E-2</v>
      </c>
      <c r="BL101" s="4">
        <v>2.5289999999999999</v>
      </c>
      <c r="BM101" s="4">
        <v>0.55059999999999998</v>
      </c>
      <c r="BQ101" s="4">
        <v>103.953</v>
      </c>
      <c r="BR101" s="4">
        <v>0.183142</v>
      </c>
      <c r="BS101" s="4">
        <v>-5</v>
      </c>
      <c r="BT101" s="4">
        <v>5.0000000000000001E-3</v>
      </c>
      <c r="BU101" s="4">
        <v>4.4755320000000003</v>
      </c>
      <c r="BV101" s="4">
        <v>21</v>
      </c>
      <c r="BW101" s="4">
        <f t="shared" si="10"/>
        <v>1.1824355544</v>
      </c>
      <c r="BY101" s="4">
        <f>BE101*$BU101*(VLOOKUP("Fuel Specific Gravity",'Raw Data'!$A$1:$B$2000,2,FALSE))</f>
        <v>9758.6687994616077</v>
      </c>
      <c r="BZ101" s="4">
        <f>BF101*$BU101*(VLOOKUP("Fuel Specific Gravity",'Raw Data'!$A$1:$B$2000,2,FALSE))</f>
        <v>3.49556951328</v>
      </c>
      <c r="CA101" s="4">
        <f>BJ101*$BU101*(VLOOKUP("Fuel Specific Gravity",'Raw Data'!$A$1:$B$2000,2,FALSE))</f>
        <v>8.2616440996560012</v>
      </c>
      <c r="CB101" s="4">
        <f>BM101*$BU101*(VLOOKUP("Fuel Specific Gravity",'Raw Data'!$A$1:$B$2000,2,FALSE))</f>
        <v>1.8506351673192003</v>
      </c>
    </row>
    <row r="102" spans="1:80" x14ac:dyDescent="0.25">
      <c r="A102" s="2">
        <v>43167</v>
      </c>
      <c r="B102" s="38">
        <v>1.5184027777777777E-2</v>
      </c>
      <c r="C102" s="4">
        <v>14.586</v>
      </c>
      <c r="D102" s="4">
        <v>7.4999999999999997E-3</v>
      </c>
      <c r="E102" s="4">
        <v>74.596840999999998</v>
      </c>
      <c r="F102" s="4">
        <v>122.6</v>
      </c>
      <c r="G102" s="4">
        <v>4</v>
      </c>
      <c r="H102" s="4">
        <v>49.6</v>
      </c>
      <c r="J102" s="4">
        <v>0.7</v>
      </c>
      <c r="K102" s="4">
        <v>0.87129999999999996</v>
      </c>
      <c r="L102" s="4">
        <v>12.708600000000001</v>
      </c>
      <c r="M102" s="4">
        <v>6.4999999999999997E-3</v>
      </c>
      <c r="N102" s="4">
        <v>106.7944</v>
      </c>
      <c r="O102" s="4">
        <v>3.4851000000000001</v>
      </c>
      <c r="P102" s="4">
        <v>110.3</v>
      </c>
      <c r="Q102" s="4">
        <v>88.734499999999997</v>
      </c>
      <c r="R102" s="4">
        <v>2.8957000000000002</v>
      </c>
      <c r="S102" s="4">
        <v>91.6</v>
      </c>
      <c r="T102" s="4">
        <v>49.612200000000001</v>
      </c>
      <c r="W102" s="4">
        <v>0</v>
      </c>
      <c r="X102" s="4">
        <v>0.6099</v>
      </c>
      <c r="Y102" s="4">
        <v>12.6</v>
      </c>
      <c r="Z102" s="4">
        <v>848</v>
      </c>
      <c r="AA102" s="4">
        <v>858</v>
      </c>
      <c r="AB102" s="4">
        <v>872</v>
      </c>
      <c r="AC102" s="4">
        <v>87</v>
      </c>
      <c r="AD102" s="4">
        <v>31.7</v>
      </c>
      <c r="AE102" s="4">
        <v>0.73</v>
      </c>
      <c r="AF102" s="4">
        <v>978</v>
      </c>
      <c r="AG102" s="4">
        <v>4</v>
      </c>
      <c r="AH102" s="4">
        <v>74</v>
      </c>
      <c r="AI102" s="4">
        <v>41</v>
      </c>
      <c r="AJ102" s="4">
        <v>192</v>
      </c>
      <c r="AK102" s="4">
        <v>171</v>
      </c>
      <c r="AL102" s="4">
        <v>4.4000000000000004</v>
      </c>
      <c r="AM102" s="4">
        <v>174</v>
      </c>
      <c r="AN102" s="4" t="s">
        <v>155</v>
      </c>
      <c r="AO102" s="4">
        <v>2</v>
      </c>
      <c r="AP102" s="5">
        <v>0.89099537037037047</v>
      </c>
      <c r="AQ102" s="4">
        <v>47.164327</v>
      </c>
      <c r="AR102" s="4">
        <v>-88.488950000000003</v>
      </c>
      <c r="AS102" s="4">
        <v>320.10000000000002</v>
      </c>
      <c r="AT102" s="4">
        <v>22.4</v>
      </c>
      <c r="AU102" s="4">
        <v>12</v>
      </c>
      <c r="AV102" s="4">
        <v>10</v>
      </c>
      <c r="AW102" s="4" t="s">
        <v>213</v>
      </c>
      <c r="AX102" s="4">
        <v>1.3229</v>
      </c>
      <c r="AY102" s="4">
        <v>2.2229000000000001</v>
      </c>
      <c r="AZ102" s="4">
        <v>2.5916000000000001</v>
      </c>
      <c r="BA102" s="4">
        <v>13.404</v>
      </c>
      <c r="BB102" s="4">
        <v>13.97</v>
      </c>
      <c r="BC102" s="4">
        <v>1.04</v>
      </c>
      <c r="BD102" s="4">
        <v>14.775</v>
      </c>
      <c r="BE102" s="4">
        <v>2903.8</v>
      </c>
      <c r="BF102" s="4">
        <v>0.94499999999999995</v>
      </c>
      <c r="BG102" s="4">
        <v>2.5550000000000002</v>
      </c>
      <c r="BH102" s="4">
        <v>8.3000000000000004E-2</v>
      </c>
      <c r="BI102" s="4">
        <v>2.6389999999999998</v>
      </c>
      <c r="BJ102" s="4">
        <v>2.1230000000000002</v>
      </c>
      <c r="BK102" s="4">
        <v>6.9000000000000006E-2</v>
      </c>
      <c r="BL102" s="4">
        <v>2.1930000000000001</v>
      </c>
      <c r="BM102" s="4">
        <v>0.39119999999999999</v>
      </c>
      <c r="BQ102" s="4">
        <v>101.325</v>
      </c>
      <c r="BR102" s="4">
        <v>0.20994099999999999</v>
      </c>
      <c r="BS102" s="4">
        <v>-5</v>
      </c>
      <c r="BT102" s="4">
        <v>6.8580000000000004E-3</v>
      </c>
      <c r="BU102" s="4">
        <v>5.130433</v>
      </c>
      <c r="BV102" s="4">
        <v>21</v>
      </c>
      <c r="BW102" s="4">
        <f t="shared" si="10"/>
        <v>1.3554603986</v>
      </c>
      <c r="BY102" s="4">
        <f>BE102*$BU102*(VLOOKUP("Fuel Specific Gravity",'Raw Data'!$A$1:$B$2000,2,FALSE))</f>
        <v>11188.211260395401</v>
      </c>
      <c r="BZ102" s="4">
        <f>BF102*$BU102*(VLOOKUP("Fuel Specific Gravity",'Raw Data'!$A$1:$B$2000,2,FALSE))</f>
        <v>3.641042647935</v>
      </c>
      <c r="CA102" s="4">
        <f>BJ102*$BU102*(VLOOKUP("Fuel Specific Gravity",'Raw Data'!$A$1:$B$2000,2,FALSE))</f>
        <v>8.1798238535090011</v>
      </c>
      <c r="CB102" s="4">
        <f>BM102*$BU102*(VLOOKUP("Fuel Specific Gravity",'Raw Data'!$A$1:$B$2000,2,FALSE))</f>
        <v>1.5072760675896</v>
      </c>
    </row>
    <row r="103" spans="1:80" x14ac:dyDescent="0.25">
      <c r="A103" s="2">
        <v>43167</v>
      </c>
      <c r="B103" s="38">
        <v>1.5195601851851854E-2</v>
      </c>
      <c r="C103" s="4">
        <v>14.478999999999999</v>
      </c>
      <c r="D103" s="4">
        <v>6.1000000000000004E-3</v>
      </c>
      <c r="E103" s="4">
        <v>61.017515000000003</v>
      </c>
      <c r="F103" s="4">
        <v>111.9</v>
      </c>
      <c r="G103" s="4">
        <v>3.9</v>
      </c>
      <c r="H103" s="4">
        <v>45.1</v>
      </c>
      <c r="J103" s="4">
        <v>0.7</v>
      </c>
      <c r="K103" s="4">
        <v>0.87219999999999998</v>
      </c>
      <c r="L103" s="4">
        <v>12.6281</v>
      </c>
      <c r="M103" s="4">
        <v>5.3E-3</v>
      </c>
      <c r="N103" s="4">
        <v>97.595699999999994</v>
      </c>
      <c r="O103" s="4">
        <v>3.4014000000000002</v>
      </c>
      <c r="P103" s="4">
        <v>101</v>
      </c>
      <c r="Q103" s="4">
        <v>81.091399999999993</v>
      </c>
      <c r="R103" s="4">
        <v>2.8262</v>
      </c>
      <c r="S103" s="4">
        <v>83.9</v>
      </c>
      <c r="T103" s="4">
        <v>45.1</v>
      </c>
      <c r="W103" s="4">
        <v>0</v>
      </c>
      <c r="X103" s="4">
        <v>0.61050000000000004</v>
      </c>
      <c r="Y103" s="4">
        <v>12.6</v>
      </c>
      <c r="Z103" s="4">
        <v>848</v>
      </c>
      <c r="AA103" s="4">
        <v>858</v>
      </c>
      <c r="AB103" s="4">
        <v>872</v>
      </c>
      <c r="AC103" s="4">
        <v>87</v>
      </c>
      <c r="AD103" s="4">
        <v>31.7</v>
      </c>
      <c r="AE103" s="4">
        <v>0.73</v>
      </c>
      <c r="AF103" s="4">
        <v>978</v>
      </c>
      <c r="AG103" s="4">
        <v>4</v>
      </c>
      <c r="AH103" s="4">
        <v>74</v>
      </c>
      <c r="AI103" s="4">
        <v>41</v>
      </c>
      <c r="AJ103" s="4">
        <v>192</v>
      </c>
      <c r="AK103" s="4">
        <v>171</v>
      </c>
      <c r="AL103" s="4">
        <v>4.5</v>
      </c>
      <c r="AM103" s="4">
        <v>174</v>
      </c>
      <c r="AN103" s="4" t="s">
        <v>155</v>
      </c>
      <c r="AO103" s="4">
        <v>2</v>
      </c>
      <c r="AP103" s="5">
        <v>0.89100694444444439</v>
      </c>
      <c r="AQ103" s="4">
        <v>47.164313</v>
      </c>
      <c r="AR103" s="4">
        <v>-88.489075</v>
      </c>
      <c r="AS103" s="4">
        <v>320.3</v>
      </c>
      <c r="AT103" s="4">
        <v>22</v>
      </c>
      <c r="AU103" s="4">
        <v>12</v>
      </c>
      <c r="AV103" s="4">
        <v>9</v>
      </c>
      <c r="AW103" s="4" t="s">
        <v>215</v>
      </c>
      <c r="AX103" s="4">
        <v>1.6084000000000001</v>
      </c>
      <c r="AY103" s="4">
        <v>1.2747999999999999</v>
      </c>
      <c r="AZ103" s="4">
        <v>2.7313000000000001</v>
      </c>
      <c r="BA103" s="4">
        <v>13.404</v>
      </c>
      <c r="BB103" s="4">
        <v>14.07</v>
      </c>
      <c r="BC103" s="4">
        <v>1.05</v>
      </c>
      <c r="BD103" s="4">
        <v>14.657999999999999</v>
      </c>
      <c r="BE103" s="4">
        <v>2904.2159999999999</v>
      </c>
      <c r="BF103" s="4">
        <v>0.77900000000000003</v>
      </c>
      <c r="BG103" s="4">
        <v>2.35</v>
      </c>
      <c r="BH103" s="4">
        <v>8.2000000000000003E-2</v>
      </c>
      <c r="BI103" s="4">
        <v>2.4319999999999999</v>
      </c>
      <c r="BJ103" s="4">
        <v>1.9530000000000001</v>
      </c>
      <c r="BK103" s="4">
        <v>6.8000000000000005E-2</v>
      </c>
      <c r="BL103" s="4">
        <v>2.0209999999999999</v>
      </c>
      <c r="BM103" s="4">
        <v>0.3579</v>
      </c>
      <c r="BQ103" s="4">
        <v>102.09</v>
      </c>
      <c r="BR103" s="4">
        <v>0.19156200000000001</v>
      </c>
      <c r="BS103" s="4">
        <v>-5</v>
      </c>
      <c r="BT103" s="4">
        <v>6.071E-3</v>
      </c>
      <c r="BU103" s="4">
        <v>4.6812959999999997</v>
      </c>
      <c r="BV103" s="4">
        <v>21</v>
      </c>
      <c r="BW103" s="4">
        <f t="shared" si="10"/>
        <v>1.2367984031999999</v>
      </c>
      <c r="BY103" s="4">
        <f>BE103*$BU103*(VLOOKUP("Fuel Specific Gravity",'Raw Data'!$A$1:$B$2000,2,FALSE))</f>
        <v>10210.216552695934</v>
      </c>
      <c r="BZ103" s="4">
        <f>BF103*$BU103*(VLOOKUP("Fuel Specific Gravity",'Raw Data'!$A$1:$B$2000,2,FALSE))</f>
        <v>2.7386939175839999</v>
      </c>
      <c r="CA103" s="4">
        <f>BJ103*$BU103*(VLOOKUP("Fuel Specific Gravity",'Raw Data'!$A$1:$B$2000,2,FALSE))</f>
        <v>6.8660708870880001</v>
      </c>
      <c r="CB103" s="4">
        <f>BM103*$BU103*(VLOOKUP("Fuel Specific Gravity",'Raw Data'!$A$1:$B$2000,2,FALSE))</f>
        <v>1.2582523146383999</v>
      </c>
    </row>
    <row r="104" spans="1:80" x14ac:dyDescent="0.25">
      <c r="A104" s="2">
        <v>43167</v>
      </c>
      <c r="B104" s="38">
        <v>1.5207175925925924E-2</v>
      </c>
      <c r="C104" s="4">
        <v>14.45</v>
      </c>
      <c r="D104" s="4">
        <v>6.8999999999999999E-3</v>
      </c>
      <c r="E104" s="4">
        <v>69.357798000000003</v>
      </c>
      <c r="F104" s="4">
        <v>102</v>
      </c>
      <c r="G104" s="4">
        <v>3.9</v>
      </c>
      <c r="H104" s="4">
        <v>39.799999999999997</v>
      </c>
      <c r="J104" s="4">
        <v>0.7</v>
      </c>
      <c r="K104" s="4">
        <v>0.87239999999999995</v>
      </c>
      <c r="L104" s="4">
        <v>12.606</v>
      </c>
      <c r="M104" s="4">
        <v>6.1000000000000004E-3</v>
      </c>
      <c r="N104" s="4">
        <v>88.994500000000002</v>
      </c>
      <c r="O104" s="4">
        <v>3.4022999999999999</v>
      </c>
      <c r="P104" s="4">
        <v>92.4</v>
      </c>
      <c r="Q104" s="4">
        <v>73.944800000000001</v>
      </c>
      <c r="R104" s="4">
        <v>2.8269000000000002</v>
      </c>
      <c r="S104" s="4">
        <v>76.8</v>
      </c>
      <c r="T104" s="4">
        <v>39.760599999999997</v>
      </c>
      <c r="W104" s="4">
        <v>0</v>
      </c>
      <c r="X104" s="4">
        <v>0.61070000000000002</v>
      </c>
      <c r="Y104" s="4">
        <v>12.6</v>
      </c>
      <c r="Z104" s="4">
        <v>848</v>
      </c>
      <c r="AA104" s="4">
        <v>857</v>
      </c>
      <c r="AB104" s="4">
        <v>872</v>
      </c>
      <c r="AC104" s="4">
        <v>87</v>
      </c>
      <c r="AD104" s="4">
        <v>31.7</v>
      </c>
      <c r="AE104" s="4">
        <v>0.73</v>
      </c>
      <c r="AF104" s="4">
        <v>978</v>
      </c>
      <c r="AG104" s="4">
        <v>4</v>
      </c>
      <c r="AH104" s="4">
        <v>74</v>
      </c>
      <c r="AI104" s="4">
        <v>41</v>
      </c>
      <c r="AJ104" s="4">
        <v>192</v>
      </c>
      <c r="AK104" s="4">
        <v>171</v>
      </c>
      <c r="AL104" s="4">
        <v>4.5</v>
      </c>
      <c r="AM104" s="4">
        <v>174.1</v>
      </c>
      <c r="AN104" s="4" t="s">
        <v>155</v>
      </c>
      <c r="AO104" s="4">
        <v>2</v>
      </c>
      <c r="AP104" s="5">
        <v>0.89101851851851854</v>
      </c>
      <c r="AQ104" s="4">
        <v>47.164250000000003</v>
      </c>
      <c r="AR104" s="4">
        <v>-88.489306999999997</v>
      </c>
      <c r="AS104" s="4">
        <v>319.8</v>
      </c>
      <c r="AT104" s="4">
        <v>23.6</v>
      </c>
      <c r="AU104" s="4">
        <v>12</v>
      </c>
      <c r="AV104" s="4">
        <v>9</v>
      </c>
      <c r="AW104" s="4" t="s">
        <v>215</v>
      </c>
      <c r="AX104" s="4">
        <v>1.7770999999999999</v>
      </c>
      <c r="AY104" s="4">
        <v>1.3084</v>
      </c>
      <c r="AZ104" s="4">
        <v>3.0312999999999999</v>
      </c>
      <c r="BA104" s="4">
        <v>13.404</v>
      </c>
      <c r="BB104" s="4">
        <v>14.09</v>
      </c>
      <c r="BC104" s="4">
        <v>1.05</v>
      </c>
      <c r="BD104" s="4">
        <v>14.628</v>
      </c>
      <c r="BE104" s="4">
        <v>2904.183</v>
      </c>
      <c r="BF104" s="4">
        <v>0.88700000000000001</v>
      </c>
      <c r="BG104" s="4">
        <v>2.1469999999999998</v>
      </c>
      <c r="BH104" s="4">
        <v>8.2000000000000003E-2</v>
      </c>
      <c r="BI104" s="4">
        <v>2.2290000000000001</v>
      </c>
      <c r="BJ104" s="4">
        <v>1.784</v>
      </c>
      <c r="BK104" s="4">
        <v>6.8000000000000005E-2</v>
      </c>
      <c r="BL104" s="4">
        <v>1.8520000000000001</v>
      </c>
      <c r="BM104" s="4">
        <v>0.31609999999999999</v>
      </c>
      <c r="BQ104" s="4">
        <v>102.295</v>
      </c>
      <c r="BR104" s="4">
        <v>0.174207</v>
      </c>
      <c r="BS104" s="4">
        <v>-5</v>
      </c>
      <c r="BT104" s="4">
        <v>5.071E-3</v>
      </c>
      <c r="BU104" s="4">
        <v>4.2571839999999996</v>
      </c>
      <c r="BV104" s="4">
        <v>21</v>
      </c>
      <c r="BW104" s="4">
        <f t="shared" si="10"/>
        <v>1.1247480127999998</v>
      </c>
      <c r="BY104" s="4">
        <f>BE104*$BU104*(VLOOKUP("Fuel Specific Gravity",'Raw Data'!$A$1:$B$2000,2,FALSE))</f>
        <v>9285.094691904671</v>
      </c>
      <c r="BZ104" s="4">
        <f>BF104*$BU104*(VLOOKUP("Fuel Specific Gravity",'Raw Data'!$A$1:$B$2000,2,FALSE))</f>
        <v>2.8358677782079997</v>
      </c>
      <c r="CA104" s="4">
        <f>BJ104*$BU104*(VLOOKUP("Fuel Specific Gravity",'Raw Data'!$A$1:$B$2000,2,FALSE))</f>
        <v>5.703707008256</v>
      </c>
      <c r="CB104" s="4">
        <f>BM104*$BU104*(VLOOKUP("Fuel Specific Gravity",'Raw Data'!$A$1:$B$2000,2,FALSE))</f>
        <v>1.0106175926623999</v>
      </c>
    </row>
    <row r="105" spans="1:80" x14ac:dyDescent="0.25">
      <c r="A105" s="2">
        <v>43167</v>
      </c>
      <c r="B105" s="38">
        <v>1.5218749999999998E-2</v>
      </c>
      <c r="C105" s="4">
        <v>14.265000000000001</v>
      </c>
      <c r="D105" s="4">
        <v>4.5999999999999999E-3</v>
      </c>
      <c r="E105" s="4">
        <v>46.025973999999998</v>
      </c>
      <c r="F105" s="4">
        <v>89</v>
      </c>
      <c r="G105" s="4">
        <v>3.9</v>
      </c>
      <c r="H105" s="4">
        <v>34.200000000000003</v>
      </c>
      <c r="J105" s="4">
        <v>0.7</v>
      </c>
      <c r="K105" s="4">
        <v>0.87390000000000001</v>
      </c>
      <c r="L105" s="4">
        <v>12.465400000000001</v>
      </c>
      <c r="M105" s="4">
        <v>4.0000000000000001E-3</v>
      </c>
      <c r="N105" s="4">
        <v>77.737499999999997</v>
      </c>
      <c r="O105" s="4">
        <v>3.4081000000000001</v>
      </c>
      <c r="P105" s="4">
        <v>81.099999999999994</v>
      </c>
      <c r="Q105" s="4">
        <v>64.591399999999993</v>
      </c>
      <c r="R105" s="4">
        <v>2.8317000000000001</v>
      </c>
      <c r="S105" s="4">
        <v>67.400000000000006</v>
      </c>
      <c r="T105" s="4">
        <v>34.184199999999997</v>
      </c>
      <c r="W105" s="4">
        <v>0</v>
      </c>
      <c r="X105" s="4">
        <v>0.61170000000000002</v>
      </c>
      <c r="Y105" s="4">
        <v>12.6</v>
      </c>
      <c r="Z105" s="4">
        <v>847</v>
      </c>
      <c r="AA105" s="4">
        <v>857</v>
      </c>
      <c r="AB105" s="4">
        <v>871</v>
      </c>
      <c r="AC105" s="4">
        <v>87</v>
      </c>
      <c r="AD105" s="4">
        <v>31.7</v>
      </c>
      <c r="AE105" s="4">
        <v>0.73</v>
      </c>
      <c r="AF105" s="4">
        <v>978</v>
      </c>
      <c r="AG105" s="4">
        <v>4</v>
      </c>
      <c r="AH105" s="4">
        <v>74</v>
      </c>
      <c r="AI105" s="4">
        <v>41</v>
      </c>
      <c r="AJ105" s="4">
        <v>192</v>
      </c>
      <c r="AK105" s="4">
        <v>171</v>
      </c>
      <c r="AL105" s="4">
        <v>4.5</v>
      </c>
      <c r="AM105" s="4">
        <v>174.4</v>
      </c>
      <c r="AN105" s="4" t="s">
        <v>155</v>
      </c>
      <c r="AO105" s="4">
        <v>2</v>
      </c>
      <c r="AP105" s="5">
        <v>0.89104166666666673</v>
      </c>
      <c r="AQ105" s="4">
        <v>47.164194000000002</v>
      </c>
      <c r="AR105" s="4">
        <v>-88.489470999999995</v>
      </c>
      <c r="AS105" s="4">
        <v>319.8</v>
      </c>
      <c r="AT105" s="4">
        <v>24.7</v>
      </c>
      <c r="AU105" s="4">
        <v>12</v>
      </c>
      <c r="AV105" s="4">
        <v>10</v>
      </c>
      <c r="AW105" s="4" t="s">
        <v>213</v>
      </c>
      <c r="AX105" s="4">
        <v>1.8771</v>
      </c>
      <c r="AY105" s="4">
        <v>1.0915999999999999</v>
      </c>
      <c r="AZ105" s="4">
        <v>2.7915999999999999</v>
      </c>
      <c r="BA105" s="4">
        <v>13.404</v>
      </c>
      <c r="BB105" s="4">
        <v>14.27</v>
      </c>
      <c r="BC105" s="4">
        <v>1.06</v>
      </c>
      <c r="BD105" s="4">
        <v>14.435</v>
      </c>
      <c r="BE105" s="4">
        <v>2904.8649999999998</v>
      </c>
      <c r="BF105" s="4">
        <v>0.59699999999999998</v>
      </c>
      <c r="BG105" s="4">
        <v>1.897</v>
      </c>
      <c r="BH105" s="4">
        <v>8.3000000000000004E-2</v>
      </c>
      <c r="BI105" s="4">
        <v>1.98</v>
      </c>
      <c r="BJ105" s="4">
        <v>1.5760000000000001</v>
      </c>
      <c r="BK105" s="4">
        <v>6.9000000000000006E-2</v>
      </c>
      <c r="BL105" s="4">
        <v>1.645</v>
      </c>
      <c r="BM105" s="4">
        <v>0.27489999999999998</v>
      </c>
      <c r="BQ105" s="4">
        <v>103.64700000000001</v>
      </c>
      <c r="BR105" s="4">
        <v>0.18507699999999999</v>
      </c>
      <c r="BS105" s="4">
        <v>-5</v>
      </c>
      <c r="BT105" s="4">
        <v>5.0000000000000001E-3</v>
      </c>
      <c r="BU105" s="4">
        <v>4.5228190000000001</v>
      </c>
      <c r="BV105" s="4">
        <v>21</v>
      </c>
      <c r="BW105" s="4">
        <f t="shared" si="10"/>
        <v>1.1949287797999999</v>
      </c>
      <c r="BY105" s="4">
        <f>BE105*$BU105*(VLOOKUP("Fuel Specific Gravity",'Raw Data'!$A$1:$B$2000,2,FALSE))</f>
        <v>9866.7721394406835</v>
      </c>
      <c r="BZ105" s="4">
        <f>BF105*$BU105*(VLOOKUP("Fuel Specific Gravity",'Raw Data'!$A$1:$B$2000,2,FALSE))</f>
        <v>2.0277923301929999</v>
      </c>
      <c r="CA105" s="4">
        <f>BJ105*$BU105*(VLOOKUP("Fuel Specific Gravity",'Raw Data'!$A$1:$B$2000,2,FALSE))</f>
        <v>5.3531000207440007</v>
      </c>
      <c r="CB105" s="4">
        <f>BM105*$BU105*(VLOOKUP("Fuel Specific Gravity",'Raw Data'!$A$1:$B$2000,2,FALSE))</f>
        <v>0.93373553026809997</v>
      </c>
    </row>
    <row r="106" spans="1:80" x14ac:dyDescent="0.25">
      <c r="A106" s="2">
        <v>43167</v>
      </c>
      <c r="B106" s="38">
        <v>1.5230324074074071E-2</v>
      </c>
      <c r="C106" s="4">
        <v>14.01</v>
      </c>
      <c r="D106" s="4">
        <v>4.5999999999999999E-3</v>
      </c>
      <c r="E106" s="4">
        <v>46.347107000000001</v>
      </c>
      <c r="F106" s="4">
        <v>76.400000000000006</v>
      </c>
      <c r="G106" s="4">
        <v>3.9</v>
      </c>
      <c r="H106" s="4">
        <v>41.7</v>
      </c>
      <c r="J106" s="4">
        <v>0.61</v>
      </c>
      <c r="K106" s="4">
        <v>0.87590000000000001</v>
      </c>
      <c r="L106" s="4">
        <v>12.2715</v>
      </c>
      <c r="M106" s="4">
        <v>4.1000000000000003E-3</v>
      </c>
      <c r="N106" s="4">
        <v>66.930800000000005</v>
      </c>
      <c r="O106" s="4">
        <v>3.3815</v>
      </c>
      <c r="P106" s="4">
        <v>70.3</v>
      </c>
      <c r="Q106" s="4">
        <v>55.612200000000001</v>
      </c>
      <c r="R106" s="4">
        <v>2.8096000000000001</v>
      </c>
      <c r="S106" s="4">
        <v>58.4</v>
      </c>
      <c r="T106" s="4">
        <v>41.677599999999998</v>
      </c>
      <c r="W106" s="4">
        <v>0</v>
      </c>
      <c r="X106" s="4">
        <v>0.53649999999999998</v>
      </c>
      <c r="Y106" s="4">
        <v>12.6</v>
      </c>
      <c r="Z106" s="4">
        <v>847</v>
      </c>
      <c r="AA106" s="4">
        <v>857</v>
      </c>
      <c r="AB106" s="4">
        <v>871</v>
      </c>
      <c r="AC106" s="4">
        <v>87</v>
      </c>
      <c r="AD106" s="4">
        <v>31.7</v>
      </c>
      <c r="AE106" s="4">
        <v>0.73</v>
      </c>
      <c r="AF106" s="4">
        <v>978</v>
      </c>
      <c r="AG106" s="4">
        <v>4</v>
      </c>
      <c r="AH106" s="4">
        <v>74</v>
      </c>
      <c r="AI106" s="4">
        <v>41</v>
      </c>
      <c r="AJ106" s="4">
        <v>192</v>
      </c>
      <c r="AK106" s="4">
        <v>171</v>
      </c>
      <c r="AL106" s="4">
        <v>4.5999999999999996</v>
      </c>
      <c r="AM106" s="4">
        <v>174.8</v>
      </c>
      <c r="AN106" s="4" t="s">
        <v>155</v>
      </c>
      <c r="AO106" s="4">
        <v>2</v>
      </c>
      <c r="AP106" s="5">
        <v>0.89105324074074066</v>
      </c>
      <c r="AQ106" s="4">
        <v>47.164183000000001</v>
      </c>
      <c r="AR106" s="4">
        <v>-88.489502000000002</v>
      </c>
      <c r="AS106" s="4">
        <v>319.8</v>
      </c>
      <c r="AT106" s="4">
        <v>24.9</v>
      </c>
      <c r="AU106" s="4">
        <v>12</v>
      </c>
      <c r="AV106" s="4">
        <v>11</v>
      </c>
      <c r="AW106" s="4" t="s">
        <v>213</v>
      </c>
      <c r="AX106" s="4">
        <v>1.6687000000000001</v>
      </c>
      <c r="AY106" s="4">
        <v>1.2313000000000001</v>
      </c>
      <c r="AZ106" s="4">
        <v>2.8542000000000001</v>
      </c>
      <c r="BA106" s="4">
        <v>13.404</v>
      </c>
      <c r="BB106" s="4">
        <v>14.51</v>
      </c>
      <c r="BC106" s="4">
        <v>1.08</v>
      </c>
      <c r="BD106" s="4">
        <v>14.17</v>
      </c>
      <c r="BE106" s="4">
        <v>2904.797</v>
      </c>
      <c r="BF106" s="4">
        <v>0.61199999999999999</v>
      </c>
      <c r="BG106" s="4">
        <v>1.659</v>
      </c>
      <c r="BH106" s="4">
        <v>8.4000000000000005E-2</v>
      </c>
      <c r="BI106" s="4">
        <v>1.7430000000000001</v>
      </c>
      <c r="BJ106" s="4">
        <v>1.379</v>
      </c>
      <c r="BK106" s="4">
        <v>7.0000000000000007E-2</v>
      </c>
      <c r="BL106" s="4">
        <v>1.448</v>
      </c>
      <c r="BM106" s="4">
        <v>0.34039999999999998</v>
      </c>
      <c r="BQ106" s="4">
        <v>92.331000000000003</v>
      </c>
      <c r="BR106" s="4">
        <v>0.20922499999999999</v>
      </c>
      <c r="BS106" s="4">
        <v>-5</v>
      </c>
      <c r="BT106" s="4">
        <v>5.0000000000000001E-3</v>
      </c>
      <c r="BU106" s="4">
        <v>5.1129350000000002</v>
      </c>
      <c r="BV106" s="4">
        <v>21</v>
      </c>
      <c r="BW106" s="4">
        <f t="shared" si="10"/>
        <v>1.3508374270000001</v>
      </c>
      <c r="BY106" s="4">
        <f>BE106*$BU106*(VLOOKUP("Fuel Specific Gravity",'Raw Data'!$A$1:$B$2000,2,FALSE))</f>
        <v>11153.880725145445</v>
      </c>
      <c r="BZ106" s="4">
        <f>BF106*$BU106*(VLOOKUP("Fuel Specific Gravity",'Raw Data'!$A$1:$B$2000,2,FALSE))</f>
        <v>2.34996628122</v>
      </c>
      <c r="CA106" s="4">
        <f>BJ106*$BU106*(VLOOKUP("Fuel Specific Gravity",'Raw Data'!$A$1:$B$2000,2,FALSE))</f>
        <v>5.2951037611150005</v>
      </c>
      <c r="CB106" s="4">
        <f>BM106*$BU106*(VLOOKUP("Fuel Specific Gravity",'Raw Data'!$A$1:$B$2000,2,FALSE))</f>
        <v>1.3070727485739999</v>
      </c>
    </row>
    <row r="107" spans="1:80" x14ac:dyDescent="0.25">
      <c r="A107" s="2">
        <v>43167</v>
      </c>
      <c r="B107" s="38">
        <v>1.5241898148148149E-2</v>
      </c>
      <c r="C107" s="4">
        <v>13.930999999999999</v>
      </c>
      <c r="D107" s="4">
        <v>5.0000000000000001E-3</v>
      </c>
      <c r="E107" s="4">
        <v>50</v>
      </c>
      <c r="F107" s="4">
        <v>69.7</v>
      </c>
      <c r="G107" s="4">
        <v>3.8</v>
      </c>
      <c r="H107" s="4">
        <v>55</v>
      </c>
      <c r="J107" s="4">
        <v>0.56000000000000005</v>
      </c>
      <c r="K107" s="4">
        <v>0.87649999999999995</v>
      </c>
      <c r="L107" s="4">
        <v>12.210100000000001</v>
      </c>
      <c r="M107" s="4">
        <v>4.4000000000000003E-3</v>
      </c>
      <c r="N107" s="4">
        <v>61.1145</v>
      </c>
      <c r="O107" s="4">
        <v>3.3306</v>
      </c>
      <c r="P107" s="4">
        <v>64.400000000000006</v>
      </c>
      <c r="Q107" s="4">
        <v>50.779499999999999</v>
      </c>
      <c r="R107" s="4">
        <v>2.7673000000000001</v>
      </c>
      <c r="S107" s="4">
        <v>53.5</v>
      </c>
      <c r="T107" s="4">
        <v>55.049500000000002</v>
      </c>
      <c r="W107" s="4">
        <v>0</v>
      </c>
      <c r="X107" s="4">
        <v>0.49519999999999997</v>
      </c>
      <c r="Y107" s="4">
        <v>12.6</v>
      </c>
      <c r="Z107" s="4">
        <v>847</v>
      </c>
      <c r="AA107" s="4">
        <v>858</v>
      </c>
      <c r="AB107" s="4">
        <v>871</v>
      </c>
      <c r="AC107" s="4">
        <v>87</v>
      </c>
      <c r="AD107" s="4">
        <v>31.7</v>
      </c>
      <c r="AE107" s="4">
        <v>0.73</v>
      </c>
      <c r="AF107" s="4">
        <v>978</v>
      </c>
      <c r="AG107" s="4">
        <v>4</v>
      </c>
      <c r="AH107" s="4">
        <v>74</v>
      </c>
      <c r="AI107" s="4">
        <v>41</v>
      </c>
      <c r="AJ107" s="4">
        <v>192</v>
      </c>
      <c r="AK107" s="4">
        <v>171</v>
      </c>
      <c r="AL107" s="4">
        <v>4.5</v>
      </c>
      <c r="AM107" s="4">
        <v>175</v>
      </c>
      <c r="AN107" s="4" t="s">
        <v>155</v>
      </c>
      <c r="AO107" s="4">
        <v>2</v>
      </c>
      <c r="AP107" s="5">
        <v>0.89105324074074066</v>
      </c>
      <c r="AQ107" s="4">
        <v>47.164132000000002</v>
      </c>
      <c r="AR107" s="4">
        <v>-88.489602000000005</v>
      </c>
      <c r="AS107" s="4">
        <v>319.7</v>
      </c>
      <c r="AT107" s="4">
        <v>25.7</v>
      </c>
      <c r="AU107" s="4">
        <v>12</v>
      </c>
      <c r="AV107" s="4">
        <v>11</v>
      </c>
      <c r="AW107" s="4" t="s">
        <v>212</v>
      </c>
      <c r="AX107" s="4">
        <v>1.6771</v>
      </c>
      <c r="AY107" s="4">
        <v>1.0687</v>
      </c>
      <c r="AZ107" s="4">
        <v>2.7458</v>
      </c>
      <c r="BA107" s="4">
        <v>13.404</v>
      </c>
      <c r="BB107" s="4">
        <v>14.58</v>
      </c>
      <c r="BC107" s="4">
        <v>1.0900000000000001</v>
      </c>
      <c r="BD107" s="4">
        <v>14.095000000000001</v>
      </c>
      <c r="BE107" s="4">
        <v>2904.4389999999999</v>
      </c>
      <c r="BF107" s="4">
        <v>0.66300000000000003</v>
      </c>
      <c r="BG107" s="4">
        <v>1.522</v>
      </c>
      <c r="BH107" s="4">
        <v>8.3000000000000004E-2</v>
      </c>
      <c r="BI107" s="4">
        <v>1.605</v>
      </c>
      <c r="BJ107" s="4">
        <v>1.2649999999999999</v>
      </c>
      <c r="BK107" s="4">
        <v>6.9000000000000006E-2</v>
      </c>
      <c r="BL107" s="4">
        <v>1.3340000000000001</v>
      </c>
      <c r="BM107" s="4">
        <v>0.45190000000000002</v>
      </c>
      <c r="BQ107" s="4">
        <v>85.647000000000006</v>
      </c>
      <c r="BR107" s="4">
        <v>0.205426</v>
      </c>
      <c r="BS107" s="4">
        <v>-5</v>
      </c>
      <c r="BT107" s="4">
        <v>5.9290000000000002E-3</v>
      </c>
      <c r="BU107" s="4">
        <v>5.0200979999999999</v>
      </c>
      <c r="BV107" s="4">
        <v>21</v>
      </c>
      <c r="BW107" s="4">
        <f t="shared" si="10"/>
        <v>1.3263098916</v>
      </c>
      <c r="BY107" s="4">
        <f>BE107*$BU107*(VLOOKUP("Fuel Specific Gravity",'Raw Data'!$A$1:$B$2000,2,FALSE))</f>
        <v>10950.006879681521</v>
      </c>
      <c r="BZ107" s="4">
        <f>BF107*$BU107*(VLOOKUP("Fuel Specific Gravity",'Raw Data'!$A$1:$B$2000,2,FALSE))</f>
        <v>2.4995720554740002</v>
      </c>
      <c r="CA107" s="4">
        <f>BJ107*$BU107*(VLOOKUP("Fuel Specific Gravity",'Raw Data'!$A$1:$B$2000,2,FALSE))</f>
        <v>4.76916840147</v>
      </c>
      <c r="CB107" s="4">
        <f>BM107*$BU107*(VLOOKUP("Fuel Specific Gravity",'Raw Data'!$A$1:$B$2000,2,FALSE))</f>
        <v>1.7037052969362001</v>
      </c>
    </row>
    <row r="108" spans="1:80" x14ac:dyDescent="0.25">
      <c r="A108" s="2">
        <v>43167</v>
      </c>
      <c r="B108" s="38">
        <v>1.5253472222222222E-2</v>
      </c>
      <c r="C108" s="4">
        <v>13.94</v>
      </c>
      <c r="D108" s="4">
        <v>5.0000000000000001E-3</v>
      </c>
      <c r="E108" s="4">
        <v>50</v>
      </c>
      <c r="F108" s="4">
        <v>73.8</v>
      </c>
      <c r="G108" s="4">
        <v>3.7</v>
      </c>
      <c r="H108" s="4">
        <v>76.099999999999994</v>
      </c>
      <c r="J108" s="4">
        <v>0.5</v>
      </c>
      <c r="K108" s="4">
        <v>0.87639999999999996</v>
      </c>
      <c r="L108" s="4">
        <v>12.216799999999999</v>
      </c>
      <c r="M108" s="4">
        <v>4.4000000000000003E-3</v>
      </c>
      <c r="N108" s="4">
        <v>64.715100000000007</v>
      </c>
      <c r="O108" s="4">
        <v>3.2427000000000001</v>
      </c>
      <c r="P108" s="4">
        <v>68</v>
      </c>
      <c r="Q108" s="4">
        <v>53.7712</v>
      </c>
      <c r="R108" s="4">
        <v>2.6943000000000001</v>
      </c>
      <c r="S108" s="4">
        <v>56.5</v>
      </c>
      <c r="T108" s="4">
        <v>76.0822</v>
      </c>
      <c r="W108" s="4">
        <v>0</v>
      </c>
      <c r="X108" s="4">
        <v>0.43819999999999998</v>
      </c>
      <c r="Y108" s="4">
        <v>12.6</v>
      </c>
      <c r="Z108" s="4">
        <v>847</v>
      </c>
      <c r="AA108" s="4">
        <v>858</v>
      </c>
      <c r="AB108" s="4">
        <v>872</v>
      </c>
      <c r="AC108" s="4">
        <v>87</v>
      </c>
      <c r="AD108" s="4">
        <v>31.7</v>
      </c>
      <c r="AE108" s="4">
        <v>0.73</v>
      </c>
      <c r="AF108" s="4">
        <v>978</v>
      </c>
      <c r="AG108" s="4">
        <v>4</v>
      </c>
      <c r="AH108" s="4">
        <v>74</v>
      </c>
      <c r="AI108" s="4">
        <v>41</v>
      </c>
      <c r="AJ108" s="4">
        <v>192</v>
      </c>
      <c r="AK108" s="4">
        <v>171</v>
      </c>
      <c r="AL108" s="4">
        <v>4.5999999999999996</v>
      </c>
      <c r="AM108" s="4">
        <v>175</v>
      </c>
      <c r="AN108" s="4" t="s">
        <v>155</v>
      </c>
      <c r="AO108" s="4">
        <v>2</v>
      </c>
      <c r="AP108" s="5">
        <v>0.89106481481481481</v>
      </c>
      <c r="AQ108" s="4">
        <v>47.164074999999997</v>
      </c>
      <c r="AR108" s="4">
        <v>-88.489733000000001</v>
      </c>
      <c r="AS108" s="4">
        <v>319.60000000000002</v>
      </c>
      <c r="AT108" s="4">
        <v>26.5</v>
      </c>
      <c r="AU108" s="4">
        <v>12</v>
      </c>
      <c r="AV108" s="4">
        <v>11</v>
      </c>
      <c r="AW108" s="4" t="s">
        <v>212</v>
      </c>
      <c r="AX108" s="4">
        <v>1.7</v>
      </c>
      <c r="AY108" s="4">
        <v>1</v>
      </c>
      <c r="AZ108" s="4">
        <v>2.7</v>
      </c>
      <c r="BA108" s="4">
        <v>13.404</v>
      </c>
      <c r="BB108" s="4">
        <v>14.57</v>
      </c>
      <c r="BC108" s="4">
        <v>1.0900000000000001</v>
      </c>
      <c r="BD108" s="4">
        <v>14.102</v>
      </c>
      <c r="BE108" s="4">
        <v>2903.9340000000002</v>
      </c>
      <c r="BF108" s="4">
        <v>0.66300000000000003</v>
      </c>
      <c r="BG108" s="4">
        <v>1.611</v>
      </c>
      <c r="BH108" s="4">
        <v>8.1000000000000003E-2</v>
      </c>
      <c r="BI108" s="4">
        <v>1.6919999999999999</v>
      </c>
      <c r="BJ108" s="4">
        <v>1.3380000000000001</v>
      </c>
      <c r="BK108" s="4">
        <v>6.7000000000000004E-2</v>
      </c>
      <c r="BL108" s="4">
        <v>1.4059999999999999</v>
      </c>
      <c r="BM108" s="4">
        <v>0.62409999999999999</v>
      </c>
      <c r="BQ108" s="4">
        <v>75.736000000000004</v>
      </c>
      <c r="BR108" s="4">
        <v>0.209645</v>
      </c>
      <c r="BS108" s="4">
        <v>-5</v>
      </c>
      <c r="BT108" s="4">
        <v>6.0000000000000001E-3</v>
      </c>
      <c r="BU108" s="4">
        <v>5.1231999999999998</v>
      </c>
      <c r="BV108" s="4">
        <v>21</v>
      </c>
      <c r="BW108" s="4">
        <f t="shared" si="10"/>
        <v>1.3535494399999999</v>
      </c>
      <c r="BY108" s="4">
        <f>BE108*$BU108*(VLOOKUP("Fuel Specific Gravity",'Raw Data'!$A$1:$B$2000,2,FALSE))</f>
        <v>11172.953436268801</v>
      </c>
      <c r="BZ108" s="4">
        <f>BF108*$BU108*(VLOOKUP("Fuel Specific Gravity",'Raw Data'!$A$1:$B$2000,2,FALSE))</f>
        <v>2.5509078816000001</v>
      </c>
      <c r="CA108" s="4">
        <f>BJ108*$BU108*(VLOOKUP("Fuel Specific Gravity",'Raw Data'!$A$1:$B$2000,2,FALSE))</f>
        <v>5.1479860416000003</v>
      </c>
      <c r="CB108" s="4">
        <f>BM108*$BU108*(VLOOKUP("Fuel Specific Gravity",'Raw Data'!$A$1:$B$2000,2,FALSE))</f>
        <v>2.4012392291199998</v>
      </c>
    </row>
    <row r="109" spans="1:80" x14ac:dyDescent="0.25">
      <c r="A109" s="2">
        <v>43167</v>
      </c>
      <c r="B109" s="38">
        <v>1.5265046296296296E-2</v>
      </c>
      <c r="C109" s="4">
        <v>13.851000000000001</v>
      </c>
      <c r="D109" s="4">
        <v>4.8999999999999998E-3</v>
      </c>
      <c r="E109" s="4">
        <v>48.949652999999998</v>
      </c>
      <c r="F109" s="4">
        <v>89.2</v>
      </c>
      <c r="G109" s="4">
        <v>3.6</v>
      </c>
      <c r="H109" s="4">
        <v>95.6</v>
      </c>
      <c r="J109" s="4">
        <v>0.5</v>
      </c>
      <c r="K109" s="4">
        <v>0.87719999999999998</v>
      </c>
      <c r="L109" s="4">
        <v>12.149800000000001</v>
      </c>
      <c r="M109" s="4">
        <v>4.3E-3</v>
      </c>
      <c r="N109" s="4">
        <v>78.255700000000004</v>
      </c>
      <c r="O109" s="4">
        <v>3.1232000000000002</v>
      </c>
      <c r="P109" s="4">
        <v>81.400000000000006</v>
      </c>
      <c r="Q109" s="4">
        <v>64.935599999999994</v>
      </c>
      <c r="R109" s="4">
        <v>2.5916000000000001</v>
      </c>
      <c r="S109" s="4">
        <v>67.5</v>
      </c>
      <c r="T109" s="4">
        <v>95.591899999999995</v>
      </c>
      <c r="W109" s="4">
        <v>0</v>
      </c>
      <c r="X109" s="4">
        <v>0.43859999999999999</v>
      </c>
      <c r="Y109" s="4">
        <v>12.6</v>
      </c>
      <c r="Z109" s="4">
        <v>846</v>
      </c>
      <c r="AA109" s="4">
        <v>858</v>
      </c>
      <c r="AB109" s="4">
        <v>871</v>
      </c>
      <c r="AC109" s="4">
        <v>86.1</v>
      </c>
      <c r="AD109" s="4">
        <v>31.36</v>
      </c>
      <c r="AE109" s="4">
        <v>0.72</v>
      </c>
      <c r="AF109" s="4">
        <v>978</v>
      </c>
      <c r="AG109" s="4">
        <v>4</v>
      </c>
      <c r="AH109" s="4">
        <v>74</v>
      </c>
      <c r="AI109" s="4">
        <v>41</v>
      </c>
      <c r="AJ109" s="4">
        <v>192</v>
      </c>
      <c r="AK109" s="4">
        <v>171</v>
      </c>
      <c r="AL109" s="4">
        <v>4.5999999999999996</v>
      </c>
      <c r="AM109" s="4">
        <v>175</v>
      </c>
      <c r="AN109" s="4" t="s">
        <v>155</v>
      </c>
      <c r="AO109" s="4">
        <v>2</v>
      </c>
      <c r="AP109" s="5">
        <v>0.89107638888888896</v>
      </c>
      <c r="AQ109" s="4">
        <v>47.164009</v>
      </c>
      <c r="AR109" s="4">
        <v>-88.489861000000005</v>
      </c>
      <c r="AS109" s="4">
        <v>319.5</v>
      </c>
      <c r="AT109" s="4">
        <v>26.7</v>
      </c>
      <c r="AU109" s="4">
        <v>12</v>
      </c>
      <c r="AV109" s="4">
        <v>11</v>
      </c>
      <c r="AW109" s="4" t="s">
        <v>212</v>
      </c>
      <c r="AX109" s="4">
        <v>1.0831999999999999</v>
      </c>
      <c r="AY109" s="4">
        <v>1</v>
      </c>
      <c r="AZ109" s="4">
        <v>1.929</v>
      </c>
      <c r="BA109" s="4">
        <v>13.404</v>
      </c>
      <c r="BB109" s="4">
        <v>14.66</v>
      </c>
      <c r="BC109" s="4">
        <v>1.0900000000000001</v>
      </c>
      <c r="BD109" s="4">
        <v>14.005000000000001</v>
      </c>
      <c r="BE109" s="4">
        <v>2903.5250000000001</v>
      </c>
      <c r="BF109" s="4">
        <v>0.65300000000000002</v>
      </c>
      <c r="BG109" s="4">
        <v>1.958</v>
      </c>
      <c r="BH109" s="4">
        <v>7.8E-2</v>
      </c>
      <c r="BI109" s="4">
        <v>2.0369999999999999</v>
      </c>
      <c r="BJ109" s="4">
        <v>1.625</v>
      </c>
      <c r="BK109" s="4">
        <v>6.5000000000000002E-2</v>
      </c>
      <c r="BL109" s="4">
        <v>1.69</v>
      </c>
      <c r="BM109" s="4">
        <v>0.7883</v>
      </c>
      <c r="BQ109" s="4">
        <v>76.207999999999998</v>
      </c>
      <c r="BR109" s="4">
        <v>0.18212999999999999</v>
      </c>
      <c r="BS109" s="4">
        <v>-5</v>
      </c>
      <c r="BT109" s="4">
        <v>5.071E-3</v>
      </c>
      <c r="BU109" s="4">
        <v>4.4508020000000004</v>
      </c>
      <c r="BV109" s="4">
        <v>21</v>
      </c>
      <c r="BW109" s="4">
        <f t="shared" si="10"/>
        <v>1.1759018884000001</v>
      </c>
      <c r="BY109" s="4">
        <f>BE109*$BU109*(VLOOKUP("Fuel Specific Gravity",'Raw Data'!$A$1:$B$2000,2,FALSE))</f>
        <v>9705.1841726645507</v>
      </c>
      <c r="BZ109" s="4">
        <f>BF109*$BU109*(VLOOKUP("Fuel Specific Gravity",'Raw Data'!$A$1:$B$2000,2,FALSE))</f>
        <v>2.1826866532060003</v>
      </c>
      <c r="CA109" s="4">
        <f>BJ109*$BU109*(VLOOKUP("Fuel Specific Gravity",'Raw Data'!$A$1:$B$2000,2,FALSE))</f>
        <v>5.4316474907500005</v>
      </c>
      <c r="CB109" s="4">
        <f>BM109*$BU109*(VLOOKUP("Fuel Specific Gravity",'Raw Data'!$A$1:$B$2000,2,FALSE))</f>
        <v>2.6349339796666005</v>
      </c>
    </row>
    <row r="110" spans="1:80" x14ac:dyDescent="0.25">
      <c r="A110" s="2">
        <v>43167</v>
      </c>
      <c r="B110" s="38">
        <v>1.5276620370370371E-2</v>
      </c>
      <c r="C110" s="4">
        <v>13.989000000000001</v>
      </c>
      <c r="D110" s="4">
        <v>4.0000000000000001E-3</v>
      </c>
      <c r="E110" s="4">
        <v>40.269097000000002</v>
      </c>
      <c r="F110" s="4">
        <v>99.6</v>
      </c>
      <c r="G110" s="4">
        <v>3.5</v>
      </c>
      <c r="H110" s="4">
        <v>104.7</v>
      </c>
      <c r="J110" s="4">
        <v>0.5</v>
      </c>
      <c r="K110" s="4">
        <v>0.876</v>
      </c>
      <c r="L110" s="4">
        <v>12.2546</v>
      </c>
      <c r="M110" s="4">
        <v>3.5000000000000001E-3</v>
      </c>
      <c r="N110" s="4">
        <v>87.275000000000006</v>
      </c>
      <c r="O110" s="4">
        <v>3.0661</v>
      </c>
      <c r="P110" s="4">
        <v>90.3</v>
      </c>
      <c r="Q110" s="4">
        <v>72.412300000000002</v>
      </c>
      <c r="R110" s="4">
        <v>2.544</v>
      </c>
      <c r="S110" s="4">
        <v>75</v>
      </c>
      <c r="T110" s="4">
        <v>104.7313</v>
      </c>
      <c r="W110" s="4">
        <v>0</v>
      </c>
      <c r="X110" s="4">
        <v>0.438</v>
      </c>
      <c r="Y110" s="4">
        <v>12.5</v>
      </c>
      <c r="Z110" s="4">
        <v>847</v>
      </c>
      <c r="AA110" s="4">
        <v>858</v>
      </c>
      <c r="AB110" s="4">
        <v>871</v>
      </c>
      <c r="AC110" s="4">
        <v>86</v>
      </c>
      <c r="AD110" s="4">
        <v>31.33</v>
      </c>
      <c r="AE110" s="4">
        <v>0.72</v>
      </c>
      <c r="AF110" s="4">
        <v>978</v>
      </c>
      <c r="AG110" s="4">
        <v>4</v>
      </c>
      <c r="AH110" s="4">
        <v>73.070999999999998</v>
      </c>
      <c r="AI110" s="4">
        <v>41</v>
      </c>
      <c r="AJ110" s="4">
        <v>192</v>
      </c>
      <c r="AK110" s="4">
        <v>171</v>
      </c>
      <c r="AL110" s="4">
        <v>4.5</v>
      </c>
      <c r="AM110" s="4">
        <v>174.8</v>
      </c>
      <c r="AN110" s="4" t="s">
        <v>155</v>
      </c>
      <c r="AO110" s="4">
        <v>2</v>
      </c>
      <c r="AP110" s="5">
        <v>0.891087962962963</v>
      </c>
      <c r="AQ110" s="4">
        <v>47.163885000000001</v>
      </c>
      <c r="AR110" s="4">
        <v>-88.490075000000004</v>
      </c>
      <c r="AS110" s="4">
        <v>319.2</v>
      </c>
      <c r="AT110" s="4">
        <v>26.5</v>
      </c>
      <c r="AU110" s="4">
        <v>12</v>
      </c>
      <c r="AV110" s="4">
        <v>11</v>
      </c>
      <c r="AW110" s="4" t="s">
        <v>212</v>
      </c>
      <c r="AX110" s="4">
        <v>0.97709999999999997</v>
      </c>
      <c r="AY110" s="4">
        <v>1.0770999999999999</v>
      </c>
      <c r="AZ110" s="4">
        <v>1.7770999999999999</v>
      </c>
      <c r="BA110" s="4">
        <v>13.404</v>
      </c>
      <c r="BB110" s="4">
        <v>14.52</v>
      </c>
      <c r="BC110" s="4">
        <v>1.08</v>
      </c>
      <c r="BD110" s="4">
        <v>14.15</v>
      </c>
      <c r="BE110" s="4">
        <v>2903.4369999999999</v>
      </c>
      <c r="BF110" s="4">
        <v>0.53200000000000003</v>
      </c>
      <c r="BG110" s="4">
        <v>2.165</v>
      </c>
      <c r="BH110" s="4">
        <v>7.5999999999999998E-2</v>
      </c>
      <c r="BI110" s="4">
        <v>2.2410000000000001</v>
      </c>
      <c r="BJ110" s="4">
        <v>1.7969999999999999</v>
      </c>
      <c r="BK110" s="4">
        <v>6.3E-2</v>
      </c>
      <c r="BL110" s="4">
        <v>1.86</v>
      </c>
      <c r="BM110" s="4">
        <v>0.85629999999999995</v>
      </c>
      <c r="BQ110" s="4">
        <v>75.457999999999998</v>
      </c>
      <c r="BR110" s="4">
        <v>0.21251500000000001</v>
      </c>
      <c r="BS110" s="4">
        <v>-5</v>
      </c>
      <c r="BT110" s="4">
        <v>5.9290000000000002E-3</v>
      </c>
      <c r="BU110" s="4">
        <v>5.1933350000000003</v>
      </c>
      <c r="BV110" s="4">
        <v>21</v>
      </c>
      <c r="BW110" s="4">
        <f t="shared" si="10"/>
        <v>1.372079107</v>
      </c>
      <c r="BY110" s="4">
        <f>BE110*$BU110*(VLOOKUP("Fuel Specific Gravity",'Raw Data'!$A$1:$B$2000,2,FALSE))</f>
        <v>11323.969265288646</v>
      </c>
      <c r="BZ110" s="4">
        <f>BF110*$BU110*(VLOOKUP("Fuel Specific Gravity",'Raw Data'!$A$1:$B$2000,2,FALSE))</f>
        <v>2.0749035192200003</v>
      </c>
      <c r="CA110" s="4">
        <f>BJ110*$BU110*(VLOOKUP("Fuel Specific Gravity",'Raw Data'!$A$1:$B$2000,2,FALSE))</f>
        <v>7.008649669245</v>
      </c>
      <c r="CB110" s="4">
        <f>BM110*$BU110*(VLOOKUP("Fuel Specific Gravity",'Raw Data'!$A$1:$B$2000,2,FALSE))</f>
        <v>3.3397366231354999</v>
      </c>
    </row>
    <row r="111" spans="1:80" x14ac:dyDescent="0.25">
      <c r="A111" s="2">
        <v>43167</v>
      </c>
      <c r="B111" s="38">
        <v>1.5288194444444445E-2</v>
      </c>
      <c r="C111" s="4">
        <v>14.378</v>
      </c>
      <c r="D111" s="4">
        <v>1.61E-2</v>
      </c>
      <c r="E111" s="4">
        <v>161.024147</v>
      </c>
      <c r="F111" s="4">
        <v>109.8</v>
      </c>
      <c r="G111" s="4">
        <v>3.4</v>
      </c>
      <c r="H111" s="4">
        <v>106.2</v>
      </c>
      <c r="J111" s="4">
        <v>0.5</v>
      </c>
      <c r="K111" s="4">
        <v>0.87290000000000001</v>
      </c>
      <c r="L111" s="4">
        <v>12.5501</v>
      </c>
      <c r="M111" s="4">
        <v>1.41E-2</v>
      </c>
      <c r="N111" s="4">
        <v>95.8245</v>
      </c>
      <c r="O111" s="4">
        <v>2.9333999999999998</v>
      </c>
      <c r="P111" s="4">
        <v>98.8</v>
      </c>
      <c r="Q111" s="4">
        <v>79.505799999999994</v>
      </c>
      <c r="R111" s="4">
        <v>2.4339</v>
      </c>
      <c r="S111" s="4">
        <v>81.900000000000006</v>
      </c>
      <c r="T111" s="4">
        <v>106.2</v>
      </c>
      <c r="W111" s="4">
        <v>0</v>
      </c>
      <c r="X111" s="4">
        <v>0.43640000000000001</v>
      </c>
      <c r="Y111" s="4">
        <v>12.6</v>
      </c>
      <c r="Z111" s="4">
        <v>847</v>
      </c>
      <c r="AA111" s="4">
        <v>857</v>
      </c>
      <c r="AB111" s="4">
        <v>871</v>
      </c>
      <c r="AC111" s="4">
        <v>86</v>
      </c>
      <c r="AD111" s="4">
        <v>31.33</v>
      </c>
      <c r="AE111" s="4">
        <v>0.72</v>
      </c>
      <c r="AF111" s="4">
        <v>978</v>
      </c>
      <c r="AG111" s="4">
        <v>4</v>
      </c>
      <c r="AH111" s="4">
        <v>73</v>
      </c>
      <c r="AI111" s="4">
        <v>41</v>
      </c>
      <c r="AJ111" s="4">
        <v>192</v>
      </c>
      <c r="AK111" s="4">
        <v>171</v>
      </c>
      <c r="AL111" s="4">
        <v>4.5</v>
      </c>
      <c r="AM111" s="4">
        <v>174.4</v>
      </c>
      <c r="AN111" s="4" t="s">
        <v>155</v>
      </c>
      <c r="AO111" s="4">
        <v>2</v>
      </c>
      <c r="AP111" s="5">
        <v>0.89111111111111108</v>
      </c>
      <c r="AQ111" s="4">
        <v>47.163811000000003</v>
      </c>
      <c r="AR111" s="4">
        <v>-88.490229999999997</v>
      </c>
      <c r="AS111" s="4">
        <v>318.89999999999998</v>
      </c>
      <c r="AT111" s="4">
        <v>26.1</v>
      </c>
      <c r="AU111" s="4">
        <v>12</v>
      </c>
      <c r="AV111" s="4">
        <v>11</v>
      </c>
      <c r="AW111" s="4" t="s">
        <v>212</v>
      </c>
      <c r="AX111" s="4">
        <v>1</v>
      </c>
      <c r="AY111" s="4">
        <v>1.1771</v>
      </c>
      <c r="AZ111" s="4">
        <v>1.8</v>
      </c>
      <c r="BA111" s="4">
        <v>13.404</v>
      </c>
      <c r="BB111" s="4">
        <v>14.14</v>
      </c>
      <c r="BC111" s="4">
        <v>1.06</v>
      </c>
      <c r="BD111" s="4">
        <v>14.564</v>
      </c>
      <c r="BE111" s="4">
        <v>2900.82</v>
      </c>
      <c r="BF111" s="4">
        <v>2.0680000000000001</v>
      </c>
      <c r="BG111" s="4">
        <v>2.319</v>
      </c>
      <c r="BH111" s="4">
        <v>7.0999999999999994E-2</v>
      </c>
      <c r="BI111" s="4">
        <v>2.39</v>
      </c>
      <c r="BJ111" s="4">
        <v>1.9239999999999999</v>
      </c>
      <c r="BK111" s="4">
        <v>5.8999999999999997E-2</v>
      </c>
      <c r="BL111" s="4">
        <v>1.9830000000000001</v>
      </c>
      <c r="BM111" s="4">
        <v>0.84709999999999996</v>
      </c>
      <c r="BQ111" s="4">
        <v>73.349000000000004</v>
      </c>
      <c r="BR111" s="4">
        <v>0.215</v>
      </c>
      <c r="BS111" s="4">
        <v>-5</v>
      </c>
      <c r="BT111" s="4">
        <v>6.0000000000000001E-3</v>
      </c>
      <c r="BU111" s="4">
        <v>5.2540620000000002</v>
      </c>
      <c r="BV111" s="4">
        <v>21</v>
      </c>
      <c r="BW111" s="4">
        <f t="shared" si="10"/>
        <v>1.3881231804</v>
      </c>
      <c r="BY111" s="4">
        <f>BE111*$BU111*(VLOOKUP("Fuel Specific Gravity",'Raw Data'!$A$1:$B$2000,2,FALSE))</f>
        <v>11446.057186260841</v>
      </c>
      <c r="BZ111" s="4">
        <f>BF111*$BU111*(VLOOKUP("Fuel Specific Gravity",'Raw Data'!$A$1:$B$2000,2,FALSE))</f>
        <v>8.1599155622160016</v>
      </c>
      <c r="CA111" s="4">
        <f>BJ111*$BU111*(VLOOKUP("Fuel Specific Gravity",'Raw Data'!$A$1:$B$2000,2,FALSE))</f>
        <v>7.5917202812880005</v>
      </c>
      <c r="CB111" s="4">
        <f>BM111*$BU111*(VLOOKUP("Fuel Specific Gravity",'Raw Data'!$A$1:$B$2000,2,FALSE))</f>
        <v>3.3424876560702002</v>
      </c>
    </row>
    <row r="112" spans="1:80" x14ac:dyDescent="0.25">
      <c r="A112" s="2">
        <v>43167</v>
      </c>
      <c r="B112" s="38">
        <v>1.5299768518518518E-2</v>
      </c>
      <c r="C112" s="4">
        <v>14.664999999999999</v>
      </c>
      <c r="D112" s="4">
        <v>0.2475</v>
      </c>
      <c r="E112" s="4">
        <v>2474.958678</v>
      </c>
      <c r="F112" s="4">
        <v>135.30000000000001</v>
      </c>
      <c r="G112" s="4">
        <v>3.3</v>
      </c>
      <c r="H112" s="4">
        <v>87.1</v>
      </c>
      <c r="J112" s="4">
        <v>0.5</v>
      </c>
      <c r="K112" s="4">
        <v>0.86860000000000004</v>
      </c>
      <c r="L112" s="4">
        <v>12.738099999999999</v>
      </c>
      <c r="M112" s="4">
        <v>0.215</v>
      </c>
      <c r="N112" s="4">
        <v>117.48350000000001</v>
      </c>
      <c r="O112" s="4">
        <v>2.8321999999999998</v>
      </c>
      <c r="P112" s="4">
        <v>120.3</v>
      </c>
      <c r="Q112" s="4">
        <v>97.476299999999995</v>
      </c>
      <c r="R112" s="4">
        <v>2.3498999999999999</v>
      </c>
      <c r="S112" s="4">
        <v>99.8</v>
      </c>
      <c r="T112" s="4">
        <v>87.059600000000003</v>
      </c>
      <c r="W112" s="4">
        <v>0</v>
      </c>
      <c r="X112" s="4">
        <v>0.43430000000000002</v>
      </c>
      <c r="Y112" s="4">
        <v>12.6</v>
      </c>
      <c r="Z112" s="4">
        <v>847</v>
      </c>
      <c r="AA112" s="4">
        <v>857</v>
      </c>
      <c r="AB112" s="4">
        <v>870</v>
      </c>
      <c r="AC112" s="4">
        <v>86</v>
      </c>
      <c r="AD112" s="4">
        <v>31.33</v>
      </c>
      <c r="AE112" s="4">
        <v>0.72</v>
      </c>
      <c r="AF112" s="4">
        <v>978</v>
      </c>
      <c r="AG112" s="4">
        <v>4</v>
      </c>
      <c r="AH112" s="4">
        <v>73</v>
      </c>
      <c r="AI112" s="4">
        <v>41</v>
      </c>
      <c r="AJ112" s="4">
        <v>192</v>
      </c>
      <c r="AK112" s="4">
        <v>170.1</v>
      </c>
      <c r="AL112" s="4">
        <v>4.5</v>
      </c>
      <c r="AM112" s="4">
        <v>174</v>
      </c>
      <c r="AN112" s="4" t="s">
        <v>155</v>
      </c>
      <c r="AO112" s="4">
        <v>2</v>
      </c>
      <c r="AP112" s="5">
        <v>0.89112268518518523</v>
      </c>
      <c r="AQ112" s="4">
        <v>47.163798</v>
      </c>
      <c r="AR112" s="4">
        <v>-88.490260000000006</v>
      </c>
      <c r="AS112" s="4">
        <v>318.8</v>
      </c>
      <c r="AT112" s="4">
        <v>25.8</v>
      </c>
      <c r="AU112" s="4">
        <v>12</v>
      </c>
      <c r="AV112" s="4">
        <v>11</v>
      </c>
      <c r="AW112" s="4" t="s">
        <v>212</v>
      </c>
      <c r="AX112" s="4">
        <v>1.0770999999999999</v>
      </c>
      <c r="AY112" s="4">
        <v>1.2770999999999999</v>
      </c>
      <c r="AZ112" s="4">
        <v>1.9541999999999999</v>
      </c>
      <c r="BA112" s="4">
        <v>13.404</v>
      </c>
      <c r="BB112" s="4">
        <v>13.66</v>
      </c>
      <c r="BC112" s="4">
        <v>1.02</v>
      </c>
      <c r="BD112" s="4">
        <v>15.127000000000001</v>
      </c>
      <c r="BE112" s="4">
        <v>2856.087</v>
      </c>
      <c r="BF112" s="4">
        <v>30.678999999999998</v>
      </c>
      <c r="BG112" s="4">
        <v>2.7589999999999999</v>
      </c>
      <c r="BH112" s="4">
        <v>6.7000000000000004E-2</v>
      </c>
      <c r="BI112" s="4">
        <v>2.8250000000000002</v>
      </c>
      <c r="BJ112" s="4">
        <v>2.2890000000000001</v>
      </c>
      <c r="BK112" s="4">
        <v>5.5E-2</v>
      </c>
      <c r="BL112" s="4">
        <v>2.3439999999999999</v>
      </c>
      <c r="BM112" s="4">
        <v>0.67359999999999998</v>
      </c>
      <c r="BQ112" s="4">
        <v>70.804000000000002</v>
      </c>
      <c r="BR112" s="4">
        <v>0.25958900000000001</v>
      </c>
      <c r="BS112" s="4">
        <v>-5</v>
      </c>
      <c r="BT112" s="4">
        <v>5.071E-3</v>
      </c>
      <c r="BU112" s="4">
        <v>6.3436959999999996</v>
      </c>
      <c r="BV112" s="4">
        <v>21</v>
      </c>
      <c r="BW112" s="4">
        <f t="shared" si="10"/>
        <v>1.6760044831999998</v>
      </c>
      <c r="BY112" s="4">
        <f>BE112*$BU112*(VLOOKUP("Fuel Specific Gravity",'Raw Data'!$A$1:$B$2000,2,FALSE))</f>
        <v>13606.728905841552</v>
      </c>
      <c r="BZ112" s="4">
        <f>BF112*$BU112*(VLOOKUP("Fuel Specific Gravity",'Raw Data'!$A$1:$B$2000,2,FALSE))</f>
        <v>146.15830543758398</v>
      </c>
      <c r="CA112" s="4">
        <f>BJ112*$BU112*(VLOOKUP("Fuel Specific Gravity",'Raw Data'!$A$1:$B$2000,2,FALSE))</f>
        <v>10.905060828144</v>
      </c>
      <c r="CB112" s="4">
        <f>BM112*$BU112*(VLOOKUP("Fuel Specific Gravity",'Raw Data'!$A$1:$B$2000,2,FALSE))</f>
        <v>3.2091083328255996</v>
      </c>
    </row>
    <row r="113" spans="1:80" x14ac:dyDescent="0.25">
      <c r="A113" s="2">
        <v>43167</v>
      </c>
      <c r="B113" s="38">
        <v>1.5311342592592592E-2</v>
      </c>
      <c r="C113" s="4">
        <v>14.43</v>
      </c>
      <c r="D113" s="4">
        <v>0.47599999999999998</v>
      </c>
      <c r="E113" s="4">
        <v>4760.4347829999997</v>
      </c>
      <c r="F113" s="4">
        <v>154.30000000000001</v>
      </c>
      <c r="G113" s="4">
        <v>3.1</v>
      </c>
      <c r="H113" s="4">
        <v>74.599999999999994</v>
      </c>
      <c r="J113" s="4">
        <v>0.5</v>
      </c>
      <c r="K113" s="4">
        <v>0.86839999999999995</v>
      </c>
      <c r="L113" s="4">
        <v>12.5306</v>
      </c>
      <c r="M113" s="4">
        <v>0.41339999999999999</v>
      </c>
      <c r="N113" s="4">
        <v>134.02440000000001</v>
      </c>
      <c r="O113" s="4">
        <v>2.6920000000000002</v>
      </c>
      <c r="P113" s="4">
        <v>136.69999999999999</v>
      </c>
      <c r="Q113" s="4">
        <v>111.2004</v>
      </c>
      <c r="R113" s="4">
        <v>2.2334999999999998</v>
      </c>
      <c r="S113" s="4">
        <v>113.4</v>
      </c>
      <c r="T113" s="4">
        <v>74.562399999999997</v>
      </c>
      <c r="W113" s="4">
        <v>0</v>
      </c>
      <c r="X113" s="4">
        <v>0.43419999999999997</v>
      </c>
      <c r="Y113" s="4">
        <v>12.5</v>
      </c>
      <c r="Z113" s="4">
        <v>847</v>
      </c>
      <c r="AA113" s="4">
        <v>857</v>
      </c>
      <c r="AB113" s="4">
        <v>870</v>
      </c>
      <c r="AC113" s="4">
        <v>86</v>
      </c>
      <c r="AD113" s="4">
        <v>31.33</v>
      </c>
      <c r="AE113" s="4">
        <v>0.72</v>
      </c>
      <c r="AF113" s="4">
        <v>978</v>
      </c>
      <c r="AG113" s="4">
        <v>4</v>
      </c>
      <c r="AH113" s="4">
        <v>73</v>
      </c>
      <c r="AI113" s="4">
        <v>41</v>
      </c>
      <c r="AJ113" s="4">
        <v>192</v>
      </c>
      <c r="AK113" s="4">
        <v>170.9</v>
      </c>
      <c r="AL113" s="4">
        <v>4.4000000000000004</v>
      </c>
      <c r="AM113" s="4">
        <v>174</v>
      </c>
      <c r="AN113" s="4" t="s">
        <v>155</v>
      </c>
      <c r="AO113" s="4">
        <v>2</v>
      </c>
      <c r="AP113" s="5">
        <v>0.89112268518518523</v>
      </c>
      <c r="AQ113" s="4">
        <v>47.163733999999998</v>
      </c>
      <c r="AR113" s="4">
        <v>-88.490482</v>
      </c>
      <c r="AS113" s="4">
        <v>318.7</v>
      </c>
      <c r="AT113" s="4">
        <v>26.3</v>
      </c>
      <c r="AU113" s="4">
        <v>12</v>
      </c>
      <c r="AV113" s="4">
        <v>11</v>
      </c>
      <c r="AW113" s="4" t="s">
        <v>212</v>
      </c>
      <c r="AX113" s="4">
        <v>1.1000000000000001</v>
      </c>
      <c r="AY113" s="4">
        <v>1.3771</v>
      </c>
      <c r="AZ113" s="4">
        <v>2</v>
      </c>
      <c r="BA113" s="4">
        <v>13.404</v>
      </c>
      <c r="BB113" s="4">
        <v>13.64</v>
      </c>
      <c r="BC113" s="4">
        <v>1.02</v>
      </c>
      <c r="BD113" s="4">
        <v>15.157</v>
      </c>
      <c r="BE113" s="4">
        <v>2811.8029999999999</v>
      </c>
      <c r="BF113" s="4">
        <v>59.04</v>
      </c>
      <c r="BG113" s="4">
        <v>3.149</v>
      </c>
      <c r="BH113" s="4">
        <v>6.3E-2</v>
      </c>
      <c r="BI113" s="4">
        <v>3.2130000000000001</v>
      </c>
      <c r="BJ113" s="4">
        <v>2.613</v>
      </c>
      <c r="BK113" s="4">
        <v>5.1999999999999998E-2</v>
      </c>
      <c r="BL113" s="4">
        <v>2.6659999999999999</v>
      </c>
      <c r="BM113" s="4">
        <v>0.57740000000000002</v>
      </c>
      <c r="BQ113" s="4">
        <v>70.841999999999999</v>
      </c>
      <c r="BR113" s="4">
        <v>0.31502400000000003</v>
      </c>
      <c r="BS113" s="4">
        <v>-5</v>
      </c>
      <c r="BT113" s="4">
        <v>5.9290000000000002E-3</v>
      </c>
      <c r="BU113" s="4">
        <v>7.6983990000000002</v>
      </c>
      <c r="BV113" s="4">
        <v>21</v>
      </c>
      <c r="BW113" s="4">
        <f t="shared" si="10"/>
        <v>2.0339170158000002</v>
      </c>
      <c r="BY113" s="4">
        <f>BE113*$BU113*(VLOOKUP("Fuel Specific Gravity",'Raw Data'!$A$1:$B$2000,2,FALSE))</f>
        <v>16256.432433951148</v>
      </c>
      <c r="BZ113" s="4">
        <f>BF113*$BU113*(VLOOKUP("Fuel Specific Gravity",'Raw Data'!$A$1:$B$2000,2,FALSE))</f>
        <v>341.33962119695997</v>
      </c>
      <c r="CA113" s="4">
        <f>BJ113*$BU113*(VLOOKUP("Fuel Specific Gravity",'Raw Data'!$A$1:$B$2000,2,FALSE))</f>
        <v>15.107053356837001</v>
      </c>
      <c r="CB113" s="4">
        <f>BM113*$BU113*(VLOOKUP("Fuel Specific Gravity",'Raw Data'!$A$1:$B$2000,2,FALSE))</f>
        <v>3.3382367425326001</v>
      </c>
    </row>
    <row r="114" spans="1:80" x14ac:dyDescent="0.25">
      <c r="A114" s="2">
        <v>43167</v>
      </c>
      <c r="B114" s="38">
        <v>1.5322916666666667E-2</v>
      </c>
      <c r="C114" s="4">
        <v>14.179</v>
      </c>
      <c r="D114" s="4">
        <v>0.47949999999999998</v>
      </c>
      <c r="E114" s="4">
        <v>4795.358005</v>
      </c>
      <c r="F114" s="4">
        <v>149.69999999999999</v>
      </c>
      <c r="G114" s="4">
        <v>3.1</v>
      </c>
      <c r="H114" s="4">
        <v>77.900000000000006</v>
      </c>
      <c r="J114" s="4">
        <v>0.5</v>
      </c>
      <c r="K114" s="4">
        <v>0.87029999999999996</v>
      </c>
      <c r="L114" s="4">
        <v>12.340299999999999</v>
      </c>
      <c r="M114" s="4">
        <v>0.41739999999999999</v>
      </c>
      <c r="N114" s="4">
        <v>130.2764</v>
      </c>
      <c r="O114" s="4">
        <v>2.698</v>
      </c>
      <c r="P114" s="4">
        <v>133</v>
      </c>
      <c r="Q114" s="4">
        <v>108.09059999999999</v>
      </c>
      <c r="R114" s="4">
        <v>2.2385999999999999</v>
      </c>
      <c r="S114" s="4">
        <v>110.3</v>
      </c>
      <c r="T114" s="4">
        <v>77.875299999999996</v>
      </c>
      <c r="W114" s="4">
        <v>0</v>
      </c>
      <c r="X114" s="4">
        <v>0.43519999999999998</v>
      </c>
      <c r="Y114" s="4">
        <v>12.6</v>
      </c>
      <c r="Z114" s="4">
        <v>846</v>
      </c>
      <c r="AA114" s="4">
        <v>856</v>
      </c>
      <c r="AB114" s="4">
        <v>870</v>
      </c>
      <c r="AC114" s="4">
        <v>86</v>
      </c>
      <c r="AD114" s="4">
        <v>31.33</v>
      </c>
      <c r="AE114" s="4">
        <v>0.72</v>
      </c>
      <c r="AF114" s="4">
        <v>978</v>
      </c>
      <c r="AG114" s="4">
        <v>4</v>
      </c>
      <c r="AH114" s="4">
        <v>73</v>
      </c>
      <c r="AI114" s="4">
        <v>41</v>
      </c>
      <c r="AJ114" s="4">
        <v>192</v>
      </c>
      <c r="AK114" s="4">
        <v>171</v>
      </c>
      <c r="AL114" s="4">
        <v>4.5</v>
      </c>
      <c r="AM114" s="4">
        <v>174</v>
      </c>
      <c r="AN114" s="4" t="s">
        <v>155</v>
      </c>
      <c r="AO114" s="4">
        <v>2</v>
      </c>
      <c r="AP114" s="5">
        <v>0.8911458333333333</v>
      </c>
      <c r="AQ114" s="4">
        <v>47.163715000000003</v>
      </c>
      <c r="AR114" s="4">
        <v>-88.490548000000004</v>
      </c>
      <c r="AS114" s="4">
        <v>318.7</v>
      </c>
      <c r="AT114" s="4">
        <v>27.9</v>
      </c>
      <c r="AU114" s="4">
        <v>12</v>
      </c>
      <c r="AV114" s="4">
        <v>11</v>
      </c>
      <c r="AW114" s="4" t="s">
        <v>212</v>
      </c>
      <c r="AX114" s="4">
        <v>1.1771</v>
      </c>
      <c r="AY114" s="4">
        <v>1.4771000000000001</v>
      </c>
      <c r="AZ114" s="4">
        <v>2.0771000000000002</v>
      </c>
      <c r="BA114" s="4">
        <v>13.404</v>
      </c>
      <c r="BB114" s="4">
        <v>13.85</v>
      </c>
      <c r="BC114" s="4">
        <v>1.03</v>
      </c>
      <c r="BD114" s="4">
        <v>14.898999999999999</v>
      </c>
      <c r="BE114" s="4">
        <v>2809.5729999999999</v>
      </c>
      <c r="BF114" s="4">
        <v>60.478000000000002</v>
      </c>
      <c r="BG114" s="4">
        <v>3.1059999999999999</v>
      </c>
      <c r="BH114" s="4">
        <v>6.4000000000000001E-2</v>
      </c>
      <c r="BI114" s="4">
        <v>3.17</v>
      </c>
      <c r="BJ114" s="4">
        <v>2.577</v>
      </c>
      <c r="BK114" s="4">
        <v>5.2999999999999999E-2</v>
      </c>
      <c r="BL114" s="4">
        <v>2.6309999999999998</v>
      </c>
      <c r="BM114" s="4">
        <v>0.61180000000000001</v>
      </c>
      <c r="BQ114" s="4">
        <v>72.039000000000001</v>
      </c>
      <c r="BR114" s="4">
        <v>0.326432</v>
      </c>
      <c r="BS114" s="4">
        <v>-5</v>
      </c>
      <c r="BT114" s="4">
        <v>5.071E-3</v>
      </c>
      <c r="BU114" s="4">
        <v>7.977182</v>
      </c>
      <c r="BV114" s="4">
        <v>21</v>
      </c>
      <c r="BW114" s="4">
        <f t="shared" si="10"/>
        <v>2.1075714843999998</v>
      </c>
      <c r="BY114" s="4">
        <f>BE114*$BU114*(VLOOKUP("Fuel Specific Gravity",'Raw Data'!$A$1:$B$2000,2,FALSE))</f>
        <v>16831.768847627784</v>
      </c>
      <c r="BZ114" s="4">
        <f>BF114*$BU114*(VLOOKUP("Fuel Specific Gravity",'Raw Data'!$A$1:$B$2000,2,FALSE))</f>
        <v>362.31545375999605</v>
      </c>
      <c r="CA114" s="4">
        <f>BJ114*$BU114*(VLOOKUP("Fuel Specific Gravity",'Raw Data'!$A$1:$B$2000,2,FALSE))</f>
        <v>15.438455708514001</v>
      </c>
      <c r="CB114" s="4">
        <f>BM114*$BU114*(VLOOKUP("Fuel Specific Gravity",'Raw Data'!$A$1:$B$2000,2,FALSE))</f>
        <v>3.6652104006476001</v>
      </c>
    </row>
    <row r="115" spans="1:80" x14ac:dyDescent="0.25">
      <c r="A115" s="2">
        <v>43167</v>
      </c>
      <c r="B115" s="38">
        <v>1.5334490740740741E-2</v>
      </c>
      <c r="C115" s="4">
        <v>14.009</v>
      </c>
      <c r="D115" s="4">
        <v>0.20019999999999999</v>
      </c>
      <c r="E115" s="4">
        <v>2002.3263890000001</v>
      </c>
      <c r="F115" s="4">
        <v>135.1</v>
      </c>
      <c r="G115" s="4">
        <v>3.1</v>
      </c>
      <c r="H115" s="4">
        <v>68.5</v>
      </c>
      <c r="J115" s="4">
        <v>0.5</v>
      </c>
      <c r="K115" s="4">
        <v>0.87409999999999999</v>
      </c>
      <c r="L115" s="4">
        <v>12.2454</v>
      </c>
      <c r="M115" s="4">
        <v>0.17499999999999999</v>
      </c>
      <c r="N115" s="4">
        <v>118.0942</v>
      </c>
      <c r="O115" s="4">
        <v>2.7098</v>
      </c>
      <c r="P115" s="4">
        <v>120.8</v>
      </c>
      <c r="Q115" s="4">
        <v>97.983099999999993</v>
      </c>
      <c r="R115" s="4">
        <v>2.2483</v>
      </c>
      <c r="S115" s="4">
        <v>100.2</v>
      </c>
      <c r="T115" s="4">
        <v>68.531400000000005</v>
      </c>
      <c r="W115" s="4">
        <v>0</v>
      </c>
      <c r="X115" s="4">
        <v>0.43709999999999999</v>
      </c>
      <c r="Y115" s="4">
        <v>12.5</v>
      </c>
      <c r="Z115" s="4">
        <v>846</v>
      </c>
      <c r="AA115" s="4">
        <v>857</v>
      </c>
      <c r="AB115" s="4">
        <v>869</v>
      </c>
      <c r="AC115" s="4">
        <v>86</v>
      </c>
      <c r="AD115" s="4">
        <v>31.33</v>
      </c>
      <c r="AE115" s="4">
        <v>0.72</v>
      </c>
      <c r="AF115" s="4">
        <v>978</v>
      </c>
      <c r="AG115" s="4">
        <v>4</v>
      </c>
      <c r="AH115" s="4">
        <v>73</v>
      </c>
      <c r="AI115" s="4">
        <v>41</v>
      </c>
      <c r="AJ115" s="4">
        <v>192</v>
      </c>
      <c r="AK115" s="4">
        <v>171</v>
      </c>
      <c r="AL115" s="4">
        <v>4.4000000000000004</v>
      </c>
      <c r="AM115" s="4">
        <v>174.1</v>
      </c>
      <c r="AN115" s="4" t="s">
        <v>155</v>
      </c>
      <c r="AO115" s="4">
        <v>2</v>
      </c>
      <c r="AP115" s="5">
        <v>0.8911458333333333</v>
      </c>
      <c r="AQ115" s="4">
        <v>47.163688</v>
      </c>
      <c r="AR115" s="4">
        <v>-88.490679</v>
      </c>
      <c r="AS115" s="4">
        <v>318.8</v>
      </c>
      <c r="AT115" s="4">
        <v>29.8</v>
      </c>
      <c r="AU115" s="4">
        <v>12</v>
      </c>
      <c r="AV115" s="4">
        <v>11</v>
      </c>
      <c r="AW115" s="4" t="s">
        <v>212</v>
      </c>
      <c r="AX115" s="4">
        <v>1.2</v>
      </c>
      <c r="AY115" s="4">
        <v>1.5</v>
      </c>
      <c r="AZ115" s="4">
        <v>2.1</v>
      </c>
      <c r="BA115" s="4">
        <v>13.404</v>
      </c>
      <c r="BB115" s="4">
        <v>14.3</v>
      </c>
      <c r="BC115" s="4">
        <v>1.07</v>
      </c>
      <c r="BD115" s="4">
        <v>14.4</v>
      </c>
      <c r="BE115" s="4">
        <v>2864.085</v>
      </c>
      <c r="BF115" s="4">
        <v>26.055</v>
      </c>
      <c r="BG115" s="4">
        <v>2.8929999999999998</v>
      </c>
      <c r="BH115" s="4">
        <v>6.6000000000000003E-2</v>
      </c>
      <c r="BI115" s="4">
        <v>2.9590000000000001</v>
      </c>
      <c r="BJ115" s="4">
        <v>2.4</v>
      </c>
      <c r="BK115" s="4">
        <v>5.5E-2</v>
      </c>
      <c r="BL115" s="4">
        <v>2.4550000000000001</v>
      </c>
      <c r="BM115" s="4">
        <v>0.55310000000000004</v>
      </c>
      <c r="BQ115" s="4">
        <v>74.328000000000003</v>
      </c>
      <c r="BR115" s="4">
        <v>0.24524799999999999</v>
      </c>
      <c r="BS115" s="4">
        <v>-5</v>
      </c>
      <c r="BT115" s="4">
        <v>5.0000000000000001E-3</v>
      </c>
      <c r="BU115" s="4">
        <v>5.9932480000000004</v>
      </c>
      <c r="BV115" s="4">
        <v>21</v>
      </c>
      <c r="BW115" s="4">
        <f t="shared" si="10"/>
        <v>1.5834161216</v>
      </c>
      <c r="BY115" s="4">
        <f>BE115*$BU115*(VLOOKUP("Fuel Specific Gravity",'Raw Data'!$A$1:$B$2000,2,FALSE))</f>
        <v>12891.043945258081</v>
      </c>
      <c r="BZ115" s="4">
        <f>BF115*$BU115*(VLOOKUP("Fuel Specific Gravity",'Raw Data'!$A$1:$B$2000,2,FALSE))</f>
        <v>117.27171155664</v>
      </c>
      <c r="CA115" s="4">
        <f>BJ115*$BU115*(VLOOKUP("Fuel Specific Gravity",'Raw Data'!$A$1:$B$2000,2,FALSE))</f>
        <v>10.8022301952</v>
      </c>
      <c r="CB115" s="4">
        <f>BM115*$BU115*(VLOOKUP("Fuel Specific Gravity",'Raw Data'!$A$1:$B$2000,2,FALSE))</f>
        <v>2.4894639670688004</v>
      </c>
    </row>
    <row r="116" spans="1:80" x14ac:dyDescent="0.25">
      <c r="A116" s="2">
        <v>43167</v>
      </c>
      <c r="B116" s="38">
        <v>1.5346064814814814E-2</v>
      </c>
      <c r="C116" s="4">
        <v>13.862</v>
      </c>
      <c r="D116" s="4">
        <v>5.0900000000000001E-2</v>
      </c>
      <c r="E116" s="4">
        <v>509.27083299999998</v>
      </c>
      <c r="F116" s="4">
        <v>126.6</v>
      </c>
      <c r="G116" s="4">
        <v>3.1</v>
      </c>
      <c r="H116" s="4">
        <v>64.099999999999994</v>
      </c>
      <c r="J116" s="4">
        <v>0.5</v>
      </c>
      <c r="K116" s="4">
        <v>0.87670000000000003</v>
      </c>
      <c r="L116" s="4">
        <v>12.151999999999999</v>
      </c>
      <c r="M116" s="4">
        <v>4.4600000000000001E-2</v>
      </c>
      <c r="N116" s="4">
        <v>111.02589999999999</v>
      </c>
      <c r="O116" s="4">
        <v>2.7176</v>
      </c>
      <c r="P116" s="4">
        <v>113.7</v>
      </c>
      <c r="Q116" s="4">
        <v>92.118499999999997</v>
      </c>
      <c r="R116" s="4">
        <v>2.2547999999999999</v>
      </c>
      <c r="S116" s="4">
        <v>94.4</v>
      </c>
      <c r="T116" s="4">
        <v>64.099999999999994</v>
      </c>
      <c r="W116" s="4">
        <v>0</v>
      </c>
      <c r="X116" s="4">
        <v>0.43830000000000002</v>
      </c>
      <c r="Y116" s="4">
        <v>12.6</v>
      </c>
      <c r="Z116" s="4">
        <v>846</v>
      </c>
      <c r="AA116" s="4">
        <v>857</v>
      </c>
      <c r="AB116" s="4">
        <v>870</v>
      </c>
      <c r="AC116" s="4">
        <v>86</v>
      </c>
      <c r="AD116" s="4">
        <v>31.33</v>
      </c>
      <c r="AE116" s="4">
        <v>0.72</v>
      </c>
      <c r="AF116" s="4">
        <v>978</v>
      </c>
      <c r="AG116" s="4">
        <v>4</v>
      </c>
      <c r="AH116" s="4">
        <v>73</v>
      </c>
      <c r="AI116" s="4">
        <v>41</v>
      </c>
      <c r="AJ116" s="4">
        <v>191.1</v>
      </c>
      <c r="AK116" s="4">
        <v>171</v>
      </c>
      <c r="AL116" s="4">
        <v>4.5</v>
      </c>
      <c r="AM116" s="4">
        <v>174.5</v>
      </c>
      <c r="AN116" s="4" t="s">
        <v>155</v>
      </c>
      <c r="AO116" s="4">
        <v>2</v>
      </c>
      <c r="AP116" s="5">
        <v>0.89115740740740745</v>
      </c>
      <c r="AQ116" s="4">
        <v>47.163628000000003</v>
      </c>
      <c r="AR116" s="4">
        <v>-88.490999000000002</v>
      </c>
      <c r="AS116" s="4">
        <v>318.3</v>
      </c>
      <c r="AT116" s="4">
        <v>31.1</v>
      </c>
      <c r="AU116" s="4">
        <v>12</v>
      </c>
      <c r="AV116" s="4">
        <v>11</v>
      </c>
      <c r="AW116" s="4" t="s">
        <v>212</v>
      </c>
      <c r="AX116" s="4">
        <v>1.2</v>
      </c>
      <c r="AY116" s="4">
        <v>1.5</v>
      </c>
      <c r="AZ116" s="4">
        <v>2.1</v>
      </c>
      <c r="BA116" s="4">
        <v>13.404</v>
      </c>
      <c r="BB116" s="4">
        <v>14.6</v>
      </c>
      <c r="BC116" s="4">
        <v>1.0900000000000001</v>
      </c>
      <c r="BD116" s="4">
        <v>14.07</v>
      </c>
      <c r="BE116" s="4">
        <v>2894.6410000000001</v>
      </c>
      <c r="BF116" s="4">
        <v>6.7690000000000001</v>
      </c>
      <c r="BG116" s="4">
        <v>2.77</v>
      </c>
      <c r="BH116" s="4">
        <v>6.8000000000000005E-2</v>
      </c>
      <c r="BI116" s="4">
        <v>2.8370000000000002</v>
      </c>
      <c r="BJ116" s="4">
        <v>2.298</v>
      </c>
      <c r="BK116" s="4">
        <v>5.6000000000000001E-2</v>
      </c>
      <c r="BL116" s="4">
        <v>2.3540000000000001</v>
      </c>
      <c r="BM116" s="4">
        <v>0.52690000000000003</v>
      </c>
      <c r="BQ116" s="4">
        <v>75.918000000000006</v>
      </c>
      <c r="BR116" s="4">
        <v>0.24643200000000001</v>
      </c>
      <c r="BS116" s="4">
        <v>-5</v>
      </c>
      <c r="BT116" s="4">
        <v>5.0000000000000001E-3</v>
      </c>
      <c r="BU116" s="4">
        <v>6.0221819999999999</v>
      </c>
      <c r="BV116" s="4">
        <v>21</v>
      </c>
      <c r="BW116" s="4">
        <f t="shared" si="10"/>
        <v>1.5910604844</v>
      </c>
      <c r="BY116" s="4">
        <f>BE116*$BU116*(VLOOKUP("Fuel Specific Gravity",'Raw Data'!$A$1:$B$2000,2,FALSE))</f>
        <v>13091.473249923161</v>
      </c>
      <c r="BZ116" s="4">
        <f>BF116*$BU116*(VLOOKUP("Fuel Specific Gravity",'Raw Data'!$A$1:$B$2000,2,FALSE))</f>
        <v>30.613876618457997</v>
      </c>
      <c r="CA116" s="4">
        <f>BJ116*$BU116*(VLOOKUP("Fuel Specific Gravity",'Raw Data'!$A$1:$B$2000,2,FALSE))</f>
        <v>10.393069651236001</v>
      </c>
      <c r="CB116" s="4">
        <f>BM116*$BU116*(VLOOKUP("Fuel Specific Gravity",'Raw Data'!$A$1:$B$2000,2,FALSE))</f>
        <v>2.3829888595458</v>
      </c>
    </row>
    <row r="117" spans="1:80" x14ac:dyDescent="0.25">
      <c r="A117" s="2">
        <v>43167</v>
      </c>
      <c r="B117" s="38">
        <v>1.5357638888888888E-2</v>
      </c>
      <c r="C117" s="4">
        <v>13.714</v>
      </c>
      <c r="D117" s="4">
        <v>2.0199999999999999E-2</v>
      </c>
      <c r="E117" s="4">
        <v>201.91826499999999</v>
      </c>
      <c r="F117" s="4">
        <v>133.1</v>
      </c>
      <c r="G117" s="4">
        <v>3.1</v>
      </c>
      <c r="H117" s="4">
        <v>66.099999999999994</v>
      </c>
      <c r="J117" s="4">
        <v>0.46</v>
      </c>
      <c r="K117" s="4">
        <v>0.87809999999999999</v>
      </c>
      <c r="L117" s="4">
        <v>12.0428</v>
      </c>
      <c r="M117" s="4">
        <v>1.77E-2</v>
      </c>
      <c r="N117" s="4">
        <v>116.8694</v>
      </c>
      <c r="O117" s="4">
        <v>2.7222</v>
      </c>
      <c r="P117" s="4">
        <v>119.6</v>
      </c>
      <c r="Q117" s="4">
        <v>96.966800000000006</v>
      </c>
      <c r="R117" s="4">
        <v>2.2585999999999999</v>
      </c>
      <c r="S117" s="4">
        <v>99.2</v>
      </c>
      <c r="T117" s="4">
        <v>66.099999999999994</v>
      </c>
      <c r="W117" s="4">
        <v>0</v>
      </c>
      <c r="X117" s="4">
        <v>0.4083</v>
      </c>
      <c r="Y117" s="4">
        <v>12.6</v>
      </c>
      <c r="Z117" s="4">
        <v>845</v>
      </c>
      <c r="AA117" s="4">
        <v>856</v>
      </c>
      <c r="AB117" s="4">
        <v>869</v>
      </c>
      <c r="AC117" s="4">
        <v>86</v>
      </c>
      <c r="AD117" s="4">
        <v>31.33</v>
      </c>
      <c r="AE117" s="4">
        <v>0.72</v>
      </c>
      <c r="AF117" s="4">
        <v>978</v>
      </c>
      <c r="AG117" s="4">
        <v>4</v>
      </c>
      <c r="AH117" s="4">
        <v>73</v>
      </c>
      <c r="AI117" s="4">
        <v>41</v>
      </c>
      <c r="AJ117" s="4">
        <v>191</v>
      </c>
      <c r="AK117" s="4">
        <v>171</v>
      </c>
      <c r="AL117" s="4">
        <v>4.5999999999999996</v>
      </c>
      <c r="AM117" s="4">
        <v>174.8</v>
      </c>
      <c r="AN117" s="4" t="s">
        <v>155</v>
      </c>
      <c r="AO117" s="4">
        <v>2</v>
      </c>
      <c r="AP117" s="5">
        <v>0.89118055555555553</v>
      </c>
      <c r="AQ117" s="4">
        <v>47.163612999999998</v>
      </c>
      <c r="AR117" s="4">
        <v>-88.491083000000003</v>
      </c>
      <c r="AS117" s="4">
        <v>318.2</v>
      </c>
      <c r="AT117" s="4">
        <v>31.1</v>
      </c>
      <c r="AU117" s="4">
        <v>12</v>
      </c>
      <c r="AV117" s="4">
        <v>11</v>
      </c>
      <c r="AW117" s="4" t="s">
        <v>212</v>
      </c>
      <c r="AX117" s="4">
        <v>1.2</v>
      </c>
      <c r="AY117" s="4">
        <v>1.1145</v>
      </c>
      <c r="AZ117" s="4">
        <v>1.7144999999999999</v>
      </c>
      <c r="BA117" s="4">
        <v>13.404</v>
      </c>
      <c r="BB117" s="4">
        <v>14.78</v>
      </c>
      <c r="BC117" s="4">
        <v>1.1000000000000001</v>
      </c>
      <c r="BD117" s="4">
        <v>13.878</v>
      </c>
      <c r="BE117" s="4">
        <v>2901.047</v>
      </c>
      <c r="BF117" s="4">
        <v>2.7189999999999999</v>
      </c>
      <c r="BG117" s="4">
        <v>2.948</v>
      </c>
      <c r="BH117" s="4">
        <v>6.9000000000000006E-2</v>
      </c>
      <c r="BI117" s="4">
        <v>3.0169999999999999</v>
      </c>
      <c r="BJ117" s="4">
        <v>2.4460000000000002</v>
      </c>
      <c r="BK117" s="4">
        <v>5.7000000000000002E-2</v>
      </c>
      <c r="BL117" s="4">
        <v>2.5030000000000001</v>
      </c>
      <c r="BM117" s="4">
        <v>0.54949999999999999</v>
      </c>
      <c r="BQ117" s="4">
        <v>71.52</v>
      </c>
      <c r="BR117" s="4">
        <v>0.23306499999999999</v>
      </c>
      <c r="BS117" s="4">
        <v>-5</v>
      </c>
      <c r="BT117" s="4">
        <v>5.0000000000000001E-3</v>
      </c>
      <c r="BU117" s="4">
        <v>5.6955260000000001</v>
      </c>
      <c r="BV117" s="4">
        <v>21</v>
      </c>
      <c r="BW117" s="4">
        <f t="shared" si="10"/>
        <v>1.5047579691999999</v>
      </c>
      <c r="BY117" s="4">
        <f>BE117*$BU117*(VLOOKUP("Fuel Specific Gravity",'Raw Data'!$A$1:$B$2000,2,FALSE))</f>
        <v>12408.764450407221</v>
      </c>
      <c r="BZ117" s="4">
        <f>BF117*$BU117*(VLOOKUP("Fuel Specific Gravity",'Raw Data'!$A$1:$B$2000,2,FALSE))</f>
        <v>11.630087530693999</v>
      </c>
      <c r="CA117" s="4">
        <f>BJ117*$BU117*(VLOOKUP("Fuel Specific Gravity",'Raw Data'!$A$1:$B$2000,2,FALSE))</f>
        <v>10.462373703596</v>
      </c>
      <c r="CB117" s="4">
        <f>BM117*$BU117*(VLOOKUP("Fuel Specific Gravity",'Raw Data'!$A$1:$B$2000,2,FALSE))</f>
        <v>2.350398344287</v>
      </c>
    </row>
    <row r="118" spans="1:80" x14ac:dyDescent="0.25">
      <c r="A118" s="2">
        <v>43167</v>
      </c>
      <c r="B118" s="38">
        <v>1.5369212962962965E-2</v>
      </c>
      <c r="C118" s="4">
        <v>13.666</v>
      </c>
      <c r="D118" s="4">
        <v>9.5999999999999992E-3</v>
      </c>
      <c r="E118" s="4">
        <v>95.570248000000007</v>
      </c>
      <c r="F118" s="4">
        <v>148.69999999999999</v>
      </c>
      <c r="G118" s="4">
        <v>3.1</v>
      </c>
      <c r="H118" s="4">
        <v>75.599999999999994</v>
      </c>
      <c r="J118" s="4">
        <v>0.4</v>
      </c>
      <c r="K118" s="4">
        <v>0.87860000000000005</v>
      </c>
      <c r="L118" s="4">
        <v>12.006500000000001</v>
      </c>
      <c r="M118" s="4">
        <v>8.3999999999999995E-3</v>
      </c>
      <c r="N118" s="4">
        <v>130.61609999999999</v>
      </c>
      <c r="O118" s="4">
        <v>2.6888999999999998</v>
      </c>
      <c r="P118" s="4">
        <v>133.30000000000001</v>
      </c>
      <c r="Q118" s="4">
        <v>108.3725</v>
      </c>
      <c r="R118" s="4">
        <v>2.2309999999999999</v>
      </c>
      <c r="S118" s="4">
        <v>110.6</v>
      </c>
      <c r="T118" s="4">
        <v>75.609800000000007</v>
      </c>
      <c r="W118" s="4">
        <v>0</v>
      </c>
      <c r="X118" s="4">
        <v>0.35139999999999999</v>
      </c>
      <c r="Y118" s="4">
        <v>12.5</v>
      </c>
      <c r="Z118" s="4">
        <v>846</v>
      </c>
      <c r="AA118" s="4">
        <v>856</v>
      </c>
      <c r="AB118" s="4">
        <v>869</v>
      </c>
      <c r="AC118" s="4">
        <v>86</v>
      </c>
      <c r="AD118" s="4">
        <v>31.33</v>
      </c>
      <c r="AE118" s="4">
        <v>0.72</v>
      </c>
      <c r="AF118" s="4">
        <v>978</v>
      </c>
      <c r="AG118" s="4">
        <v>4</v>
      </c>
      <c r="AH118" s="4">
        <v>72.070999999999998</v>
      </c>
      <c r="AI118" s="4">
        <v>41</v>
      </c>
      <c r="AJ118" s="4">
        <v>191</v>
      </c>
      <c r="AK118" s="4">
        <v>170.1</v>
      </c>
      <c r="AL118" s="4">
        <v>4.5</v>
      </c>
      <c r="AM118" s="4">
        <v>175</v>
      </c>
      <c r="AN118" s="4" t="s">
        <v>155</v>
      </c>
      <c r="AO118" s="4">
        <v>2</v>
      </c>
      <c r="AP118" s="5">
        <v>0.89118055555555553</v>
      </c>
      <c r="AQ118" s="4">
        <v>47.163587999999997</v>
      </c>
      <c r="AR118" s="4">
        <v>-88.491215999999994</v>
      </c>
      <c r="AS118" s="4">
        <v>317.60000000000002</v>
      </c>
      <c r="AT118" s="4">
        <v>31.1</v>
      </c>
      <c r="AU118" s="4">
        <v>12</v>
      </c>
      <c r="AV118" s="4">
        <v>11</v>
      </c>
      <c r="AW118" s="4" t="s">
        <v>212</v>
      </c>
      <c r="AX118" s="4">
        <v>1.2</v>
      </c>
      <c r="AY118" s="4">
        <v>1</v>
      </c>
      <c r="AZ118" s="4">
        <v>1.6</v>
      </c>
      <c r="BA118" s="4">
        <v>13.404</v>
      </c>
      <c r="BB118" s="4">
        <v>14.84</v>
      </c>
      <c r="BC118" s="4">
        <v>1.1100000000000001</v>
      </c>
      <c r="BD118" s="4">
        <v>13.821999999999999</v>
      </c>
      <c r="BE118" s="4">
        <v>2903.0889999999999</v>
      </c>
      <c r="BF118" s="4">
        <v>1.292</v>
      </c>
      <c r="BG118" s="4">
        <v>3.3069999999999999</v>
      </c>
      <c r="BH118" s="4">
        <v>6.8000000000000005E-2</v>
      </c>
      <c r="BI118" s="4">
        <v>3.375</v>
      </c>
      <c r="BJ118" s="4">
        <v>2.7440000000000002</v>
      </c>
      <c r="BK118" s="4">
        <v>5.6000000000000001E-2</v>
      </c>
      <c r="BL118" s="4">
        <v>2.8010000000000002</v>
      </c>
      <c r="BM118" s="4">
        <v>0.63090000000000002</v>
      </c>
      <c r="BQ118" s="4">
        <v>61.783999999999999</v>
      </c>
      <c r="BR118" s="4">
        <v>0.19112399999999999</v>
      </c>
      <c r="BS118" s="4">
        <v>-5</v>
      </c>
      <c r="BT118" s="4">
        <v>5.9290000000000002E-3</v>
      </c>
      <c r="BU118" s="4">
        <v>4.6705930000000002</v>
      </c>
      <c r="BV118" s="4">
        <v>21</v>
      </c>
      <c r="BW118" s="4">
        <f t="shared" si="10"/>
        <v>1.2339706706</v>
      </c>
      <c r="BY118" s="4">
        <f>BE118*$BU118*(VLOOKUP("Fuel Specific Gravity",'Raw Data'!$A$1:$B$2000,2,FALSE))</f>
        <v>10182.919518494527</v>
      </c>
      <c r="BZ118" s="4">
        <f>BF118*$BU118*(VLOOKUP("Fuel Specific Gravity",'Raw Data'!$A$1:$B$2000,2,FALSE))</f>
        <v>4.5318390231560004</v>
      </c>
      <c r="CA118" s="4">
        <f>BJ118*$BU118*(VLOOKUP("Fuel Specific Gravity",'Raw Data'!$A$1:$B$2000,2,FALSE))</f>
        <v>9.6248965011920014</v>
      </c>
      <c r="CB118" s="4">
        <f>BM118*$BU118*(VLOOKUP("Fuel Specific Gravity",'Raw Data'!$A$1:$B$2000,2,FALSE))</f>
        <v>2.2129545198987</v>
      </c>
    </row>
    <row r="119" spans="1:80" x14ac:dyDescent="0.25">
      <c r="A119" s="2">
        <v>43167</v>
      </c>
      <c r="B119" s="38">
        <v>1.5380787037037038E-2</v>
      </c>
      <c r="C119" s="4">
        <v>13.881</v>
      </c>
      <c r="D119" s="4">
        <v>6.4999999999999997E-3</v>
      </c>
      <c r="E119" s="4">
        <v>65.489086</v>
      </c>
      <c r="F119" s="4">
        <v>166</v>
      </c>
      <c r="G119" s="4">
        <v>3</v>
      </c>
      <c r="H119" s="4">
        <v>75.3</v>
      </c>
      <c r="J119" s="4">
        <v>0.4</v>
      </c>
      <c r="K119" s="4">
        <v>0.87690000000000001</v>
      </c>
      <c r="L119" s="4">
        <v>12.1724</v>
      </c>
      <c r="M119" s="4">
        <v>5.7000000000000002E-3</v>
      </c>
      <c r="N119" s="4">
        <v>145.56549999999999</v>
      </c>
      <c r="O119" s="4">
        <v>2.5962000000000001</v>
      </c>
      <c r="P119" s="4">
        <v>148.19999999999999</v>
      </c>
      <c r="Q119" s="4">
        <v>120.776</v>
      </c>
      <c r="R119" s="4">
        <v>2.1539999999999999</v>
      </c>
      <c r="S119" s="4">
        <v>122.9</v>
      </c>
      <c r="T119" s="4">
        <v>75.293899999999994</v>
      </c>
      <c r="W119" s="4">
        <v>0</v>
      </c>
      <c r="X119" s="4">
        <v>0.3508</v>
      </c>
      <c r="Y119" s="4">
        <v>12.6</v>
      </c>
      <c r="Z119" s="4">
        <v>846</v>
      </c>
      <c r="AA119" s="4">
        <v>856</v>
      </c>
      <c r="AB119" s="4">
        <v>868</v>
      </c>
      <c r="AC119" s="4">
        <v>86</v>
      </c>
      <c r="AD119" s="4">
        <v>31.33</v>
      </c>
      <c r="AE119" s="4">
        <v>0.72</v>
      </c>
      <c r="AF119" s="4">
        <v>978</v>
      </c>
      <c r="AG119" s="4">
        <v>4</v>
      </c>
      <c r="AH119" s="4">
        <v>72</v>
      </c>
      <c r="AI119" s="4">
        <v>41</v>
      </c>
      <c r="AJ119" s="4">
        <v>191</v>
      </c>
      <c r="AK119" s="4">
        <v>170</v>
      </c>
      <c r="AL119" s="4">
        <v>4.5999999999999996</v>
      </c>
      <c r="AM119" s="4">
        <v>175</v>
      </c>
      <c r="AN119" s="4" t="s">
        <v>155</v>
      </c>
      <c r="AO119" s="4">
        <v>2</v>
      </c>
      <c r="AP119" s="5">
        <v>0.89119212962962957</v>
      </c>
      <c r="AQ119" s="4">
        <v>47.163500999999997</v>
      </c>
      <c r="AR119" s="4">
        <v>-88.491506000000001</v>
      </c>
      <c r="AS119" s="4">
        <v>317.60000000000002</v>
      </c>
      <c r="AT119" s="4">
        <v>30.5</v>
      </c>
      <c r="AU119" s="4">
        <v>12</v>
      </c>
      <c r="AV119" s="4">
        <v>11</v>
      </c>
      <c r="AW119" s="4" t="s">
        <v>212</v>
      </c>
      <c r="AX119" s="4">
        <v>1.2</v>
      </c>
      <c r="AY119" s="4">
        <v>1</v>
      </c>
      <c r="AZ119" s="4">
        <v>1.6</v>
      </c>
      <c r="BA119" s="4">
        <v>13.404</v>
      </c>
      <c r="BB119" s="4">
        <v>14.63</v>
      </c>
      <c r="BC119" s="4">
        <v>1.0900000000000001</v>
      </c>
      <c r="BD119" s="4">
        <v>14.034000000000001</v>
      </c>
      <c r="BE119" s="4">
        <v>2903.652</v>
      </c>
      <c r="BF119" s="4">
        <v>0.872</v>
      </c>
      <c r="BG119" s="4">
        <v>3.6360000000000001</v>
      </c>
      <c r="BH119" s="4">
        <v>6.5000000000000002E-2</v>
      </c>
      <c r="BI119" s="4">
        <v>3.7010000000000001</v>
      </c>
      <c r="BJ119" s="4">
        <v>3.0169999999999999</v>
      </c>
      <c r="BK119" s="4">
        <v>5.3999999999999999E-2</v>
      </c>
      <c r="BL119" s="4">
        <v>3.0710000000000002</v>
      </c>
      <c r="BM119" s="4">
        <v>0.61980000000000002</v>
      </c>
      <c r="BQ119" s="4">
        <v>60.84</v>
      </c>
      <c r="BR119" s="4">
        <v>0.25767499999999999</v>
      </c>
      <c r="BS119" s="4">
        <v>-5</v>
      </c>
      <c r="BT119" s="4">
        <v>6.0000000000000001E-3</v>
      </c>
      <c r="BU119" s="4">
        <v>6.296932</v>
      </c>
      <c r="BV119" s="4">
        <v>21</v>
      </c>
      <c r="BW119" s="4">
        <f t="shared" si="10"/>
        <v>1.6636494343999999</v>
      </c>
      <c r="BY119" s="4">
        <f>BE119*$BU119*(VLOOKUP("Fuel Specific Gravity",'Raw Data'!$A$1:$B$2000,2,FALSE))</f>
        <v>13731.358495943663</v>
      </c>
      <c r="BZ119" s="4">
        <f>BF119*$BU119*(VLOOKUP("Fuel Specific Gravity",'Raw Data'!$A$1:$B$2000,2,FALSE))</f>
        <v>4.1236844527040004</v>
      </c>
      <c r="CA119" s="4">
        <f>BJ119*$BU119*(VLOOKUP("Fuel Specific Gravity",'Raw Data'!$A$1:$B$2000,2,FALSE))</f>
        <v>14.267380726843999</v>
      </c>
      <c r="CB119" s="4">
        <f>BM119*$BU119*(VLOOKUP("Fuel Specific Gravity",'Raw Data'!$A$1:$B$2000,2,FALSE))</f>
        <v>2.9310316786536004</v>
      </c>
    </row>
    <row r="120" spans="1:80" x14ac:dyDescent="0.25">
      <c r="A120" s="2">
        <v>43167</v>
      </c>
      <c r="B120" s="38">
        <v>1.5392361111111112E-2</v>
      </c>
      <c r="C120" s="4">
        <v>14.382</v>
      </c>
      <c r="D120" s="4">
        <v>1.78E-2</v>
      </c>
      <c r="E120" s="4">
        <v>177.7</v>
      </c>
      <c r="F120" s="4">
        <v>196.5</v>
      </c>
      <c r="G120" s="4">
        <v>2.9</v>
      </c>
      <c r="H120" s="4">
        <v>66.400000000000006</v>
      </c>
      <c r="J120" s="4">
        <v>0.4</v>
      </c>
      <c r="K120" s="4">
        <v>0.87290000000000001</v>
      </c>
      <c r="L120" s="4">
        <v>12.554399999999999</v>
      </c>
      <c r="M120" s="4">
        <v>1.55E-2</v>
      </c>
      <c r="N120" s="4">
        <v>171.5641</v>
      </c>
      <c r="O120" s="4">
        <v>2.5314000000000001</v>
      </c>
      <c r="P120" s="4">
        <v>174.1</v>
      </c>
      <c r="Q120" s="4">
        <v>142.34710000000001</v>
      </c>
      <c r="R120" s="4">
        <v>2.1002999999999998</v>
      </c>
      <c r="S120" s="4">
        <v>144.4</v>
      </c>
      <c r="T120" s="4">
        <v>66.363500000000002</v>
      </c>
      <c r="W120" s="4">
        <v>0</v>
      </c>
      <c r="X120" s="4">
        <v>0.34920000000000001</v>
      </c>
      <c r="Y120" s="4">
        <v>12.6</v>
      </c>
      <c r="Z120" s="4">
        <v>845</v>
      </c>
      <c r="AA120" s="4">
        <v>856</v>
      </c>
      <c r="AB120" s="4">
        <v>868</v>
      </c>
      <c r="AC120" s="4">
        <v>86</v>
      </c>
      <c r="AD120" s="4">
        <v>31.33</v>
      </c>
      <c r="AE120" s="4">
        <v>0.72</v>
      </c>
      <c r="AF120" s="4">
        <v>978</v>
      </c>
      <c r="AG120" s="4">
        <v>4</v>
      </c>
      <c r="AH120" s="4">
        <v>72</v>
      </c>
      <c r="AI120" s="4">
        <v>41</v>
      </c>
      <c r="AJ120" s="4">
        <v>191</v>
      </c>
      <c r="AK120" s="4">
        <v>170</v>
      </c>
      <c r="AL120" s="4">
        <v>4.5999999999999996</v>
      </c>
      <c r="AM120" s="4">
        <v>175</v>
      </c>
      <c r="AN120" s="4" t="s">
        <v>155</v>
      </c>
      <c r="AO120" s="4">
        <v>2</v>
      </c>
      <c r="AP120" s="5">
        <v>0.89121527777777787</v>
      </c>
      <c r="AQ120" s="4">
        <v>47.163477</v>
      </c>
      <c r="AR120" s="4">
        <v>-88.491579999999999</v>
      </c>
      <c r="AS120" s="4">
        <v>317.7</v>
      </c>
      <c r="AT120" s="4">
        <v>30.3</v>
      </c>
      <c r="AU120" s="4">
        <v>12</v>
      </c>
      <c r="AV120" s="4">
        <v>11</v>
      </c>
      <c r="AW120" s="4" t="s">
        <v>212</v>
      </c>
      <c r="AX120" s="4">
        <v>1.2</v>
      </c>
      <c r="AY120" s="4">
        <v>1</v>
      </c>
      <c r="AZ120" s="4">
        <v>1.6</v>
      </c>
      <c r="BA120" s="4">
        <v>13.404</v>
      </c>
      <c r="BB120" s="4">
        <v>14.14</v>
      </c>
      <c r="BC120" s="4">
        <v>1.05</v>
      </c>
      <c r="BD120" s="4">
        <v>14.561</v>
      </c>
      <c r="BE120" s="4">
        <v>2901.404</v>
      </c>
      <c r="BF120" s="4">
        <v>2.282</v>
      </c>
      <c r="BG120" s="4">
        <v>4.1520000000000001</v>
      </c>
      <c r="BH120" s="4">
        <v>6.0999999999999999E-2</v>
      </c>
      <c r="BI120" s="4">
        <v>4.2130000000000001</v>
      </c>
      <c r="BJ120" s="4">
        <v>3.4449999999999998</v>
      </c>
      <c r="BK120" s="4">
        <v>5.0999999999999997E-2</v>
      </c>
      <c r="BL120" s="4">
        <v>3.496</v>
      </c>
      <c r="BM120" s="4">
        <v>0.52929999999999999</v>
      </c>
      <c r="BQ120" s="4">
        <v>58.671999999999997</v>
      </c>
      <c r="BR120" s="4">
        <v>0.262071</v>
      </c>
      <c r="BS120" s="4">
        <v>-5</v>
      </c>
      <c r="BT120" s="4">
        <v>6.9290000000000003E-3</v>
      </c>
      <c r="BU120" s="4">
        <v>6.4043599999999996</v>
      </c>
      <c r="BV120" s="4">
        <v>21</v>
      </c>
      <c r="BW120" s="4">
        <f t="shared" si="10"/>
        <v>1.6920319119999998</v>
      </c>
      <c r="BY120" s="4">
        <f>BE120*$BU120*(VLOOKUP("Fuel Specific Gravity",'Raw Data'!$A$1:$B$2000,2,FALSE))</f>
        <v>13954.808426801439</v>
      </c>
      <c r="BZ120" s="4">
        <f>BF120*$BU120*(VLOOKUP("Fuel Specific Gravity",'Raw Data'!$A$1:$B$2000,2,FALSE))</f>
        <v>10.975676889520001</v>
      </c>
      <c r="CA120" s="4">
        <f>BJ120*$BU120*(VLOOKUP("Fuel Specific Gravity",'Raw Data'!$A$1:$B$2000,2,FALSE))</f>
        <v>16.569328170199999</v>
      </c>
      <c r="CB120" s="4">
        <f>BM120*$BU120*(VLOOKUP("Fuel Specific Gravity",'Raw Data'!$A$1:$B$2000,2,FALSE))</f>
        <v>2.5457606387479998</v>
      </c>
    </row>
    <row r="121" spans="1:80" x14ac:dyDescent="0.25">
      <c r="A121" s="2">
        <v>43167</v>
      </c>
      <c r="B121" s="38">
        <v>1.5403935185185187E-2</v>
      </c>
      <c r="C121" s="4">
        <v>14.585000000000001</v>
      </c>
      <c r="D121" s="4">
        <v>7.0800000000000002E-2</v>
      </c>
      <c r="E121" s="4">
        <v>708.47618999999997</v>
      </c>
      <c r="F121" s="4">
        <v>227.1</v>
      </c>
      <c r="G121" s="4">
        <v>2.9</v>
      </c>
      <c r="H121" s="4">
        <v>53.5</v>
      </c>
      <c r="J121" s="4">
        <v>0.4</v>
      </c>
      <c r="K121" s="4">
        <v>0.87090000000000001</v>
      </c>
      <c r="L121" s="4">
        <v>12.7018</v>
      </c>
      <c r="M121" s="4">
        <v>6.1699999999999998E-2</v>
      </c>
      <c r="N121" s="4">
        <v>197.79900000000001</v>
      </c>
      <c r="O121" s="4">
        <v>2.5255000000000001</v>
      </c>
      <c r="P121" s="4">
        <v>200.3</v>
      </c>
      <c r="Q121" s="4">
        <v>164.11420000000001</v>
      </c>
      <c r="R121" s="4">
        <v>2.0954000000000002</v>
      </c>
      <c r="S121" s="4">
        <v>166.2</v>
      </c>
      <c r="T121" s="4">
        <v>53.543500000000002</v>
      </c>
      <c r="W121" s="4">
        <v>0</v>
      </c>
      <c r="X121" s="4">
        <v>0.3483</v>
      </c>
      <c r="Y121" s="4">
        <v>12.6</v>
      </c>
      <c r="Z121" s="4">
        <v>847</v>
      </c>
      <c r="AA121" s="4">
        <v>856</v>
      </c>
      <c r="AB121" s="4">
        <v>868</v>
      </c>
      <c r="AC121" s="4">
        <v>86</v>
      </c>
      <c r="AD121" s="4">
        <v>31.33</v>
      </c>
      <c r="AE121" s="4">
        <v>0.72</v>
      </c>
      <c r="AF121" s="4">
        <v>978</v>
      </c>
      <c r="AG121" s="4">
        <v>4</v>
      </c>
      <c r="AH121" s="4">
        <v>72</v>
      </c>
      <c r="AI121" s="4">
        <v>41</v>
      </c>
      <c r="AJ121" s="4">
        <v>191</v>
      </c>
      <c r="AK121" s="4">
        <v>170</v>
      </c>
      <c r="AL121" s="4">
        <v>4.5999999999999996</v>
      </c>
      <c r="AM121" s="4">
        <v>175</v>
      </c>
      <c r="AN121" s="4" t="s">
        <v>155</v>
      </c>
      <c r="AO121" s="4">
        <v>2</v>
      </c>
      <c r="AP121" s="5">
        <v>0.89121527777777787</v>
      </c>
      <c r="AQ121" s="4">
        <v>47.163420000000002</v>
      </c>
      <c r="AR121" s="4">
        <v>-88.491682999999995</v>
      </c>
      <c r="AS121" s="4">
        <v>317.89999999999998</v>
      </c>
      <c r="AT121" s="4">
        <v>29.3</v>
      </c>
      <c r="AU121" s="4">
        <v>12</v>
      </c>
      <c r="AV121" s="4">
        <v>11</v>
      </c>
      <c r="AW121" s="4" t="s">
        <v>212</v>
      </c>
      <c r="AX121" s="4">
        <v>1.2</v>
      </c>
      <c r="AY121" s="4">
        <v>1</v>
      </c>
      <c r="AZ121" s="4">
        <v>1.6</v>
      </c>
      <c r="BA121" s="4">
        <v>13.404</v>
      </c>
      <c r="BB121" s="4">
        <v>13.91</v>
      </c>
      <c r="BC121" s="4">
        <v>1.04</v>
      </c>
      <c r="BD121" s="4">
        <v>14.829000000000001</v>
      </c>
      <c r="BE121" s="4">
        <v>2891.12</v>
      </c>
      <c r="BF121" s="4">
        <v>8.9380000000000006</v>
      </c>
      <c r="BG121" s="4">
        <v>4.7149999999999999</v>
      </c>
      <c r="BH121" s="4">
        <v>0.06</v>
      </c>
      <c r="BI121" s="4">
        <v>4.7750000000000004</v>
      </c>
      <c r="BJ121" s="4">
        <v>3.9119999999999999</v>
      </c>
      <c r="BK121" s="4">
        <v>0.05</v>
      </c>
      <c r="BL121" s="4">
        <v>3.9620000000000002</v>
      </c>
      <c r="BM121" s="4">
        <v>0.42059999999999997</v>
      </c>
      <c r="BQ121" s="4">
        <v>57.651000000000003</v>
      </c>
      <c r="BR121" s="4">
        <v>0.30101800000000001</v>
      </c>
      <c r="BS121" s="4">
        <v>-5</v>
      </c>
      <c r="BT121" s="4">
        <v>7.0000000000000001E-3</v>
      </c>
      <c r="BU121" s="4">
        <v>7.3561269999999999</v>
      </c>
      <c r="BV121" s="4">
        <v>21</v>
      </c>
      <c r="BW121" s="4">
        <f t="shared" si="10"/>
        <v>1.9434887533999998</v>
      </c>
      <c r="BY121" s="4">
        <f>BE121*$BU121*(VLOOKUP("Fuel Specific Gravity",'Raw Data'!$A$1:$B$2000,2,FALSE))</f>
        <v>15971.851865072238</v>
      </c>
      <c r="BZ121" s="4">
        <f>BF121*$BU121*(VLOOKUP("Fuel Specific Gravity",'Raw Data'!$A$1:$B$2000,2,FALSE))</f>
        <v>49.377546407626006</v>
      </c>
      <c r="CA121" s="4">
        <f>BJ121*$BU121*(VLOOKUP("Fuel Specific Gravity",'Raw Data'!$A$1:$B$2000,2,FALSE))</f>
        <v>21.611653786824</v>
      </c>
      <c r="CB121" s="4">
        <f>BM121*$BU121*(VLOOKUP("Fuel Specific Gravity",'Raw Data'!$A$1:$B$2000,2,FALSE))</f>
        <v>2.3235842491662</v>
      </c>
    </row>
    <row r="122" spans="1:80" x14ac:dyDescent="0.25">
      <c r="A122" s="2">
        <v>43167</v>
      </c>
      <c r="B122" s="38">
        <v>1.5415509259259261E-2</v>
      </c>
      <c r="C122" s="4">
        <v>14.497</v>
      </c>
      <c r="D122" s="4">
        <v>0.24310000000000001</v>
      </c>
      <c r="E122" s="4">
        <v>2431.4199130000002</v>
      </c>
      <c r="F122" s="4">
        <v>233.7</v>
      </c>
      <c r="G122" s="4">
        <v>2.9</v>
      </c>
      <c r="H122" s="4">
        <v>49.3</v>
      </c>
      <c r="J122" s="4">
        <v>0.4</v>
      </c>
      <c r="K122" s="4">
        <v>0.87</v>
      </c>
      <c r="L122" s="4">
        <v>12.6114</v>
      </c>
      <c r="M122" s="4">
        <v>0.21149999999999999</v>
      </c>
      <c r="N122" s="4">
        <v>203.27809999999999</v>
      </c>
      <c r="O122" s="4">
        <v>2.5228999999999999</v>
      </c>
      <c r="P122" s="4">
        <v>205.8</v>
      </c>
      <c r="Q122" s="4">
        <v>168.66030000000001</v>
      </c>
      <c r="R122" s="4">
        <v>2.0931999999999999</v>
      </c>
      <c r="S122" s="4">
        <v>170.8</v>
      </c>
      <c r="T122" s="4">
        <v>49.282899999999998</v>
      </c>
      <c r="W122" s="4">
        <v>0</v>
      </c>
      <c r="X122" s="4">
        <v>0.34799999999999998</v>
      </c>
      <c r="Y122" s="4">
        <v>12.3</v>
      </c>
      <c r="Z122" s="4">
        <v>849</v>
      </c>
      <c r="AA122" s="4">
        <v>858</v>
      </c>
      <c r="AB122" s="4">
        <v>868</v>
      </c>
      <c r="AC122" s="4">
        <v>86</v>
      </c>
      <c r="AD122" s="4">
        <v>31.33</v>
      </c>
      <c r="AE122" s="4">
        <v>0.72</v>
      </c>
      <c r="AF122" s="4">
        <v>978</v>
      </c>
      <c r="AG122" s="4">
        <v>4</v>
      </c>
      <c r="AH122" s="4">
        <v>72</v>
      </c>
      <c r="AI122" s="4">
        <v>41</v>
      </c>
      <c r="AJ122" s="4">
        <v>191</v>
      </c>
      <c r="AK122" s="4">
        <v>169.1</v>
      </c>
      <c r="AL122" s="4">
        <v>4.4000000000000004</v>
      </c>
      <c r="AM122" s="4">
        <v>175</v>
      </c>
      <c r="AN122" s="4" t="s">
        <v>155</v>
      </c>
      <c r="AO122" s="4">
        <v>2</v>
      </c>
      <c r="AP122" s="5">
        <v>0.8912268518518518</v>
      </c>
      <c r="AQ122" s="4">
        <v>47.163243000000001</v>
      </c>
      <c r="AR122" s="4">
        <v>-88.491853000000006</v>
      </c>
      <c r="AS122" s="4">
        <v>318</v>
      </c>
      <c r="AT122" s="4">
        <v>29.2</v>
      </c>
      <c r="AU122" s="4">
        <v>12</v>
      </c>
      <c r="AV122" s="4">
        <v>11</v>
      </c>
      <c r="AW122" s="4" t="s">
        <v>212</v>
      </c>
      <c r="AX122" s="4">
        <v>1.3542000000000001</v>
      </c>
      <c r="AY122" s="4">
        <v>1</v>
      </c>
      <c r="AZ122" s="4">
        <v>1.6771</v>
      </c>
      <c r="BA122" s="4">
        <v>13.404</v>
      </c>
      <c r="BB122" s="4">
        <v>13.81</v>
      </c>
      <c r="BC122" s="4">
        <v>1.03</v>
      </c>
      <c r="BD122" s="4">
        <v>14.949</v>
      </c>
      <c r="BE122" s="4">
        <v>2857.2939999999999</v>
      </c>
      <c r="BF122" s="4">
        <v>30.501999999999999</v>
      </c>
      <c r="BG122" s="4">
        <v>4.8230000000000004</v>
      </c>
      <c r="BH122" s="4">
        <v>0.06</v>
      </c>
      <c r="BI122" s="4">
        <v>4.883</v>
      </c>
      <c r="BJ122" s="4">
        <v>4.0019999999999998</v>
      </c>
      <c r="BK122" s="4">
        <v>0.05</v>
      </c>
      <c r="BL122" s="4">
        <v>4.0510000000000002</v>
      </c>
      <c r="BM122" s="4">
        <v>0.38529999999999998</v>
      </c>
      <c r="BQ122" s="4">
        <v>57.325000000000003</v>
      </c>
      <c r="BR122" s="4">
        <v>0.29842600000000002</v>
      </c>
      <c r="BS122" s="4">
        <v>-5</v>
      </c>
      <c r="BT122" s="4">
        <v>7.0000000000000001E-3</v>
      </c>
      <c r="BU122" s="4">
        <v>7.2927850000000003</v>
      </c>
      <c r="BV122" s="4">
        <v>21</v>
      </c>
      <c r="BW122" s="4">
        <f t="shared" si="10"/>
        <v>1.9267537969999999</v>
      </c>
      <c r="BY122" s="4">
        <f>BE122*$BU122*(VLOOKUP("Fuel Specific Gravity",'Raw Data'!$A$1:$B$2000,2,FALSE))</f>
        <v>15649.06074866629</v>
      </c>
      <c r="BZ122" s="4">
        <f>BF122*$BU122*(VLOOKUP("Fuel Specific Gravity",'Raw Data'!$A$1:$B$2000,2,FALSE))</f>
        <v>167.05584058056999</v>
      </c>
      <c r="CA122" s="4">
        <f>BJ122*$BU122*(VLOOKUP("Fuel Specific Gravity",'Raw Data'!$A$1:$B$2000,2,FALSE))</f>
        <v>21.918479903070001</v>
      </c>
      <c r="CB122" s="4">
        <f>BM122*$BU122*(VLOOKUP("Fuel Specific Gravity",'Raw Data'!$A$1:$B$2000,2,FALSE))</f>
        <v>2.1102424554354999</v>
      </c>
    </row>
    <row r="123" spans="1:80" x14ac:dyDescent="0.25">
      <c r="A123" s="2">
        <v>43167</v>
      </c>
      <c r="B123" s="38">
        <v>1.5427083333333334E-2</v>
      </c>
      <c r="C123" s="4">
        <v>14.465</v>
      </c>
      <c r="D123" s="4">
        <v>0.1449</v>
      </c>
      <c r="E123" s="4">
        <v>1448.6162509999999</v>
      </c>
      <c r="F123" s="4">
        <v>212.3</v>
      </c>
      <c r="G123" s="4">
        <v>2.9</v>
      </c>
      <c r="H123" s="4">
        <v>53.8</v>
      </c>
      <c r="J123" s="4">
        <v>0.4</v>
      </c>
      <c r="K123" s="4">
        <v>0.871</v>
      </c>
      <c r="L123" s="4">
        <v>12.5984</v>
      </c>
      <c r="M123" s="4">
        <v>0.12620000000000001</v>
      </c>
      <c r="N123" s="4">
        <v>184.9427</v>
      </c>
      <c r="O123" s="4">
        <v>2.5257999999999998</v>
      </c>
      <c r="P123" s="4">
        <v>187.5</v>
      </c>
      <c r="Q123" s="4">
        <v>153.44739999999999</v>
      </c>
      <c r="R123" s="4">
        <v>2.0956000000000001</v>
      </c>
      <c r="S123" s="4">
        <v>155.5</v>
      </c>
      <c r="T123" s="4">
        <v>53.800400000000003</v>
      </c>
      <c r="W123" s="4">
        <v>0</v>
      </c>
      <c r="X123" s="4">
        <v>0.34839999999999999</v>
      </c>
      <c r="Y123" s="4">
        <v>12.1</v>
      </c>
      <c r="Z123" s="4">
        <v>850</v>
      </c>
      <c r="AA123" s="4">
        <v>860</v>
      </c>
      <c r="AB123" s="4">
        <v>870</v>
      </c>
      <c r="AC123" s="4">
        <v>86</v>
      </c>
      <c r="AD123" s="4">
        <v>31.33</v>
      </c>
      <c r="AE123" s="4">
        <v>0.72</v>
      </c>
      <c r="AF123" s="4">
        <v>978</v>
      </c>
      <c r="AG123" s="4">
        <v>4</v>
      </c>
      <c r="AH123" s="4">
        <v>71.070999999999998</v>
      </c>
      <c r="AI123" s="4">
        <v>41</v>
      </c>
      <c r="AJ123" s="4">
        <v>190.1</v>
      </c>
      <c r="AK123" s="4">
        <v>169</v>
      </c>
      <c r="AL123" s="4">
        <v>4.0999999999999996</v>
      </c>
      <c r="AM123" s="4">
        <v>175</v>
      </c>
      <c r="AN123" s="4" t="s">
        <v>155</v>
      </c>
      <c r="AO123" s="4">
        <v>2</v>
      </c>
      <c r="AP123" s="5">
        <v>0.89124999999999999</v>
      </c>
      <c r="AQ123" s="4">
        <v>47.163195000000002</v>
      </c>
      <c r="AR123" s="4">
        <v>-88.491895</v>
      </c>
      <c r="AS123" s="4">
        <v>318</v>
      </c>
      <c r="AT123" s="4">
        <v>30.1</v>
      </c>
      <c r="AU123" s="4">
        <v>12</v>
      </c>
      <c r="AV123" s="4">
        <v>11</v>
      </c>
      <c r="AW123" s="4" t="s">
        <v>212</v>
      </c>
      <c r="AX123" s="4">
        <v>2.0167999999999999</v>
      </c>
      <c r="AY123" s="4">
        <v>1</v>
      </c>
      <c r="AZ123" s="4">
        <v>2.3168000000000002</v>
      </c>
      <c r="BA123" s="4">
        <v>13.404</v>
      </c>
      <c r="BB123" s="4">
        <v>13.94</v>
      </c>
      <c r="BC123" s="4">
        <v>1.04</v>
      </c>
      <c r="BD123" s="4">
        <v>14.817</v>
      </c>
      <c r="BE123" s="4">
        <v>2876.373</v>
      </c>
      <c r="BF123" s="4">
        <v>18.334</v>
      </c>
      <c r="BG123" s="4">
        <v>4.4219999999999997</v>
      </c>
      <c r="BH123" s="4">
        <v>0.06</v>
      </c>
      <c r="BI123" s="4">
        <v>4.4820000000000002</v>
      </c>
      <c r="BJ123" s="4">
        <v>3.669</v>
      </c>
      <c r="BK123" s="4">
        <v>0.05</v>
      </c>
      <c r="BL123" s="4">
        <v>3.7189999999999999</v>
      </c>
      <c r="BM123" s="4">
        <v>0.4239</v>
      </c>
      <c r="BQ123" s="4">
        <v>57.834000000000003</v>
      </c>
      <c r="BR123" s="4">
        <v>0.43270500000000001</v>
      </c>
      <c r="BS123" s="4">
        <v>-5</v>
      </c>
      <c r="BT123" s="4">
        <v>7.9290000000000003E-3</v>
      </c>
      <c r="BU123" s="4">
        <v>10.574229000000001</v>
      </c>
      <c r="BV123" s="4">
        <v>21</v>
      </c>
      <c r="BW123" s="4">
        <f t="shared" si="10"/>
        <v>2.7937113018000002</v>
      </c>
      <c r="BY123" s="4">
        <f>BE123*$BU123*(VLOOKUP("Fuel Specific Gravity",'Raw Data'!$A$1:$B$2000,2,FALSE))</f>
        <v>22841.985520354167</v>
      </c>
      <c r="BZ123" s="4">
        <f>BF123*$BU123*(VLOOKUP("Fuel Specific Gravity",'Raw Data'!$A$1:$B$2000,2,FALSE))</f>
        <v>145.59480377898601</v>
      </c>
      <c r="CA123" s="4">
        <f>BJ123*$BU123*(VLOOKUP("Fuel Specific Gravity",'Raw Data'!$A$1:$B$2000,2,FALSE))</f>
        <v>29.136431496951001</v>
      </c>
      <c r="CB123" s="4">
        <f>BM123*$BU123*(VLOOKUP("Fuel Specific Gravity",'Raw Data'!$A$1:$B$2000,2,FALSE))</f>
        <v>3.3662941704981</v>
      </c>
    </row>
    <row r="124" spans="1:80" x14ac:dyDescent="0.25">
      <c r="A124" s="2">
        <v>43167</v>
      </c>
      <c r="B124" s="38">
        <v>1.5438657407407406E-2</v>
      </c>
      <c r="C124" s="4">
        <v>14.500999999999999</v>
      </c>
      <c r="D124" s="4">
        <v>0.1037</v>
      </c>
      <c r="E124" s="4">
        <v>1037.422145</v>
      </c>
      <c r="F124" s="4">
        <v>199.5</v>
      </c>
      <c r="G124" s="4">
        <v>2.9</v>
      </c>
      <c r="H124" s="4">
        <v>64.7</v>
      </c>
      <c r="J124" s="4">
        <v>0.4</v>
      </c>
      <c r="K124" s="4">
        <v>0.871</v>
      </c>
      <c r="L124" s="4">
        <v>12.6304</v>
      </c>
      <c r="M124" s="4">
        <v>9.0399999999999994E-2</v>
      </c>
      <c r="N124" s="4">
        <v>173.80250000000001</v>
      </c>
      <c r="O124" s="4">
        <v>2.5257999999999998</v>
      </c>
      <c r="P124" s="4">
        <v>176.3</v>
      </c>
      <c r="Q124" s="4">
        <v>144.20429999999999</v>
      </c>
      <c r="R124" s="4">
        <v>2.0956999999999999</v>
      </c>
      <c r="S124" s="4">
        <v>146.30000000000001</v>
      </c>
      <c r="T124" s="4">
        <v>64.704700000000003</v>
      </c>
      <c r="W124" s="4">
        <v>0</v>
      </c>
      <c r="X124" s="4">
        <v>0.34839999999999999</v>
      </c>
      <c r="Y124" s="4">
        <v>12.1</v>
      </c>
      <c r="Z124" s="4">
        <v>851</v>
      </c>
      <c r="AA124" s="4">
        <v>861</v>
      </c>
      <c r="AB124" s="4">
        <v>871</v>
      </c>
      <c r="AC124" s="4">
        <v>86</v>
      </c>
      <c r="AD124" s="4">
        <v>31.33</v>
      </c>
      <c r="AE124" s="4">
        <v>0.72</v>
      </c>
      <c r="AF124" s="4">
        <v>978</v>
      </c>
      <c r="AG124" s="4">
        <v>4</v>
      </c>
      <c r="AH124" s="4">
        <v>71</v>
      </c>
      <c r="AI124" s="4">
        <v>41</v>
      </c>
      <c r="AJ124" s="4">
        <v>190</v>
      </c>
      <c r="AK124" s="4">
        <v>169</v>
      </c>
      <c r="AL124" s="4">
        <v>4</v>
      </c>
      <c r="AM124" s="4">
        <v>174.7</v>
      </c>
      <c r="AN124" s="4" t="s">
        <v>155</v>
      </c>
      <c r="AO124" s="4">
        <v>2</v>
      </c>
      <c r="AP124" s="5">
        <v>0.89124999999999999</v>
      </c>
      <c r="AQ124" s="4">
        <v>47.163097</v>
      </c>
      <c r="AR124" s="4">
        <v>-88.491935999999995</v>
      </c>
      <c r="AS124" s="4">
        <v>318.10000000000002</v>
      </c>
      <c r="AT124" s="4">
        <v>32.200000000000003</v>
      </c>
      <c r="AU124" s="4">
        <v>12</v>
      </c>
      <c r="AV124" s="4">
        <v>11</v>
      </c>
      <c r="AW124" s="4" t="s">
        <v>212</v>
      </c>
      <c r="AX124" s="4">
        <v>2.2000000000000002</v>
      </c>
      <c r="AY124" s="4">
        <v>1</v>
      </c>
      <c r="AZ124" s="4">
        <v>2.4229769999999999</v>
      </c>
      <c r="BA124" s="4">
        <v>13.404</v>
      </c>
      <c r="BB124" s="4">
        <v>13.95</v>
      </c>
      <c r="BC124" s="4">
        <v>1.04</v>
      </c>
      <c r="BD124" s="4">
        <v>14.813000000000001</v>
      </c>
      <c r="BE124" s="4">
        <v>2884.2979999999998</v>
      </c>
      <c r="BF124" s="4">
        <v>13.132999999999999</v>
      </c>
      <c r="BG124" s="4">
        <v>4.1559999999999997</v>
      </c>
      <c r="BH124" s="4">
        <v>0.06</v>
      </c>
      <c r="BI124" s="4">
        <v>4.2169999999999996</v>
      </c>
      <c r="BJ124" s="4">
        <v>3.4489999999999998</v>
      </c>
      <c r="BK124" s="4">
        <v>0.05</v>
      </c>
      <c r="BL124" s="4">
        <v>3.4990000000000001</v>
      </c>
      <c r="BM124" s="4">
        <v>0.50990000000000002</v>
      </c>
      <c r="BQ124" s="4">
        <v>57.847999999999999</v>
      </c>
      <c r="BR124" s="4">
        <v>0.50617199999999996</v>
      </c>
      <c r="BS124" s="4">
        <v>-5</v>
      </c>
      <c r="BT124" s="4">
        <v>8.0000000000000002E-3</v>
      </c>
      <c r="BU124" s="4">
        <v>12.369579</v>
      </c>
      <c r="BV124" s="4">
        <v>21</v>
      </c>
      <c r="BW124" s="4">
        <f t="shared" si="10"/>
        <v>3.2680427717999998</v>
      </c>
      <c r="BY124" s="4">
        <f>BE124*$BU124*(VLOOKUP("Fuel Specific Gravity",'Raw Data'!$A$1:$B$2000,2,FALSE))</f>
        <v>26793.841529877038</v>
      </c>
      <c r="BZ124" s="4">
        <f>BF124*$BU124*(VLOOKUP("Fuel Specific Gravity",'Raw Data'!$A$1:$B$2000,2,FALSE))</f>
        <v>121.99971043625699</v>
      </c>
      <c r="CA124" s="4">
        <f>BJ124*$BU124*(VLOOKUP("Fuel Specific Gravity",'Raw Data'!$A$1:$B$2000,2,FALSE))</f>
        <v>32.039671156220997</v>
      </c>
      <c r="CB124" s="4">
        <f>BM124*$BU124*(VLOOKUP("Fuel Specific Gravity",'Raw Data'!$A$1:$B$2000,2,FALSE))</f>
        <v>4.7367434974071001</v>
      </c>
    </row>
    <row r="125" spans="1:80" x14ac:dyDescent="0.25">
      <c r="A125" s="2">
        <v>43167</v>
      </c>
      <c r="B125" s="38">
        <v>1.5450231481481481E-2</v>
      </c>
      <c r="C125" s="4">
        <v>14.394</v>
      </c>
      <c r="D125" s="4">
        <v>6.7900000000000002E-2</v>
      </c>
      <c r="E125" s="4">
        <v>679.23076900000001</v>
      </c>
      <c r="F125" s="4">
        <v>200.6</v>
      </c>
      <c r="G125" s="4">
        <v>2.9</v>
      </c>
      <c r="H125" s="4">
        <v>62.4</v>
      </c>
      <c r="J125" s="4">
        <v>0.4</v>
      </c>
      <c r="K125" s="4">
        <v>0.87209999999999999</v>
      </c>
      <c r="L125" s="4">
        <v>12.5533</v>
      </c>
      <c r="M125" s="4">
        <v>5.9200000000000003E-2</v>
      </c>
      <c r="N125" s="4">
        <v>174.90299999999999</v>
      </c>
      <c r="O125" s="4">
        <v>2.5291000000000001</v>
      </c>
      <c r="P125" s="4">
        <v>177.4</v>
      </c>
      <c r="Q125" s="4">
        <v>145.1174</v>
      </c>
      <c r="R125" s="4">
        <v>2.0983999999999998</v>
      </c>
      <c r="S125" s="4">
        <v>147.19999999999999</v>
      </c>
      <c r="T125" s="4">
        <v>62.361800000000002</v>
      </c>
      <c r="W125" s="4">
        <v>0</v>
      </c>
      <c r="X125" s="4">
        <v>0.3488</v>
      </c>
      <c r="Y125" s="4">
        <v>12.1</v>
      </c>
      <c r="Z125" s="4">
        <v>849</v>
      </c>
      <c r="AA125" s="4">
        <v>859</v>
      </c>
      <c r="AB125" s="4">
        <v>869</v>
      </c>
      <c r="AC125" s="4">
        <v>86</v>
      </c>
      <c r="AD125" s="4">
        <v>31.33</v>
      </c>
      <c r="AE125" s="4">
        <v>0.72</v>
      </c>
      <c r="AF125" s="4">
        <v>978</v>
      </c>
      <c r="AG125" s="4">
        <v>4</v>
      </c>
      <c r="AH125" s="4">
        <v>71</v>
      </c>
      <c r="AI125" s="4">
        <v>41</v>
      </c>
      <c r="AJ125" s="4">
        <v>190</v>
      </c>
      <c r="AK125" s="4">
        <v>169</v>
      </c>
      <c r="AL125" s="4">
        <v>3.9</v>
      </c>
      <c r="AM125" s="4">
        <v>174.3</v>
      </c>
      <c r="AN125" s="4" t="s">
        <v>155</v>
      </c>
      <c r="AO125" s="4">
        <v>2</v>
      </c>
      <c r="AP125" s="5">
        <v>0.89126157407407414</v>
      </c>
      <c r="AQ125" s="4">
        <v>47.162967000000002</v>
      </c>
      <c r="AR125" s="4">
        <v>-88.491981999999993</v>
      </c>
      <c r="AS125" s="4">
        <v>318.10000000000002</v>
      </c>
      <c r="AT125" s="4">
        <v>32.799999999999997</v>
      </c>
      <c r="AU125" s="4">
        <v>12</v>
      </c>
      <c r="AV125" s="4">
        <v>11</v>
      </c>
      <c r="AW125" s="4" t="s">
        <v>212</v>
      </c>
      <c r="AX125" s="4">
        <v>1.66046</v>
      </c>
      <c r="AY125" s="4">
        <v>1.0770770000000001</v>
      </c>
      <c r="AZ125" s="4">
        <v>2.4</v>
      </c>
      <c r="BA125" s="4">
        <v>13.404</v>
      </c>
      <c r="BB125" s="4">
        <v>14.08</v>
      </c>
      <c r="BC125" s="4">
        <v>1.05</v>
      </c>
      <c r="BD125" s="4">
        <v>14.666</v>
      </c>
      <c r="BE125" s="4">
        <v>2891.41</v>
      </c>
      <c r="BF125" s="4">
        <v>8.6839999999999993</v>
      </c>
      <c r="BG125" s="4">
        <v>4.2190000000000003</v>
      </c>
      <c r="BH125" s="4">
        <v>6.0999999999999999E-2</v>
      </c>
      <c r="BI125" s="4">
        <v>4.28</v>
      </c>
      <c r="BJ125" s="4">
        <v>3.5</v>
      </c>
      <c r="BK125" s="4">
        <v>5.0999999999999997E-2</v>
      </c>
      <c r="BL125" s="4">
        <v>3.5510000000000002</v>
      </c>
      <c r="BM125" s="4">
        <v>0.49569999999999997</v>
      </c>
      <c r="BQ125" s="4">
        <v>58.421999999999997</v>
      </c>
      <c r="BR125" s="4">
        <v>0.44225399999999998</v>
      </c>
      <c r="BS125" s="4">
        <v>-5</v>
      </c>
      <c r="BT125" s="4">
        <v>8.0000000000000002E-3</v>
      </c>
      <c r="BU125" s="4">
        <v>10.807582</v>
      </c>
      <c r="BV125" s="4">
        <v>21</v>
      </c>
      <c r="BW125" s="4">
        <f t="shared" si="10"/>
        <v>2.8553631643999999</v>
      </c>
      <c r="BY125" s="4">
        <f>BE125*$BU125*(VLOOKUP("Fuel Specific Gravity",'Raw Data'!$A$1:$B$2000,2,FALSE))</f>
        <v>23468.112153635619</v>
      </c>
      <c r="BZ125" s="4">
        <f>BF125*$BU125*(VLOOKUP("Fuel Specific Gravity",'Raw Data'!$A$1:$B$2000,2,FALSE))</f>
        <v>70.483634608087996</v>
      </c>
      <c r="CA125" s="4">
        <f>BJ125*$BU125*(VLOOKUP("Fuel Specific Gravity",'Raw Data'!$A$1:$B$2000,2,FALSE))</f>
        <v>28.407729287000002</v>
      </c>
      <c r="CB125" s="4">
        <f>BM125*$BU125*(VLOOKUP("Fuel Specific Gravity",'Raw Data'!$A$1:$B$2000,2,FALSE))</f>
        <v>4.0233461164473994</v>
      </c>
    </row>
    <row r="126" spans="1:80" x14ac:dyDescent="0.25">
      <c r="A126" s="2">
        <v>43167</v>
      </c>
      <c r="B126" s="38">
        <v>1.5461805555555555E-2</v>
      </c>
      <c r="C126" s="4">
        <v>13.919</v>
      </c>
      <c r="D126" s="4">
        <v>2.6599999999999999E-2</v>
      </c>
      <c r="E126" s="4">
        <v>266.25312200000002</v>
      </c>
      <c r="F126" s="4">
        <v>201.9</v>
      </c>
      <c r="G126" s="4">
        <v>2.9</v>
      </c>
      <c r="H126" s="4">
        <v>60.3</v>
      </c>
      <c r="J126" s="4">
        <v>0.4</v>
      </c>
      <c r="K126" s="4">
        <v>0.87619999999999998</v>
      </c>
      <c r="L126" s="4">
        <v>12.1952</v>
      </c>
      <c r="M126" s="4">
        <v>2.3300000000000001E-2</v>
      </c>
      <c r="N126" s="4">
        <v>176.9023</v>
      </c>
      <c r="O126" s="4">
        <v>2.5407999999999999</v>
      </c>
      <c r="P126" s="4">
        <v>179.4</v>
      </c>
      <c r="Q126" s="4">
        <v>146.77629999999999</v>
      </c>
      <c r="R126" s="4">
        <v>2.1080999999999999</v>
      </c>
      <c r="S126" s="4">
        <v>148.9</v>
      </c>
      <c r="T126" s="4">
        <v>60.338200000000001</v>
      </c>
      <c r="W126" s="4">
        <v>0</v>
      </c>
      <c r="X126" s="4">
        <v>0.35049999999999998</v>
      </c>
      <c r="Y126" s="4">
        <v>12</v>
      </c>
      <c r="Z126" s="4">
        <v>849</v>
      </c>
      <c r="AA126" s="4">
        <v>859</v>
      </c>
      <c r="AB126" s="4">
        <v>869</v>
      </c>
      <c r="AC126" s="4">
        <v>86</v>
      </c>
      <c r="AD126" s="4">
        <v>31.33</v>
      </c>
      <c r="AE126" s="4">
        <v>0.72</v>
      </c>
      <c r="AF126" s="4">
        <v>978</v>
      </c>
      <c r="AG126" s="4">
        <v>4</v>
      </c>
      <c r="AH126" s="4">
        <v>71</v>
      </c>
      <c r="AI126" s="4">
        <v>41</v>
      </c>
      <c r="AJ126" s="4">
        <v>190</v>
      </c>
      <c r="AK126" s="4">
        <v>169</v>
      </c>
      <c r="AL126" s="4">
        <v>3.8</v>
      </c>
      <c r="AM126" s="4">
        <v>174</v>
      </c>
      <c r="AN126" s="4" t="s">
        <v>155</v>
      </c>
      <c r="AO126" s="4">
        <v>2</v>
      </c>
      <c r="AP126" s="5">
        <v>0.89127314814814806</v>
      </c>
      <c r="AQ126" s="4">
        <v>47.162818000000001</v>
      </c>
      <c r="AR126" s="4">
        <v>-88.491984000000002</v>
      </c>
      <c r="AS126" s="4">
        <v>318.10000000000002</v>
      </c>
      <c r="AT126" s="4">
        <v>34.4</v>
      </c>
      <c r="AU126" s="4">
        <v>12</v>
      </c>
      <c r="AV126" s="4">
        <v>10</v>
      </c>
      <c r="AW126" s="4" t="s">
        <v>213</v>
      </c>
      <c r="AX126" s="4">
        <v>1.5770999999999999</v>
      </c>
      <c r="AY126" s="4">
        <v>1.2542</v>
      </c>
      <c r="AZ126" s="4">
        <v>2.4771000000000001</v>
      </c>
      <c r="BA126" s="4">
        <v>13.404</v>
      </c>
      <c r="BB126" s="4">
        <v>14.57</v>
      </c>
      <c r="BC126" s="4">
        <v>1.0900000000000001</v>
      </c>
      <c r="BD126" s="4">
        <v>14.135</v>
      </c>
      <c r="BE126" s="4">
        <v>2899.806</v>
      </c>
      <c r="BF126" s="4">
        <v>3.53</v>
      </c>
      <c r="BG126" s="4">
        <v>4.4050000000000002</v>
      </c>
      <c r="BH126" s="4">
        <v>6.3E-2</v>
      </c>
      <c r="BI126" s="4">
        <v>4.468</v>
      </c>
      <c r="BJ126" s="4">
        <v>3.6549999999999998</v>
      </c>
      <c r="BK126" s="4">
        <v>5.1999999999999998E-2</v>
      </c>
      <c r="BL126" s="4">
        <v>3.7069999999999999</v>
      </c>
      <c r="BM126" s="4">
        <v>0.49509999999999998</v>
      </c>
      <c r="BQ126" s="4">
        <v>60.593000000000004</v>
      </c>
      <c r="BR126" s="4">
        <v>0.45743800000000001</v>
      </c>
      <c r="BS126" s="4">
        <v>-5</v>
      </c>
      <c r="BT126" s="4">
        <v>8.9289999999999994E-3</v>
      </c>
      <c r="BU126" s="4">
        <v>11.178642</v>
      </c>
      <c r="BV126" s="4">
        <v>21</v>
      </c>
      <c r="BW126" s="4">
        <f t="shared" si="10"/>
        <v>2.9533972164</v>
      </c>
      <c r="BY126" s="4">
        <f>BE126*$BU126*(VLOOKUP("Fuel Specific Gravity",'Raw Data'!$A$1:$B$2000,2,FALSE))</f>
        <v>24344.335750732454</v>
      </c>
      <c r="BZ126" s="4">
        <f>BF126*$BU126*(VLOOKUP("Fuel Specific Gravity",'Raw Data'!$A$1:$B$2000,2,FALSE))</f>
        <v>29.634915301259998</v>
      </c>
      <c r="CA126" s="4">
        <f>BJ126*$BU126*(VLOOKUP("Fuel Specific Gravity",'Raw Data'!$A$1:$B$2000,2,FALSE))</f>
        <v>30.684310319009995</v>
      </c>
      <c r="CB126" s="4">
        <f>BM126*$BU126*(VLOOKUP("Fuel Specific Gravity",'Raw Data'!$A$1:$B$2000,2,FALSE))</f>
        <v>4.1564437863041999</v>
      </c>
    </row>
    <row r="127" spans="1:80" x14ac:dyDescent="0.25">
      <c r="A127" s="2">
        <v>43167</v>
      </c>
      <c r="B127" s="38">
        <v>1.5473379629629629E-2</v>
      </c>
      <c r="C127" s="4">
        <v>13.015000000000001</v>
      </c>
      <c r="D127" s="4">
        <v>8.3999999999999995E-3</v>
      </c>
      <c r="E127" s="4">
        <v>84.050420000000003</v>
      </c>
      <c r="F127" s="4">
        <v>252</v>
      </c>
      <c r="G127" s="4">
        <v>2.4</v>
      </c>
      <c r="H127" s="4">
        <v>58.3</v>
      </c>
      <c r="J127" s="4">
        <v>0.37</v>
      </c>
      <c r="K127" s="4">
        <v>0.88349999999999995</v>
      </c>
      <c r="L127" s="4">
        <v>11.498799999999999</v>
      </c>
      <c r="M127" s="4">
        <v>7.4000000000000003E-3</v>
      </c>
      <c r="N127" s="4">
        <v>222.62719999999999</v>
      </c>
      <c r="O127" s="4">
        <v>2.0910000000000002</v>
      </c>
      <c r="P127" s="4">
        <v>224.7</v>
      </c>
      <c r="Q127" s="4">
        <v>184.71430000000001</v>
      </c>
      <c r="R127" s="4">
        <v>1.7349000000000001</v>
      </c>
      <c r="S127" s="4">
        <v>186.4</v>
      </c>
      <c r="T127" s="4">
        <v>58.298400000000001</v>
      </c>
      <c r="W127" s="4">
        <v>0</v>
      </c>
      <c r="X127" s="4">
        <v>0.32650000000000001</v>
      </c>
      <c r="Y127" s="4">
        <v>12.1</v>
      </c>
      <c r="Z127" s="4">
        <v>849</v>
      </c>
      <c r="AA127" s="4">
        <v>859</v>
      </c>
      <c r="AB127" s="4">
        <v>869</v>
      </c>
      <c r="AC127" s="4">
        <v>86</v>
      </c>
      <c r="AD127" s="4">
        <v>31.33</v>
      </c>
      <c r="AE127" s="4">
        <v>0.72</v>
      </c>
      <c r="AF127" s="4">
        <v>978</v>
      </c>
      <c r="AG127" s="4">
        <v>4</v>
      </c>
      <c r="AH127" s="4">
        <v>71</v>
      </c>
      <c r="AI127" s="4">
        <v>41</v>
      </c>
      <c r="AJ127" s="4">
        <v>190</v>
      </c>
      <c r="AK127" s="4">
        <v>169</v>
      </c>
      <c r="AL127" s="4">
        <v>3.9</v>
      </c>
      <c r="AM127" s="4">
        <v>174</v>
      </c>
      <c r="AN127" s="4" t="s">
        <v>155</v>
      </c>
      <c r="AO127" s="4">
        <v>2</v>
      </c>
      <c r="AP127" s="5">
        <v>0.89128472222222221</v>
      </c>
      <c r="AQ127" s="4">
        <v>47.162658999999998</v>
      </c>
      <c r="AR127" s="4">
        <v>-88.491952999999995</v>
      </c>
      <c r="AS127" s="4">
        <v>318</v>
      </c>
      <c r="AT127" s="4">
        <v>36.799999999999997</v>
      </c>
      <c r="AU127" s="4">
        <v>12</v>
      </c>
      <c r="AV127" s="4">
        <v>10</v>
      </c>
      <c r="AW127" s="4" t="s">
        <v>213</v>
      </c>
      <c r="AX127" s="4">
        <v>1.6</v>
      </c>
      <c r="AY127" s="4">
        <v>1.4541999999999999</v>
      </c>
      <c r="AZ127" s="4">
        <v>2.5771000000000002</v>
      </c>
      <c r="BA127" s="4">
        <v>13.404</v>
      </c>
      <c r="BB127" s="4">
        <v>15.54</v>
      </c>
      <c r="BC127" s="4">
        <v>1.1599999999999999</v>
      </c>
      <c r="BD127" s="4">
        <v>13.182</v>
      </c>
      <c r="BE127" s="4">
        <v>2904.027</v>
      </c>
      <c r="BF127" s="4">
        <v>1.194</v>
      </c>
      <c r="BG127" s="4">
        <v>5.8879999999999999</v>
      </c>
      <c r="BH127" s="4">
        <v>5.5E-2</v>
      </c>
      <c r="BI127" s="4">
        <v>5.9429999999999996</v>
      </c>
      <c r="BJ127" s="4">
        <v>4.8849999999999998</v>
      </c>
      <c r="BK127" s="4">
        <v>4.5999999999999999E-2</v>
      </c>
      <c r="BL127" s="4">
        <v>4.931</v>
      </c>
      <c r="BM127" s="4">
        <v>0.5081</v>
      </c>
      <c r="BQ127" s="4">
        <v>59.963999999999999</v>
      </c>
      <c r="BR127" s="4">
        <v>0.47386400000000001</v>
      </c>
      <c r="BS127" s="4">
        <v>-5</v>
      </c>
      <c r="BT127" s="4">
        <v>8.071E-3</v>
      </c>
      <c r="BU127" s="4">
        <v>11.580052</v>
      </c>
      <c r="BV127" s="4">
        <v>21</v>
      </c>
      <c r="BW127" s="4">
        <f t="shared" si="10"/>
        <v>3.0594497384000001</v>
      </c>
      <c r="BY127" s="4">
        <f>BE127*$BU127*(VLOOKUP("Fuel Specific Gravity",'Raw Data'!$A$1:$B$2000,2,FALSE))</f>
        <v>25255.216535722404</v>
      </c>
      <c r="BZ127" s="4">
        <f>BF127*$BU127*(VLOOKUP("Fuel Specific Gravity",'Raw Data'!$A$1:$B$2000,2,FALSE))</f>
        <v>10.383763148088001</v>
      </c>
      <c r="CA127" s="4">
        <f>BJ127*$BU127*(VLOOKUP("Fuel Specific Gravity",'Raw Data'!$A$1:$B$2000,2,FALSE))</f>
        <v>42.482984069019999</v>
      </c>
      <c r="CB127" s="4">
        <f>BM127*$BU127*(VLOOKUP("Fuel Specific Gravity",'Raw Data'!$A$1:$B$2000,2,FALSE))</f>
        <v>4.4187521403211996</v>
      </c>
    </row>
    <row r="128" spans="1:80" x14ac:dyDescent="0.25">
      <c r="A128" s="2">
        <v>43167</v>
      </c>
      <c r="B128" s="38">
        <v>1.5484953703703702E-2</v>
      </c>
      <c r="C128" s="4">
        <v>12.081</v>
      </c>
      <c r="D128" s="4">
        <v>3.3999999999999998E-3</v>
      </c>
      <c r="E128" s="4">
        <v>33.630251999999999</v>
      </c>
      <c r="F128" s="4">
        <v>392.9</v>
      </c>
      <c r="G128" s="4">
        <v>1.6</v>
      </c>
      <c r="H128" s="4">
        <v>45.4</v>
      </c>
      <c r="J128" s="4">
        <v>0.3</v>
      </c>
      <c r="K128" s="4">
        <v>0.8911</v>
      </c>
      <c r="L128" s="4">
        <v>10.7658</v>
      </c>
      <c r="M128" s="4">
        <v>3.0000000000000001E-3</v>
      </c>
      <c r="N128" s="4">
        <v>350.09649999999999</v>
      </c>
      <c r="O128" s="4">
        <v>1.3966000000000001</v>
      </c>
      <c r="P128" s="4">
        <v>351.5</v>
      </c>
      <c r="Q128" s="4">
        <v>290.47590000000002</v>
      </c>
      <c r="R128" s="4">
        <v>1.1588000000000001</v>
      </c>
      <c r="S128" s="4">
        <v>291.60000000000002</v>
      </c>
      <c r="T128" s="4">
        <v>45.414999999999999</v>
      </c>
      <c r="W128" s="4">
        <v>0</v>
      </c>
      <c r="X128" s="4">
        <v>0.26729999999999998</v>
      </c>
      <c r="Y128" s="4">
        <v>12.1</v>
      </c>
      <c r="Z128" s="4">
        <v>850</v>
      </c>
      <c r="AA128" s="4">
        <v>860</v>
      </c>
      <c r="AB128" s="4">
        <v>870</v>
      </c>
      <c r="AC128" s="4">
        <v>86</v>
      </c>
      <c r="AD128" s="4">
        <v>31.33</v>
      </c>
      <c r="AE128" s="4">
        <v>0.72</v>
      </c>
      <c r="AF128" s="4">
        <v>978</v>
      </c>
      <c r="AG128" s="4">
        <v>4</v>
      </c>
      <c r="AH128" s="4">
        <v>71</v>
      </c>
      <c r="AI128" s="4">
        <v>41</v>
      </c>
      <c r="AJ128" s="4">
        <v>189.1</v>
      </c>
      <c r="AK128" s="4">
        <v>169</v>
      </c>
      <c r="AL128" s="4">
        <v>3.9</v>
      </c>
      <c r="AM128" s="4">
        <v>174</v>
      </c>
      <c r="AN128" s="4" t="s">
        <v>155</v>
      </c>
      <c r="AO128" s="4">
        <v>2</v>
      </c>
      <c r="AP128" s="5">
        <v>0.89129629629629636</v>
      </c>
      <c r="AQ128" s="4">
        <v>47.162371999999998</v>
      </c>
      <c r="AR128" s="4">
        <v>-88.491883000000001</v>
      </c>
      <c r="AS128" s="4">
        <v>317.7</v>
      </c>
      <c r="AT128" s="4">
        <v>39</v>
      </c>
      <c r="AU128" s="4">
        <v>12</v>
      </c>
      <c r="AV128" s="4">
        <v>10</v>
      </c>
      <c r="AW128" s="4" t="s">
        <v>213</v>
      </c>
      <c r="AX128" s="4">
        <v>1.6</v>
      </c>
      <c r="AY128" s="4">
        <v>1.5</v>
      </c>
      <c r="AZ128" s="4">
        <v>2.6</v>
      </c>
      <c r="BA128" s="4">
        <v>13.404</v>
      </c>
      <c r="BB128" s="4">
        <v>16.68</v>
      </c>
      <c r="BC128" s="4">
        <v>1.24</v>
      </c>
      <c r="BD128" s="4">
        <v>12.218</v>
      </c>
      <c r="BE128" s="4">
        <v>2906.03</v>
      </c>
      <c r="BF128" s="4">
        <v>0.51500000000000001</v>
      </c>
      <c r="BG128" s="4">
        <v>9.8960000000000008</v>
      </c>
      <c r="BH128" s="4">
        <v>3.9E-2</v>
      </c>
      <c r="BI128" s="4">
        <v>9.9359999999999999</v>
      </c>
      <c r="BJ128" s="4">
        <v>8.2110000000000003</v>
      </c>
      <c r="BK128" s="4">
        <v>3.3000000000000002E-2</v>
      </c>
      <c r="BL128" s="4">
        <v>8.2439999999999998</v>
      </c>
      <c r="BM128" s="4">
        <v>0.42299999999999999</v>
      </c>
      <c r="BQ128" s="4">
        <v>52.47</v>
      </c>
      <c r="BR128" s="4">
        <v>0.44805899999999999</v>
      </c>
      <c r="BS128" s="4">
        <v>-5</v>
      </c>
      <c r="BT128" s="4">
        <v>8.9289999999999994E-3</v>
      </c>
      <c r="BU128" s="4">
        <v>10.949441999999999</v>
      </c>
      <c r="BV128" s="4">
        <v>21</v>
      </c>
      <c r="BW128" s="4">
        <f t="shared" si="10"/>
        <v>2.8928425763999996</v>
      </c>
      <c r="BY128" s="4">
        <f>BE128*$BU128*(VLOOKUP("Fuel Specific Gravity",'Raw Data'!$A$1:$B$2000,2,FALSE))</f>
        <v>23896.374608380262</v>
      </c>
      <c r="BZ128" s="4">
        <f>BF128*$BU128*(VLOOKUP("Fuel Specific Gravity",'Raw Data'!$A$1:$B$2000,2,FALSE))</f>
        <v>4.2348609351300004</v>
      </c>
      <c r="CA128" s="4">
        <f>BJ128*$BU128*(VLOOKUP("Fuel Specific Gravity",'Raw Data'!$A$1:$B$2000,2,FALSE))</f>
        <v>67.519307064762003</v>
      </c>
      <c r="CB128" s="4">
        <f>BM128*$BU128*(VLOOKUP("Fuel Specific Gravity",'Raw Data'!$A$1:$B$2000,2,FALSE))</f>
        <v>3.4783420884659999</v>
      </c>
    </row>
    <row r="129" spans="1:80" x14ac:dyDescent="0.25">
      <c r="A129" s="2">
        <v>43167</v>
      </c>
      <c r="B129" s="38">
        <v>1.5496527777777777E-2</v>
      </c>
      <c r="C129" s="4">
        <v>11.794</v>
      </c>
      <c r="D129" s="4">
        <v>6.8999999999999999E-3</v>
      </c>
      <c r="E129" s="4">
        <v>69.455781999999999</v>
      </c>
      <c r="F129" s="4">
        <v>536.20000000000005</v>
      </c>
      <c r="G129" s="4">
        <v>1.4</v>
      </c>
      <c r="H129" s="4">
        <v>45.9</v>
      </c>
      <c r="J129" s="4">
        <v>0.3</v>
      </c>
      <c r="K129" s="4">
        <v>0.89339999999999997</v>
      </c>
      <c r="L129" s="4">
        <v>10.536799999999999</v>
      </c>
      <c r="M129" s="4">
        <v>6.1999999999999998E-3</v>
      </c>
      <c r="N129" s="4">
        <v>479.02140000000003</v>
      </c>
      <c r="O129" s="4">
        <v>1.23</v>
      </c>
      <c r="P129" s="4">
        <v>480.3</v>
      </c>
      <c r="Q129" s="4">
        <v>397.4452</v>
      </c>
      <c r="R129" s="4">
        <v>1.0206</v>
      </c>
      <c r="S129" s="4">
        <v>398.5</v>
      </c>
      <c r="T129" s="4">
        <v>45.857599999999998</v>
      </c>
      <c r="W129" s="4">
        <v>0</v>
      </c>
      <c r="X129" s="4">
        <v>0.26800000000000002</v>
      </c>
      <c r="Y129" s="4">
        <v>12.1</v>
      </c>
      <c r="Z129" s="4">
        <v>850</v>
      </c>
      <c r="AA129" s="4">
        <v>861</v>
      </c>
      <c r="AB129" s="4">
        <v>871</v>
      </c>
      <c r="AC129" s="4">
        <v>86</v>
      </c>
      <c r="AD129" s="4">
        <v>31.33</v>
      </c>
      <c r="AE129" s="4">
        <v>0.72</v>
      </c>
      <c r="AF129" s="4">
        <v>978</v>
      </c>
      <c r="AG129" s="4">
        <v>4</v>
      </c>
      <c r="AH129" s="4">
        <v>71</v>
      </c>
      <c r="AI129" s="4">
        <v>41</v>
      </c>
      <c r="AJ129" s="4">
        <v>189</v>
      </c>
      <c r="AK129" s="4">
        <v>169</v>
      </c>
      <c r="AL129" s="4">
        <v>3.9</v>
      </c>
      <c r="AM129" s="4">
        <v>174.2</v>
      </c>
      <c r="AN129" s="4" t="s">
        <v>155</v>
      </c>
      <c r="AO129" s="4">
        <v>2</v>
      </c>
      <c r="AP129" s="5">
        <v>0.89131944444444444</v>
      </c>
      <c r="AQ129" s="4">
        <v>47.162298</v>
      </c>
      <c r="AR129" s="4">
        <v>-88.491865000000004</v>
      </c>
      <c r="AS129" s="4">
        <v>317.60000000000002</v>
      </c>
      <c r="AT129" s="4">
        <v>40.9</v>
      </c>
      <c r="AU129" s="4">
        <v>12</v>
      </c>
      <c r="AV129" s="4">
        <v>10</v>
      </c>
      <c r="AW129" s="4" t="s">
        <v>213</v>
      </c>
      <c r="AX129" s="4">
        <v>1.6</v>
      </c>
      <c r="AY129" s="4">
        <v>1.5</v>
      </c>
      <c r="AZ129" s="4">
        <v>2.6</v>
      </c>
      <c r="BA129" s="4">
        <v>13.404</v>
      </c>
      <c r="BB129" s="4">
        <v>17.059999999999999</v>
      </c>
      <c r="BC129" s="4">
        <v>1.27</v>
      </c>
      <c r="BD129" s="4">
        <v>11.927</v>
      </c>
      <c r="BE129" s="4">
        <v>2905.32</v>
      </c>
      <c r="BF129" s="4">
        <v>1.089</v>
      </c>
      <c r="BG129" s="4">
        <v>13.832000000000001</v>
      </c>
      <c r="BH129" s="4">
        <v>3.5999999999999997E-2</v>
      </c>
      <c r="BI129" s="4">
        <v>13.867000000000001</v>
      </c>
      <c r="BJ129" s="4">
        <v>11.476000000000001</v>
      </c>
      <c r="BK129" s="4">
        <v>2.9000000000000001E-2</v>
      </c>
      <c r="BL129" s="4">
        <v>11.506</v>
      </c>
      <c r="BM129" s="4">
        <v>0.43630000000000002</v>
      </c>
      <c r="BQ129" s="4">
        <v>53.735999999999997</v>
      </c>
      <c r="BR129" s="4">
        <v>0.43670999999999999</v>
      </c>
      <c r="BS129" s="4">
        <v>-5</v>
      </c>
      <c r="BT129" s="4">
        <v>8.071E-3</v>
      </c>
      <c r="BU129" s="4">
        <v>10.672101</v>
      </c>
      <c r="BV129" s="4">
        <v>21</v>
      </c>
      <c r="BW129" s="4">
        <f t="shared" si="10"/>
        <v>2.8195690841999999</v>
      </c>
      <c r="BY129" s="4">
        <f>BE129*$BU129*(VLOOKUP("Fuel Specific Gravity",'Raw Data'!$A$1:$B$2000,2,FALSE))</f>
        <v>23285.40722646732</v>
      </c>
      <c r="BZ129" s="4">
        <f>BF129*$BU129*(VLOOKUP("Fuel Specific Gravity",'Raw Data'!$A$1:$B$2000,2,FALSE))</f>
        <v>8.7280604097389993</v>
      </c>
      <c r="CA129" s="4">
        <f>BJ129*$BU129*(VLOOKUP("Fuel Specific Gravity",'Raw Data'!$A$1:$B$2000,2,FALSE))</f>
        <v>91.977246338076</v>
      </c>
      <c r="CB129" s="4">
        <f>BM129*$BU129*(VLOOKUP("Fuel Specific Gravity",'Raw Data'!$A$1:$B$2000,2,FALSE))</f>
        <v>3.4968344873913</v>
      </c>
    </row>
    <row r="130" spans="1:80" x14ac:dyDescent="0.25">
      <c r="A130" s="2">
        <v>43167</v>
      </c>
      <c r="B130" s="38">
        <v>1.5508101851851851E-2</v>
      </c>
      <c r="C130" s="4">
        <v>11.555</v>
      </c>
      <c r="D130" s="4">
        <v>2.8199999999999999E-2</v>
      </c>
      <c r="E130" s="4">
        <v>282.048699</v>
      </c>
      <c r="F130" s="4">
        <v>617.6</v>
      </c>
      <c r="G130" s="4">
        <v>1.5</v>
      </c>
      <c r="H130" s="4">
        <v>40.5</v>
      </c>
      <c r="J130" s="4">
        <v>0.49</v>
      </c>
      <c r="K130" s="4">
        <v>0.8952</v>
      </c>
      <c r="L130" s="4">
        <v>10.3438</v>
      </c>
      <c r="M130" s="4">
        <v>2.52E-2</v>
      </c>
      <c r="N130" s="4">
        <v>552.84950000000003</v>
      </c>
      <c r="O130" s="4">
        <v>1.3428</v>
      </c>
      <c r="P130" s="4">
        <v>554.20000000000005</v>
      </c>
      <c r="Q130" s="4">
        <v>458.70049999999998</v>
      </c>
      <c r="R130" s="4">
        <v>1.1141000000000001</v>
      </c>
      <c r="S130" s="4">
        <v>459.8</v>
      </c>
      <c r="T130" s="4">
        <v>40.454799999999999</v>
      </c>
      <c r="W130" s="4">
        <v>0</v>
      </c>
      <c r="X130" s="4">
        <v>0.43940000000000001</v>
      </c>
      <c r="Y130" s="4">
        <v>12.1</v>
      </c>
      <c r="Z130" s="4">
        <v>851</v>
      </c>
      <c r="AA130" s="4">
        <v>861</v>
      </c>
      <c r="AB130" s="4">
        <v>872</v>
      </c>
      <c r="AC130" s="4">
        <v>86</v>
      </c>
      <c r="AD130" s="4">
        <v>31.33</v>
      </c>
      <c r="AE130" s="4">
        <v>0.72</v>
      </c>
      <c r="AF130" s="4">
        <v>978</v>
      </c>
      <c r="AG130" s="4">
        <v>4</v>
      </c>
      <c r="AH130" s="4">
        <v>70.070999999999998</v>
      </c>
      <c r="AI130" s="4">
        <v>41</v>
      </c>
      <c r="AJ130" s="4">
        <v>189</v>
      </c>
      <c r="AK130" s="4">
        <v>168.1</v>
      </c>
      <c r="AL130" s="4">
        <v>3.9</v>
      </c>
      <c r="AM130" s="4">
        <v>174.5</v>
      </c>
      <c r="AN130" s="4" t="s">
        <v>155</v>
      </c>
      <c r="AO130" s="4">
        <v>2</v>
      </c>
      <c r="AP130" s="5">
        <v>0.89131944444444444</v>
      </c>
      <c r="AQ130" s="4">
        <v>47.162047000000001</v>
      </c>
      <c r="AR130" s="4">
        <v>-88.491720000000001</v>
      </c>
      <c r="AS130" s="4">
        <v>317.39999999999998</v>
      </c>
      <c r="AT130" s="4">
        <v>41.8</v>
      </c>
      <c r="AU130" s="4">
        <v>12</v>
      </c>
      <c r="AV130" s="4">
        <v>10</v>
      </c>
      <c r="AW130" s="4" t="s">
        <v>213</v>
      </c>
      <c r="AX130" s="4">
        <v>1.7542</v>
      </c>
      <c r="AY130" s="4">
        <v>1.6541999999999999</v>
      </c>
      <c r="AZ130" s="4">
        <v>2.7542</v>
      </c>
      <c r="BA130" s="4">
        <v>13.404</v>
      </c>
      <c r="BB130" s="4">
        <v>17.36</v>
      </c>
      <c r="BC130" s="4">
        <v>1.3</v>
      </c>
      <c r="BD130" s="4">
        <v>11.706</v>
      </c>
      <c r="BE130" s="4">
        <v>2900.2649999999999</v>
      </c>
      <c r="BF130" s="4">
        <v>4.5060000000000002</v>
      </c>
      <c r="BG130" s="4">
        <v>16.233000000000001</v>
      </c>
      <c r="BH130" s="4">
        <v>3.9E-2</v>
      </c>
      <c r="BI130" s="4">
        <v>16.271999999999998</v>
      </c>
      <c r="BJ130" s="4">
        <v>13.468999999999999</v>
      </c>
      <c r="BK130" s="4">
        <v>3.3000000000000002E-2</v>
      </c>
      <c r="BL130" s="4">
        <v>13.500999999999999</v>
      </c>
      <c r="BM130" s="4">
        <v>0.39140000000000003</v>
      </c>
      <c r="BQ130" s="4">
        <v>89.588999999999999</v>
      </c>
      <c r="BR130" s="4">
        <v>0.47780499999999998</v>
      </c>
      <c r="BS130" s="4">
        <v>-5</v>
      </c>
      <c r="BT130" s="4">
        <v>7.071E-3</v>
      </c>
      <c r="BU130" s="4">
        <v>11.676360000000001</v>
      </c>
      <c r="BV130" s="4">
        <v>21</v>
      </c>
      <c r="BW130" s="4">
        <f t="shared" si="10"/>
        <v>3.0848943120000003</v>
      </c>
      <c r="BY130" s="4">
        <f>BE130*$BU130*(VLOOKUP("Fuel Specific Gravity",'Raw Data'!$A$1:$B$2000,2,FALSE))</f>
        <v>25432.268214785403</v>
      </c>
      <c r="BZ130" s="4">
        <f>BF130*$BU130*(VLOOKUP("Fuel Specific Gravity",'Raw Data'!$A$1:$B$2000,2,FALSE))</f>
        <v>39.512872298160005</v>
      </c>
      <c r="CA130" s="4">
        <f>BJ130*$BU130*(VLOOKUP("Fuel Specific Gravity",'Raw Data'!$A$1:$B$2000,2,FALSE))</f>
        <v>118.10893852284001</v>
      </c>
      <c r="CB130" s="4">
        <f>BM130*$BU130*(VLOOKUP("Fuel Specific Gravity",'Raw Data'!$A$1:$B$2000,2,FALSE))</f>
        <v>3.4321656053040006</v>
      </c>
    </row>
    <row r="131" spans="1:80" x14ac:dyDescent="0.25">
      <c r="A131" s="2">
        <v>43167</v>
      </c>
      <c r="B131" s="38">
        <v>1.5519675925925925E-2</v>
      </c>
      <c r="C131" s="4">
        <v>10.295</v>
      </c>
      <c r="D131" s="4">
        <v>4.8099999999999997E-2</v>
      </c>
      <c r="E131" s="4">
        <v>481.043339</v>
      </c>
      <c r="F131" s="4">
        <v>665.3</v>
      </c>
      <c r="G131" s="4">
        <v>1.5</v>
      </c>
      <c r="H131" s="4">
        <v>53.6</v>
      </c>
      <c r="J131" s="4">
        <v>0.83</v>
      </c>
      <c r="K131" s="4">
        <v>0.90549999999999997</v>
      </c>
      <c r="L131" s="4">
        <v>9.3214000000000006</v>
      </c>
      <c r="M131" s="4">
        <v>4.36E-2</v>
      </c>
      <c r="N131" s="4">
        <v>602.43539999999996</v>
      </c>
      <c r="O131" s="4">
        <v>1.3936999999999999</v>
      </c>
      <c r="P131" s="4">
        <v>603.79999999999995</v>
      </c>
      <c r="Q131" s="4">
        <v>499.84210000000002</v>
      </c>
      <c r="R131" s="4">
        <v>1.1564000000000001</v>
      </c>
      <c r="S131" s="4">
        <v>501</v>
      </c>
      <c r="T131" s="4">
        <v>53.632899999999999</v>
      </c>
      <c r="W131" s="4">
        <v>0</v>
      </c>
      <c r="X131" s="4">
        <v>0.75460000000000005</v>
      </c>
      <c r="Y131" s="4">
        <v>12</v>
      </c>
      <c r="Z131" s="4">
        <v>851</v>
      </c>
      <c r="AA131" s="4">
        <v>862</v>
      </c>
      <c r="AB131" s="4">
        <v>871</v>
      </c>
      <c r="AC131" s="4">
        <v>86</v>
      </c>
      <c r="AD131" s="4">
        <v>31.33</v>
      </c>
      <c r="AE131" s="4">
        <v>0.72</v>
      </c>
      <c r="AF131" s="4">
        <v>978</v>
      </c>
      <c r="AG131" s="4">
        <v>4</v>
      </c>
      <c r="AH131" s="4">
        <v>70</v>
      </c>
      <c r="AI131" s="4">
        <v>41</v>
      </c>
      <c r="AJ131" s="4">
        <v>189</v>
      </c>
      <c r="AK131" s="4">
        <v>168</v>
      </c>
      <c r="AL131" s="4">
        <v>3.9</v>
      </c>
      <c r="AM131" s="4">
        <v>174.9</v>
      </c>
      <c r="AN131" s="4" t="s">
        <v>155</v>
      </c>
      <c r="AO131" s="4">
        <v>2</v>
      </c>
      <c r="AP131" s="5">
        <v>0.89134259259259263</v>
      </c>
      <c r="AQ131" s="4">
        <v>47.161971999999999</v>
      </c>
      <c r="AR131" s="4">
        <v>-88.491676999999996</v>
      </c>
      <c r="AS131" s="4">
        <v>317.3</v>
      </c>
      <c r="AT131" s="4">
        <v>42.2</v>
      </c>
      <c r="AU131" s="4">
        <v>12</v>
      </c>
      <c r="AV131" s="4">
        <v>10</v>
      </c>
      <c r="AW131" s="4" t="s">
        <v>213</v>
      </c>
      <c r="AX131" s="4">
        <v>2.0312999999999999</v>
      </c>
      <c r="AY131" s="4">
        <v>1.1603000000000001</v>
      </c>
      <c r="AZ131" s="4">
        <v>2.9542000000000002</v>
      </c>
      <c r="BA131" s="4">
        <v>13.404</v>
      </c>
      <c r="BB131" s="4">
        <v>19.329999999999998</v>
      </c>
      <c r="BC131" s="4">
        <v>1.44</v>
      </c>
      <c r="BD131" s="4">
        <v>10.44</v>
      </c>
      <c r="BE131" s="4">
        <v>2894.4839999999999</v>
      </c>
      <c r="BF131" s="4">
        <v>8.6080000000000005</v>
      </c>
      <c r="BG131" s="4">
        <v>19.59</v>
      </c>
      <c r="BH131" s="4">
        <v>4.4999999999999998E-2</v>
      </c>
      <c r="BI131" s="4">
        <v>19.635000000000002</v>
      </c>
      <c r="BJ131" s="4">
        <v>16.254000000000001</v>
      </c>
      <c r="BK131" s="4">
        <v>3.7999999999999999E-2</v>
      </c>
      <c r="BL131" s="4">
        <v>16.292000000000002</v>
      </c>
      <c r="BM131" s="4">
        <v>0.57469999999999999</v>
      </c>
      <c r="BQ131" s="4">
        <v>170.36600000000001</v>
      </c>
      <c r="BR131" s="4">
        <v>0.57297100000000001</v>
      </c>
      <c r="BS131" s="4">
        <v>-5</v>
      </c>
      <c r="BT131" s="4">
        <v>8.8579999999999996E-3</v>
      </c>
      <c r="BU131" s="4">
        <v>14.001979</v>
      </c>
      <c r="BV131" s="4">
        <v>21</v>
      </c>
      <c r="BW131" s="4">
        <f t="shared" si="10"/>
        <v>3.6993228517999999</v>
      </c>
      <c r="BY131" s="4">
        <f>BE131*$BU131*(VLOOKUP("Fuel Specific Gravity",'Raw Data'!$A$1:$B$2000,2,FALSE))</f>
        <v>30436.906642060832</v>
      </c>
      <c r="BZ131" s="4">
        <f>BF131*$BU131*(VLOOKUP("Fuel Specific Gravity",'Raw Data'!$A$1:$B$2000,2,FALSE))</f>
        <v>90.517305459232006</v>
      </c>
      <c r="CA131" s="4">
        <f>BJ131*$BU131*(VLOOKUP("Fuel Specific Gravity",'Raw Data'!$A$1:$B$2000,2,FALSE))</f>
        <v>170.91871316616601</v>
      </c>
      <c r="CB131" s="4">
        <f>BM131*$BU131*(VLOOKUP("Fuel Specific Gravity",'Raw Data'!$A$1:$B$2000,2,FALSE))</f>
        <v>6.0432499358063003</v>
      </c>
    </row>
    <row r="132" spans="1:80" x14ac:dyDescent="0.25">
      <c r="A132" s="2">
        <v>43167</v>
      </c>
      <c r="B132" s="38">
        <v>1.5531249999999998E-2</v>
      </c>
      <c r="C132" s="4">
        <v>8.0920000000000005</v>
      </c>
      <c r="D132" s="4">
        <v>5.3699999999999998E-2</v>
      </c>
      <c r="E132" s="4">
        <v>536.81233899999995</v>
      </c>
      <c r="F132" s="4">
        <v>719</v>
      </c>
      <c r="G132" s="4">
        <v>1.7</v>
      </c>
      <c r="H132" s="4">
        <v>164.7</v>
      </c>
      <c r="J132" s="4">
        <v>1.18</v>
      </c>
      <c r="K132" s="4">
        <v>0.92420000000000002</v>
      </c>
      <c r="L132" s="4">
        <v>7.4785000000000004</v>
      </c>
      <c r="M132" s="4">
        <v>4.9599999999999998E-2</v>
      </c>
      <c r="N132" s="4">
        <v>664.48050000000001</v>
      </c>
      <c r="O132" s="4">
        <v>1.6077999999999999</v>
      </c>
      <c r="P132" s="4">
        <v>666.1</v>
      </c>
      <c r="Q132" s="4">
        <v>551.32100000000003</v>
      </c>
      <c r="R132" s="4">
        <v>1.3340000000000001</v>
      </c>
      <c r="S132" s="4">
        <v>552.70000000000005</v>
      </c>
      <c r="T132" s="4">
        <v>164.69470000000001</v>
      </c>
      <c r="W132" s="4">
        <v>0</v>
      </c>
      <c r="X132" s="4">
        <v>1.0942000000000001</v>
      </c>
      <c r="Y132" s="4">
        <v>12.1</v>
      </c>
      <c r="Z132" s="4">
        <v>850</v>
      </c>
      <c r="AA132" s="4">
        <v>863</v>
      </c>
      <c r="AB132" s="4">
        <v>871</v>
      </c>
      <c r="AC132" s="4">
        <v>86</v>
      </c>
      <c r="AD132" s="4">
        <v>31.33</v>
      </c>
      <c r="AE132" s="4">
        <v>0.72</v>
      </c>
      <c r="AF132" s="4">
        <v>978</v>
      </c>
      <c r="AG132" s="4">
        <v>4</v>
      </c>
      <c r="AH132" s="4">
        <v>70</v>
      </c>
      <c r="AI132" s="4">
        <v>41</v>
      </c>
      <c r="AJ132" s="4">
        <v>189</v>
      </c>
      <c r="AK132" s="4">
        <v>168</v>
      </c>
      <c r="AL132" s="4">
        <v>3.9</v>
      </c>
      <c r="AM132" s="4">
        <v>175</v>
      </c>
      <c r="AN132" s="4" t="s">
        <v>155</v>
      </c>
      <c r="AO132" s="4">
        <v>2</v>
      </c>
      <c r="AP132" s="5">
        <v>0.89134259259259263</v>
      </c>
      <c r="AQ132" s="4">
        <v>47.161845999999997</v>
      </c>
      <c r="AR132" s="4">
        <v>-88.491603999999995</v>
      </c>
      <c r="AS132" s="4">
        <v>317.10000000000002</v>
      </c>
      <c r="AT132" s="4">
        <v>42.2</v>
      </c>
      <c r="AU132" s="4">
        <v>12</v>
      </c>
      <c r="AV132" s="4">
        <v>10</v>
      </c>
      <c r="AW132" s="4" t="s">
        <v>213</v>
      </c>
      <c r="AX132" s="4">
        <v>2.1</v>
      </c>
      <c r="AY132" s="4">
        <v>1.1541999999999999</v>
      </c>
      <c r="AZ132" s="4">
        <v>3.0771000000000002</v>
      </c>
      <c r="BA132" s="4">
        <v>13.404</v>
      </c>
      <c r="BB132" s="4">
        <v>24.26</v>
      </c>
      <c r="BC132" s="4">
        <v>1.81</v>
      </c>
      <c r="BD132" s="4">
        <v>8.2059999999999995</v>
      </c>
      <c r="BE132" s="4">
        <v>2887.1619999999998</v>
      </c>
      <c r="BF132" s="4">
        <v>12.19</v>
      </c>
      <c r="BG132" s="4">
        <v>26.864000000000001</v>
      </c>
      <c r="BH132" s="4">
        <v>6.5000000000000002E-2</v>
      </c>
      <c r="BI132" s="4">
        <v>26.928999999999998</v>
      </c>
      <c r="BJ132" s="4">
        <v>22.29</v>
      </c>
      <c r="BK132" s="4">
        <v>5.3999999999999999E-2</v>
      </c>
      <c r="BL132" s="4">
        <v>22.343</v>
      </c>
      <c r="BM132" s="4">
        <v>2.1941000000000002</v>
      </c>
      <c r="BQ132" s="4">
        <v>307.15499999999997</v>
      </c>
      <c r="BR132" s="4">
        <v>0.26413999999999999</v>
      </c>
      <c r="BS132" s="4">
        <v>-5</v>
      </c>
      <c r="BT132" s="4">
        <v>8.071E-3</v>
      </c>
      <c r="BU132" s="4">
        <v>6.4549209999999997</v>
      </c>
      <c r="BV132" s="4">
        <v>21</v>
      </c>
      <c r="BW132" s="4">
        <f t="shared" si="10"/>
        <v>1.7053901281999999</v>
      </c>
      <c r="BY132" s="4">
        <f>BE132*$BU132*(VLOOKUP("Fuel Specific Gravity",'Raw Data'!$A$1:$B$2000,2,FALSE))</f>
        <v>13995.938370775701</v>
      </c>
      <c r="BZ132" s="4">
        <f>BF132*$BU132*(VLOOKUP("Fuel Specific Gravity",'Raw Data'!$A$1:$B$2000,2,FALSE))</f>
        <v>59.092800729489987</v>
      </c>
      <c r="CA132" s="4">
        <f>BJ132*$BU132*(VLOOKUP("Fuel Specific Gravity",'Raw Data'!$A$1:$B$2000,2,FALSE))</f>
        <v>108.05402200658999</v>
      </c>
      <c r="CB132" s="4">
        <f>BM132*$BU132*(VLOOKUP("Fuel Specific Gravity",'Raw Data'!$A$1:$B$2000,2,FALSE))</f>
        <v>10.6362193667411</v>
      </c>
    </row>
    <row r="133" spans="1:80" x14ac:dyDescent="0.25">
      <c r="A133" s="2">
        <v>43167</v>
      </c>
      <c r="B133" s="38">
        <v>1.5542824074074075E-2</v>
      </c>
      <c r="C133" s="4">
        <v>11.385999999999999</v>
      </c>
      <c r="D133" s="4">
        <v>0.17299999999999999</v>
      </c>
      <c r="E133" s="4">
        <v>1729.9676380000001</v>
      </c>
      <c r="F133" s="4">
        <v>653.6</v>
      </c>
      <c r="G133" s="4">
        <v>2.2999999999999998</v>
      </c>
      <c r="H133" s="4">
        <v>172.5</v>
      </c>
      <c r="J133" s="4">
        <v>1.61</v>
      </c>
      <c r="K133" s="4">
        <v>0.8952</v>
      </c>
      <c r="L133" s="4">
        <v>10.192500000000001</v>
      </c>
      <c r="M133" s="4">
        <v>0.15490000000000001</v>
      </c>
      <c r="N133" s="4">
        <v>585.08989999999994</v>
      </c>
      <c r="O133" s="4">
        <v>2.0747</v>
      </c>
      <c r="P133" s="4">
        <v>587.20000000000005</v>
      </c>
      <c r="Q133" s="4">
        <v>484.80599999999998</v>
      </c>
      <c r="R133" s="4">
        <v>1.7191000000000001</v>
      </c>
      <c r="S133" s="4">
        <v>486.5</v>
      </c>
      <c r="T133" s="4">
        <v>172.505</v>
      </c>
      <c r="W133" s="4">
        <v>0</v>
      </c>
      <c r="X133" s="4">
        <v>1.4431</v>
      </c>
      <c r="Y133" s="4">
        <v>12</v>
      </c>
      <c r="Z133" s="4">
        <v>850</v>
      </c>
      <c r="AA133" s="4">
        <v>863</v>
      </c>
      <c r="AB133" s="4">
        <v>870</v>
      </c>
      <c r="AC133" s="4">
        <v>85.1</v>
      </c>
      <c r="AD133" s="4">
        <v>30.99</v>
      </c>
      <c r="AE133" s="4">
        <v>0.71</v>
      </c>
      <c r="AF133" s="4">
        <v>978</v>
      </c>
      <c r="AG133" s="4">
        <v>4</v>
      </c>
      <c r="AH133" s="4">
        <v>70</v>
      </c>
      <c r="AI133" s="4">
        <v>41</v>
      </c>
      <c r="AJ133" s="4">
        <v>189</v>
      </c>
      <c r="AK133" s="4">
        <v>168</v>
      </c>
      <c r="AL133" s="4">
        <v>3.8</v>
      </c>
      <c r="AM133" s="4">
        <v>175</v>
      </c>
      <c r="AN133" s="4" t="s">
        <v>155</v>
      </c>
      <c r="AO133" s="4">
        <v>2</v>
      </c>
      <c r="AP133" s="5">
        <v>0.89135416666666656</v>
      </c>
      <c r="AQ133" s="4">
        <v>47.161808000000001</v>
      </c>
      <c r="AR133" s="4">
        <v>-88.491581999999994</v>
      </c>
      <c r="AS133" s="4">
        <v>317</v>
      </c>
      <c r="AT133" s="4">
        <v>43.3</v>
      </c>
      <c r="AU133" s="4">
        <v>12</v>
      </c>
      <c r="AV133" s="4">
        <v>10</v>
      </c>
      <c r="AW133" s="4" t="s">
        <v>213</v>
      </c>
      <c r="AX133" s="4">
        <v>2.1</v>
      </c>
      <c r="AY133" s="4">
        <v>1.2</v>
      </c>
      <c r="AZ133" s="4">
        <v>3.1</v>
      </c>
      <c r="BA133" s="4">
        <v>13.404</v>
      </c>
      <c r="BB133" s="4">
        <v>17.350000000000001</v>
      </c>
      <c r="BC133" s="4">
        <v>1.29</v>
      </c>
      <c r="BD133" s="4">
        <v>11.71</v>
      </c>
      <c r="BE133" s="4">
        <v>2860.1840000000002</v>
      </c>
      <c r="BF133" s="4">
        <v>27.658999999999999</v>
      </c>
      <c r="BG133" s="4">
        <v>17.193999999999999</v>
      </c>
      <c r="BH133" s="4">
        <v>6.0999999999999999E-2</v>
      </c>
      <c r="BI133" s="4">
        <v>17.254999999999999</v>
      </c>
      <c r="BJ133" s="4">
        <v>14.247</v>
      </c>
      <c r="BK133" s="4">
        <v>5.0999999999999997E-2</v>
      </c>
      <c r="BL133" s="4">
        <v>14.297000000000001</v>
      </c>
      <c r="BM133" s="4">
        <v>1.6705000000000001</v>
      </c>
      <c r="BQ133" s="4">
        <v>294.45299999999997</v>
      </c>
      <c r="BR133" s="4">
        <v>0.142455</v>
      </c>
      <c r="BS133" s="4">
        <v>-5</v>
      </c>
      <c r="BT133" s="4">
        <v>8.0000000000000002E-3</v>
      </c>
      <c r="BU133" s="4">
        <v>3.4812449999999999</v>
      </c>
      <c r="BV133" s="4">
        <v>21</v>
      </c>
      <c r="BW133" s="4">
        <f t="shared" si="10"/>
        <v>0.91974492899999993</v>
      </c>
      <c r="BY133" s="4">
        <f>BE133*$BU133*(VLOOKUP("Fuel Specific Gravity",'Raw Data'!$A$1:$B$2000,2,FALSE))</f>
        <v>7477.7079380590803</v>
      </c>
      <c r="BZ133" s="4">
        <f>BF133*$BU133*(VLOOKUP("Fuel Specific Gravity",'Raw Data'!$A$1:$B$2000,2,FALSE))</f>
        <v>72.312104346704999</v>
      </c>
      <c r="CA133" s="4">
        <f>BJ133*$BU133*(VLOOKUP("Fuel Specific Gravity",'Raw Data'!$A$1:$B$2000,2,FALSE))</f>
        <v>37.247570433764999</v>
      </c>
      <c r="CB133" s="4">
        <f>BM133*$BU133*(VLOOKUP("Fuel Specific Gravity",'Raw Data'!$A$1:$B$2000,2,FALSE))</f>
        <v>4.3673802491475007</v>
      </c>
    </row>
    <row r="134" spans="1:80" x14ac:dyDescent="0.25">
      <c r="A134" s="2">
        <v>43167</v>
      </c>
      <c r="B134" s="38">
        <v>1.5554398148148149E-2</v>
      </c>
      <c r="C134" s="4">
        <v>12.926</v>
      </c>
      <c r="D134" s="4">
        <v>1.0581</v>
      </c>
      <c r="E134" s="4">
        <v>10581.10032</v>
      </c>
      <c r="F134" s="4">
        <v>559.6</v>
      </c>
      <c r="G134" s="4">
        <v>2.7</v>
      </c>
      <c r="H134" s="4">
        <v>115.5</v>
      </c>
      <c r="J134" s="4">
        <v>2.5099999999999998</v>
      </c>
      <c r="K134" s="4">
        <v>0.87480000000000002</v>
      </c>
      <c r="L134" s="4">
        <v>11.307700000000001</v>
      </c>
      <c r="M134" s="4">
        <v>0.92559999999999998</v>
      </c>
      <c r="N134" s="4">
        <v>489.5591</v>
      </c>
      <c r="O134" s="4">
        <v>2.3961999999999999</v>
      </c>
      <c r="P134" s="4">
        <v>492</v>
      </c>
      <c r="Q134" s="4">
        <v>405.608</v>
      </c>
      <c r="R134" s="4">
        <v>1.9853000000000001</v>
      </c>
      <c r="S134" s="4">
        <v>407.6</v>
      </c>
      <c r="T134" s="4">
        <v>115.4532</v>
      </c>
      <c r="W134" s="4">
        <v>0</v>
      </c>
      <c r="X134" s="4">
        <v>2.1981999999999999</v>
      </c>
      <c r="Y134" s="4">
        <v>12</v>
      </c>
      <c r="Z134" s="4">
        <v>851</v>
      </c>
      <c r="AA134" s="4">
        <v>862</v>
      </c>
      <c r="AB134" s="4">
        <v>871</v>
      </c>
      <c r="AC134" s="4">
        <v>85</v>
      </c>
      <c r="AD134" s="4">
        <v>30.96</v>
      </c>
      <c r="AE134" s="4">
        <v>0.71</v>
      </c>
      <c r="AF134" s="4">
        <v>978</v>
      </c>
      <c r="AG134" s="4">
        <v>4</v>
      </c>
      <c r="AH134" s="4">
        <v>70</v>
      </c>
      <c r="AI134" s="4">
        <v>41</v>
      </c>
      <c r="AJ134" s="4">
        <v>189</v>
      </c>
      <c r="AK134" s="4">
        <v>168</v>
      </c>
      <c r="AL134" s="4">
        <v>3.9</v>
      </c>
      <c r="AM134" s="4">
        <v>175</v>
      </c>
      <c r="AN134" s="4" t="s">
        <v>155</v>
      </c>
      <c r="AO134" s="4">
        <v>2</v>
      </c>
      <c r="AP134" s="5">
        <v>0.89135416666666656</v>
      </c>
      <c r="AQ134" s="4">
        <v>47.161557000000002</v>
      </c>
      <c r="AR134" s="4">
        <v>-88.491428999999997</v>
      </c>
      <c r="AS134" s="4">
        <v>316.5</v>
      </c>
      <c r="AT134" s="4">
        <v>43.6</v>
      </c>
      <c r="AU134" s="4">
        <v>12</v>
      </c>
      <c r="AV134" s="4">
        <v>10</v>
      </c>
      <c r="AW134" s="4" t="s">
        <v>213</v>
      </c>
      <c r="AX134" s="4">
        <v>2.1</v>
      </c>
      <c r="AY134" s="4">
        <v>1.3542000000000001</v>
      </c>
      <c r="AZ134" s="4">
        <v>3.1770999999999998</v>
      </c>
      <c r="BA134" s="4">
        <v>13.404</v>
      </c>
      <c r="BB134" s="4">
        <v>14.39</v>
      </c>
      <c r="BC134" s="4">
        <v>1.07</v>
      </c>
      <c r="BD134" s="4">
        <v>14.311999999999999</v>
      </c>
      <c r="BE134" s="4">
        <v>2684.26</v>
      </c>
      <c r="BF134" s="4">
        <v>139.851</v>
      </c>
      <c r="BG134" s="4">
        <v>12.17</v>
      </c>
      <c r="BH134" s="4">
        <v>0.06</v>
      </c>
      <c r="BI134" s="4">
        <v>12.23</v>
      </c>
      <c r="BJ134" s="4">
        <v>10.083</v>
      </c>
      <c r="BK134" s="4">
        <v>4.9000000000000002E-2</v>
      </c>
      <c r="BL134" s="4">
        <v>10.132</v>
      </c>
      <c r="BM134" s="4">
        <v>0.94579999999999997</v>
      </c>
      <c r="BQ134" s="4">
        <v>379.42500000000001</v>
      </c>
      <c r="BR134" s="4">
        <v>0.248338</v>
      </c>
      <c r="BS134" s="4">
        <v>-5</v>
      </c>
      <c r="BT134" s="4">
        <v>8.0000000000000002E-3</v>
      </c>
      <c r="BU134" s="4">
        <v>6.0687600000000002</v>
      </c>
      <c r="BV134" s="4">
        <v>21</v>
      </c>
      <c r="BW134" s="4">
        <f t="shared" si="10"/>
        <v>1.6033663920000001</v>
      </c>
      <c r="BY134" s="4">
        <f>BE134*$BU134*(VLOOKUP("Fuel Specific Gravity",'Raw Data'!$A$1:$B$2000,2,FALSE))</f>
        <v>12233.887417917602</v>
      </c>
      <c r="BZ134" s="4">
        <f>BF134*$BU134*(VLOOKUP("Fuel Specific Gravity",'Raw Data'!$A$1:$B$2000,2,FALSE))</f>
        <v>637.39033822475994</v>
      </c>
      <c r="CA134" s="4">
        <f>BJ134*$BU134*(VLOOKUP("Fuel Specific Gravity",'Raw Data'!$A$1:$B$2000,2,FALSE))</f>
        <v>45.954671617080002</v>
      </c>
      <c r="CB134" s="4">
        <f>BM134*$BU134*(VLOOKUP("Fuel Specific Gravity",'Raw Data'!$A$1:$B$2000,2,FALSE))</f>
        <v>4.3106147392079999</v>
      </c>
    </row>
    <row r="135" spans="1:80" x14ac:dyDescent="0.25">
      <c r="A135" s="2">
        <v>43167</v>
      </c>
      <c r="B135" s="38">
        <v>1.5565972222222222E-2</v>
      </c>
      <c r="C135" s="4">
        <v>13.153</v>
      </c>
      <c r="D135" s="4">
        <v>2.3841999999999999</v>
      </c>
      <c r="E135" s="4">
        <v>23842.001670000001</v>
      </c>
      <c r="F135" s="4">
        <v>492.5</v>
      </c>
      <c r="G135" s="4">
        <v>3.1</v>
      </c>
      <c r="H135" s="4">
        <v>107.8</v>
      </c>
      <c r="J135" s="4">
        <v>3.26</v>
      </c>
      <c r="K135" s="4">
        <v>0.86099999999999999</v>
      </c>
      <c r="L135" s="4">
        <v>11.325200000000001</v>
      </c>
      <c r="M135" s="4">
        <v>2.0529000000000002</v>
      </c>
      <c r="N135" s="4">
        <v>424.07369999999997</v>
      </c>
      <c r="O135" s="4">
        <v>2.6505999999999998</v>
      </c>
      <c r="P135" s="4">
        <v>426.7</v>
      </c>
      <c r="Q135" s="4">
        <v>351.35219999999998</v>
      </c>
      <c r="R135" s="4">
        <v>2.1960999999999999</v>
      </c>
      <c r="S135" s="4">
        <v>353.5</v>
      </c>
      <c r="T135" s="4">
        <v>107.7616</v>
      </c>
      <c r="W135" s="4">
        <v>0</v>
      </c>
      <c r="X135" s="4">
        <v>2.8054999999999999</v>
      </c>
      <c r="Y135" s="4">
        <v>12.1</v>
      </c>
      <c r="Z135" s="4">
        <v>851</v>
      </c>
      <c r="AA135" s="4">
        <v>861</v>
      </c>
      <c r="AB135" s="4">
        <v>871</v>
      </c>
      <c r="AC135" s="4">
        <v>85</v>
      </c>
      <c r="AD135" s="4">
        <v>30.96</v>
      </c>
      <c r="AE135" s="4">
        <v>0.71</v>
      </c>
      <c r="AF135" s="4">
        <v>978</v>
      </c>
      <c r="AG135" s="4">
        <v>4</v>
      </c>
      <c r="AH135" s="4">
        <v>70</v>
      </c>
      <c r="AI135" s="4">
        <v>41</v>
      </c>
      <c r="AJ135" s="4">
        <v>189</v>
      </c>
      <c r="AK135" s="4">
        <v>168</v>
      </c>
      <c r="AL135" s="4">
        <v>4</v>
      </c>
      <c r="AM135" s="4">
        <v>175</v>
      </c>
      <c r="AN135" s="4" t="s">
        <v>155</v>
      </c>
      <c r="AO135" s="4">
        <v>2</v>
      </c>
      <c r="AP135" s="5">
        <v>0.89137731481481486</v>
      </c>
      <c r="AQ135" s="4">
        <v>47.161369999999998</v>
      </c>
      <c r="AR135" s="4">
        <v>-88.491273000000007</v>
      </c>
      <c r="AS135" s="4">
        <v>316.60000000000002</v>
      </c>
      <c r="AT135" s="4">
        <v>37.700000000000003</v>
      </c>
      <c r="AU135" s="4">
        <v>12</v>
      </c>
      <c r="AV135" s="4">
        <v>9</v>
      </c>
      <c r="AW135" s="4" t="s">
        <v>216</v>
      </c>
      <c r="AX135" s="4">
        <v>1.329</v>
      </c>
      <c r="AY135" s="4">
        <v>1.4</v>
      </c>
      <c r="AZ135" s="4">
        <v>2.2747999999999999</v>
      </c>
      <c r="BA135" s="4">
        <v>13.404</v>
      </c>
      <c r="BB135" s="4">
        <v>12.88</v>
      </c>
      <c r="BC135" s="4">
        <v>0.96</v>
      </c>
      <c r="BD135" s="4">
        <v>16.138999999999999</v>
      </c>
      <c r="BE135" s="4">
        <v>2457.9879999999998</v>
      </c>
      <c r="BF135" s="4">
        <v>283.57900000000001</v>
      </c>
      <c r="BG135" s="4">
        <v>9.6389999999999993</v>
      </c>
      <c r="BH135" s="4">
        <v>0.06</v>
      </c>
      <c r="BI135" s="4">
        <v>9.6989999999999998</v>
      </c>
      <c r="BJ135" s="4">
        <v>7.9859999999999998</v>
      </c>
      <c r="BK135" s="4">
        <v>0.05</v>
      </c>
      <c r="BL135" s="4">
        <v>8.0359999999999996</v>
      </c>
      <c r="BM135" s="4">
        <v>0.80710000000000004</v>
      </c>
      <c r="BQ135" s="4">
        <v>442.73099999999999</v>
      </c>
      <c r="BR135" s="4">
        <v>0.268148</v>
      </c>
      <c r="BS135" s="4">
        <v>-5</v>
      </c>
      <c r="BT135" s="4">
        <v>7.071E-3</v>
      </c>
      <c r="BU135" s="4">
        <v>6.552867</v>
      </c>
      <c r="BV135" s="4">
        <v>21</v>
      </c>
      <c r="BW135" s="4">
        <f t="shared" si="10"/>
        <v>1.7312674613999999</v>
      </c>
      <c r="BY135" s="4">
        <f>BE135*$BU135*(VLOOKUP("Fuel Specific Gravity",'Raw Data'!$A$1:$B$2000,2,FALSE))</f>
        <v>12096.258207148596</v>
      </c>
      <c r="BZ135" s="4">
        <f>BF135*$BU135*(VLOOKUP("Fuel Specific Gravity",'Raw Data'!$A$1:$B$2000,2,FALSE))</f>
        <v>1395.5498587157431</v>
      </c>
      <c r="CA135" s="4">
        <f>BJ135*$BU135*(VLOOKUP("Fuel Specific Gravity",'Raw Data'!$A$1:$B$2000,2,FALSE))</f>
        <v>39.300728092362</v>
      </c>
      <c r="CB135" s="4">
        <f>BM135*$BU135*(VLOOKUP("Fuel Specific Gravity",'Raw Data'!$A$1:$B$2000,2,FALSE))</f>
        <v>3.9719030357306999</v>
      </c>
    </row>
    <row r="136" spans="1:80" x14ac:dyDescent="0.25">
      <c r="A136" s="2">
        <v>43167</v>
      </c>
      <c r="B136" s="38">
        <v>1.5577546296296296E-2</v>
      </c>
      <c r="C136" s="4">
        <v>13.064</v>
      </c>
      <c r="D136" s="4">
        <v>2.4670999999999998</v>
      </c>
      <c r="E136" s="4">
        <v>24671.07359</v>
      </c>
      <c r="F136" s="4">
        <v>376.2</v>
      </c>
      <c r="G136" s="4">
        <v>3.4</v>
      </c>
      <c r="H136" s="4">
        <v>167.2</v>
      </c>
      <c r="J136" s="4">
        <v>3.5</v>
      </c>
      <c r="K136" s="4">
        <v>0.8609</v>
      </c>
      <c r="L136" s="4">
        <v>11.2463</v>
      </c>
      <c r="M136" s="4">
        <v>2.1238999999999999</v>
      </c>
      <c r="N136" s="4">
        <v>323.86869999999999</v>
      </c>
      <c r="O136" s="4">
        <v>2.9422000000000001</v>
      </c>
      <c r="P136" s="4">
        <v>326.8</v>
      </c>
      <c r="Q136" s="4">
        <v>268.33069999999998</v>
      </c>
      <c r="R136" s="4">
        <v>2.4376000000000002</v>
      </c>
      <c r="S136" s="4">
        <v>270.8</v>
      </c>
      <c r="T136" s="4">
        <v>167.2466</v>
      </c>
      <c r="W136" s="4">
        <v>0</v>
      </c>
      <c r="X136" s="4">
        <v>3.0131000000000001</v>
      </c>
      <c r="Y136" s="4">
        <v>12</v>
      </c>
      <c r="Z136" s="4">
        <v>851</v>
      </c>
      <c r="AA136" s="4">
        <v>862</v>
      </c>
      <c r="AB136" s="4">
        <v>872</v>
      </c>
      <c r="AC136" s="4">
        <v>85</v>
      </c>
      <c r="AD136" s="4">
        <v>30.96</v>
      </c>
      <c r="AE136" s="4">
        <v>0.71</v>
      </c>
      <c r="AF136" s="4">
        <v>978</v>
      </c>
      <c r="AG136" s="4">
        <v>4</v>
      </c>
      <c r="AH136" s="4">
        <v>69.070999999999998</v>
      </c>
      <c r="AI136" s="4">
        <v>41</v>
      </c>
      <c r="AJ136" s="4">
        <v>189</v>
      </c>
      <c r="AK136" s="4">
        <v>168</v>
      </c>
      <c r="AL136" s="4">
        <v>3.9</v>
      </c>
      <c r="AM136" s="4">
        <v>175</v>
      </c>
      <c r="AN136" s="4" t="s">
        <v>155</v>
      </c>
      <c r="AO136" s="4">
        <v>2</v>
      </c>
      <c r="AP136" s="5">
        <v>0.8913888888888889</v>
      </c>
      <c r="AQ136" s="4">
        <v>47.161171000000003</v>
      </c>
      <c r="AR136" s="4">
        <v>-88.491026000000005</v>
      </c>
      <c r="AS136" s="4">
        <v>316.60000000000002</v>
      </c>
      <c r="AT136" s="4">
        <v>35.5</v>
      </c>
      <c r="AU136" s="4">
        <v>12</v>
      </c>
      <c r="AV136" s="4">
        <v>9</v>
      </c>
      <c r="AW136" s="4" t="s">
        <v>216</v>
      </c>
      <c r="AX136" s="4">
        <v>1.1000000000000001</v>
      </c>
      <c r="AY136" s="4">
        <v>1.4771000000000001</v>
      </c>
      <c r="AZ136" s="4">
        <v>2.0771000000000002</v>
      </c>
      <c r="BA136" s="4">
        <v>13.404</v>
      </c>
      <c r="BB136" s="4">
        <v>12.87</v>
      </c>
      <c r="BC136" s="4">
        <v>0.96</v>
      </c>
      <c r="BD136" s="4">
        <v>16.158999999999999</v>
      </c>
      <c r="BE136" s="4">
        <v>2441.212</v>
      </c>
      <c r="BF136" s="4">
        <v>293.43299999999999</v>
      </c>
      <c r="BG136" s="4">
        <v>7.3620000000000001</v>
      </c>
      <c r="BH136" s="4">
        <v>6.7000000000000004E-2</v>
      </c>
      <c r="BI136" s="4">
        <v>7.4290000000000003</v>
      </c>
      <c r="BJ136" s="4">
        <v>6.1</v>
      </c>
      <c r="BK136" s="4">
        <v>5.5E-2</v>
      </c>
      <c r="BL136" s="4">
        <v>6.1550000000000002</v>
      </c>
      <c r="BM136" s="4">
        <v>1.2527999999999999</v>
      </c>
      <c r="BQ136" s="4">
        <v>475.565</v>
      </c>
      <c r="BR136" s="4">
        <v>0.31545000000000001</v>
      </c>
      <c r="BS136" s="4">
        <v>-5</v>
      </c>
      <c r="BT136" s="4">
        <v>7.0000000000000001E-3</v>
      </c>
      <c r="BU136" s="4">
        <v>7.7088099999999997</v>
      </c>
      <c r="BV136" s="4">
        <v>21</v>
      </c>
      <c r="BW136" s="4">
        <f t="shared" si="10"/>
        <v>2.0366676019999996</v>
      </c>
      <c r="BY136" s="4">
        <f>BE136*$BU136*(VLOOKUP("Fuel Specific Gravity",'Raw Data'!$A$1:$B$2000,2,FALSE))</f>
        <v>14132.948447767722</v>
      </c>
      <c r="BZ136" s="4">
        <f>BF136*$BU136*(VLOOKUP("Fuel Specific Gravity",'Raw Data'!$A$1:$B$2000,2,FALSE))</f>
        <v>1698.77645279223</v>
      </c>
      <c r="CA136" s="4">
        <f>BJ136*$BU136*(VLOOKUP("Fuel Specific Gravity",'Raw Data'!$A$1:$B$2000,2,FALSE))</f>
        <v>35.314829490999998</v>
      </c>
      <c r="CB136" s="4">
        <f>BM136*$BU136*(VLOOKUP("Fuel Specific Gravity",'Raw Data'!$A$1:$B$2000,2,FALSE))</f>
        <v>7.2528554731679993</v>
      </c>
    </row>
    <row r="137" spans="1:80" x14ac:dyDescent="0.25">
      <c r="A137" s="2">
        <v>43167</v>
      </c>
      <c r="B137" s="38">
        <v>1.5589120370370371E-2</v>
      </c>
      <c r="C137" s="4">
        <v>13.324</v>
      </c>
      <c r="D137" s="4">
        <v>1.9568000000000001</v>
      </c>
      <c r="E137" s="4">
        <v>19567.978640000001</v>
      </c>
      <c r="F137" s="4">
        <v>266.5</v>
      </c>
      <c r="G137" s="4">
        <v>3.7</v>
      </c>
      <c r="H137" s="4">
        <v>238.5</v>
      </c>
      <c r="J137" s="4">
        <v>3.5</v>
      </c>
      <c r="K137" s="4">
        <v>0.86339999999999995</v>
      </c>
      <c r="L137" s="4">
        <v>11.5032</v>
      </c>
      <c r="M137" s="4">
        <v>1.6894</v>
      </c>
      <c r="N137" s="4">
        <v>230.09719999999999</v>
      </c>
      <c r="O137" s="4">
        <v>3.2282999999999999</v>
      </c>
      <c r="P137" s="4">
        <v>233.3</v>
      </c>
      <c r="Q137" s="4">
        <v>190.89269999999999</v>
      </c>
      <c r="R137" s="4">
        <v>2.6781999999999999</v>
      </c>
      <c r="S137" s="4">
        <v>193.6</v>
      </c>
      <c r="T137" s="4">
        <v>238.46430000000001</v>
      </c>
      <c r="W137" s="4">
        <v>0</v>
      </c>
      <c r="X137" s="4">
        <v>3.0217999999999998</v>
      </c>
      <c r="Y137" s="4">
        <v>12.1</v>
      </c>
      <c r="Z137" s="4">
        <v>851</v>
      </c>
      <c r="AA137" s="4">
        <v>862</v>
      </c>
      <c r="AB137" s="4">
        <v>871</v>
      </c>
      <c r="AC137" s="4">
        <v>85.9</v>
      </c>
      <c r="AD137" s="4">
        <v>31.3</v>
      </c>
      <c r="AE137" s="4">
        <v>0.72</v>
      </c>
      <c r="AF137" s="4">
        <v>978</v>
      </c>
      <c r="AG137" s="4">
        <v>4</v>
      </c>
      <c r="AH137" s="4">
        <v>69</v>
      </c>
      <c r="AI137" s="4">
        <v>41</v>
      </c>
      <c r="AJ137" s="4">
        <v>189</v>
      </c>
      <c r="AK137" s="4">
        <v>168</v>
      </c>
      <c r="AL137" s="4">
        <v>3.9</v>
      </c>
      <c r="AM137" s="4">
        <v>175</v>
      </c>
      <c r="AN137" s="4" t="s">
        <v>155</v>
      </c>
      <c r="AO137" s="4">
        <v>2</v>
      </c>
      <c r="AP137" s="5">
        <v>0.89141203703703698</v>
      </c>
      <c r="AQ137" s="4">
        <v>47.161121999999999</v>
      </c>
      <c r="AR137" s="4">
        <v>-88.490962999999994</v>
      </c>
      <c r="AS137" s="4">
        <v>316.60000000000002</v>
      </c>
      <c r="AT137" s="4">
        <v>35.6</v>
      </c>
      <c r="AU137" s="4">
        <v>12</v>
      </c>
      <c r="AV137" s="4">
        <v>10</v>
      </c>
      <c r="AW137" s="4" t="s">
        <v>216</v>
      </c>
      <c r="AX137" s="4">
        <v>1.2542</v>
      </c>
      <c r="AY137" s="4">
        <v>1.1145</v>
      </c>
      <c r="AZ137" s="4">
        <v>2.1770999999999998</v>
      </c>
      <c r="BA137" s="4">
        <v>13.404</v>
      </c>
      <c r="BB137" s="4">
        <v>13.12</v>
      </c>
      <c r="BC137" s="4">
        <v>0.98</v>
      </c>
      <c r="BD137" s="4">
        <v>15.827</v>
      </c>
      <c r="BE137" s="4">
        <v>2529.2939999999999</v>
      </c>
      <c r="BF137" s="4">
        <v>236.42699999999999</v>
      </c>
      <c r="BG137" s="4">
        <v>5.298</v>
      </c>
      <c r="BH137" s="4">
        <v>7.3999999999999996E-2</v>
      </c>
      <c r="BI137" s="4">
        <v>5.3730000000000002</v>
      </c>
      <c r="BJ137" s="4">
        <v>4.3949999999999996</v>
      </c>
      <c r="BK137" s="4">
        <v>6.2E-2</v>
      </c>
      <c r="BL137" s="4">
        <v>4.4569999999999999</v>
      </c>
      <c r="BM137" s="4">
        <v>1.8093999999999999</v>
      </c>
      <c r="BQ137" s="4">
        <v>483.10300000000001</v>
      </c>
      <c r="BR137" s="4">
        <v>0.36080499999999999</v>
      </c>
      <c r="BS137" s="4">
        <v>-5</v>
      </c>
      <c r="BT137" s="4">
        <v>7.9290000000000003E-3</v>
      </c>
      <c r="BU137" s="4">
        <v>8.8171719999999993</v>
      </c>
      <c r="BV137" s="4">
        <v>21</v>
      </c>
      <c r="BW137" s="4">
        <f t="shared" si="10"/>
        <v>2.3294968423999998</v>
      </c>
      <c r="BY137" s="4">
        <f>BE137*$BU137*(VLOOKUP("Fuel Specific Gravity",'Raw Data'!$A$1:$B$2000,2,FALSE))</f>
        <v>16748.216397662567</v>
      </c>
      <c r="BZ137" s="4">
        <f>BF137*$BU137*(VLOOKUP("Fuel Specific Gravity",'Raw Data'!$A$1:$B$2000,2,FALSE))</f>
        <v>1565.5477608574438</v>
      </c>
      <c r="CA137" s="4">
        <f>BJ137*$BU137*(VLOOKUP("Fuel Specific Gravity",'Raw Data'!$A$1:$B$2000,2,FALSE))</f>
        <v>29.102354675939992</v>
      </c>
      <c r="CB137" s="4">
        <f>BM137*$BU137*(VLOOKUP("Fuel Specific Gravity",'Raw Data'!$A$1:$B$2000,2,FALSE))</f>
        <v>11.9812970536168</v>
      </c>
    </row>
    <row r="138" spans="1:80" x14ac:dyDescent="0.25">
      <c r="A138" s="2">
        <v>43167</v>
      </c>
      <c r="B138" s="38">
        <v>1.5600694444444445E-2</v>
      </c>
      <c r="C138" s="4">
        <v>13.714</v>
      </c>
      <c r="D138" s="4">
        <v>1.3110999999999999</v>
      </c>
      <c r="E138" s="4">
        <v>13111.009169999999</v>
      </c>
      <c r="F138" s="4">
        <v>205.8</v>
      </c>
      <c r="G138" s="4">
        <v>3.8</v>
      </c>
      <c r="H138" s="4">
        <v>286.39999999999998</v>
      </c>
      <c r="J138" s="4">
        <v>3.4</v>
      </c>
      <c r="K138" s="4">
        <v>0.86609999999999998</v>
      </c>
      <c r="L138" s="4">
        <v>11.877700000000001</v>
      </c>
      <c r="M138" s="4">
        <v>1.1355</v>
      </c>
      <c r="N138" s="4">
        <v>178.23609999999999</v>
      </c>
      <c r="O138" s="4">
        <v>3.2635000000000001</v>
      </c>
      <c r="P138" s="4">
        <v>181.5</v>
      </c>
      <c r="Q138" s="4">
        <v>147.88290000000001</v>
      </c>
      <c r="R138" s="4">
        <v>2.7077</v>
      </c>
      <c r="S138" s="4">
        <v>150.6</v>
      </c>
      <c r="T138" s="4">
        <v>286.43389999999999</v>
      </c>
      <c r="W138" s="4">
        <v>0</v>
      </c>
      <c r="X138" s="4">
        <v>2.9447000000000001</v>
      </c>
      <c r="Y138" s="4">
        <v>12</v>
      </c>
      <c r="Z138" s="4">
        <v>851</v>
      </c>
      <c r="AA138" s="4">
        <v>861</v>
      </c>
      <c r="AB138" s="4">
        <v>870</v>
      </c>
      <c r="AC138" s="4">
        <v>86</v>
      </c>
      <c r="AD138" s="4">
        <v>31.33</v>
      </c>
      <c r="AE138" s="4">
        <v>0.72</v>
      </c>
      <c r="AF138" s="4">
        <v>978</v>
      </c>
      <c r="AG138" s="4">
        <v>4</v>
      </c>
      <c r="AH138" s="4">
        <v>69</v>
      </c>
      <c r="AI138" s="4">
        <v>41</v>
      </c>
      <c r="AJ138" s="4">
        <v>189</v>
      </c>
      <c r="AK138" s="4">
        <v>168</v>
      </c>
      <c r="AL138" s="4">
        <v>3.9</v>
      </c>
      <c r="AM138" s="4">
        <v>175</v>
      </c>
      <c r="AN138" s="4" t="s">
        <v>155</v>
      </c>
      <c r="AO138" s="4">
        <v>2</v>
      </c>
      <c r="AP138" s="5">
        <v>0.89141203703703698</v>
      </c>
      <c r="AQ138" s="4">
        <v>47.161023999999998</v>
      </c>
      <c r="AR138" s="4">
        <v>-88.490886000000003</v>
      </c>
      <c r="AS138" s="4">
        <v>316.39999999999998</v>
      </c>
      <c r="AT138" s="4">
        <v>35.799999999999997</v>
      </c>
      <c r="AU138" s="4">
        <v>12</v>
      </c>
      <c r="AV138" s="4">
        <v>10</v>
      </c>
      <c r="AW138" s="4" t="s">
        <v>210</v>
      </c>
      <c r="AX138" s="4">
        <v>1.4541999999999999</v>
      </c>
      <c r="AY138" s="4">
        <v>1</v>
      </c>
      <c r="AZ138" s="4">
        <v>2.2770999999999999</v>
      </c>
      <c r="BA138" s="4">
        <v>13.404</v>
      </c>
      <c r="BB138" s="4">
        <v>13.41</v>
      </c>
      <c r="BC138" s="4">
        <v>1</v>
      </c>
      <c r="BD138" s="4">
        <v>15.462</v>
      </c>
      <c r="BE138" s="4">
        <v>2646.73</v>
      </c>
      <c r="BF138" s="4">
        <v>161.047</v>
      </c>
      <c r="BG138" s="4">
        <v>4.1589999999999998</v>
      </c>
      <c r="BH138" s="4">
        <v>7.5999999999999998E-2</v>
      </c>
      <c r="BI138" s="4">
        <v>4.2350000000000003</v>
      </c>
      <c r="BJ138" s="4">
        <v>3.4510000000000001</v>
      </c>
      <c r="BK138" s="4">
        <v>6.3E-2</v>
      </c>
      <c r="BL138" s="4">
        <v>3.5139999999999998</v>
      </c>
      <c r="BM138" s="4">
        <v>2.2025000000000001</v>
      </c>
      <c r="BQ138" s="4">
        <v>477.10700000000003</v>
      </c>
      <c r="BR138" s="4">
        <v>0.310118</v>
      </c>
      <c r="BS138" s="4">
        <v>-5</v>
      </c>
      <c r="BT138" s="4">
        <v>8.0000000000000002E-3</v>
      </c>
      <c r="BU138" s="4">
        <v>7.5785090000000004</v>
      </c>
      <c r="BV138" s="4">
        <v>21</v>
      </c>
      <c r="BW138" s="4">
        <f t="shared" si="10"/>
        <v>2.0022420778000001</v>
      </c>
      <c r="BY138" s="4">
        <f>BE138*$BU138*(VLOOKUP("Fuel Specific Gravity",'Raw Data'!$A$1:$B$2000,2,FALSE))</f>
        <v>15063.75861130307</v>
      </c>
      <c r="BZ138" s="4">
        <f>BF138*$BU138*(VLOOKUP("Fuel Specific Gravity",'Raw Data'!$A$1:$B$2000,2,FALSE))</f>
        <v>916.592600331173</v>
      </c>
      <c r="CA138" s="4">
        <f>BJ138*$BU138*(VLOOKUP("Fuel Specific Gravity",'Raw Data'!$A$1:$B$2000,2,FALSE))</f>
        <v>19.641229353808999</v>
      </c>
      <c r="CB138" s="4">
        <f>BM138*$BU138*(VLOOKUP("Fuel Specific Gravity",'Raw Data'!$A$1:$B$2000,2,FALSE))</f>
        <v>12.535441220447501</v>
      </c>
    </row>
    <row r="139" spans="1:80" x14ac:dyDescent="0.25">
      <c r="A139" s="2">
        <v>43167</v>
      </c>
      <c r="B139" s="38">
        <v>1.5612268518518518E-2</v>
      </c>
      <c r="C139" s="4">
        <v>13.169</v>
      </c>
      <c r="D139" s="4">
        <v>0.57950000000000002</v>
      </c>
      <c r="E139" s="4">
        <v>5795.3461219999999</v>
      </c>
      <c r="F139" s="4">
        <v>161.5</v>
      </c>
      <c r="G139" s="4">
        <v>3.7</v>
      </c>
      <c r="H139" s="4">
        <v>256.39999999999998</v>
      </c>
      <c r="J139" s="4">
        <v>3.13</v>
      </c>
      <c r="K139" s="4">
        <v>0.87690000000000001</v>
      </c>
      <c r="L139" s="4">
        <v>11.547800000000001</v>
      </c>
      <c r="M139" s="4">
        <v>0.50819999999999999</v>
      </c>
      <c r="N139" s="4">
        <v>141.65119999999999</v>
      </c>
      <c r="O139" s="4">
        <v>3.2639999999999998</v>
      </c>
      <c r="P139" s="4">
        <v>144.9</v>
      </c>
      <c r="Q139" s="4">
        <v>117.5283</v>
      </c>
      <c r="R139" s="4">
        <v>2.7081</v>
      </c>
      <c r="S139" s="4">
        <v>120.2</v>
      </c>
      <c r="T139" s="4">
        <v>256.40039999999999</v>
      </c>
      <c r="W139" s="4">
        <v>0</v>
      </c>
      <c r="X139" s="4">
        <v>2.7414000000000001</v>
      </c>
      <c r="Y139" s="4">
        <v>12</v>
      </c>
      <c r="Z139" s="4">
        <v>851</v>
      </c>
      <c r="AA139" s="4">
        <v>862</v>
      </c>
      <c r="AB139" s="4">
        <v>871</v>
      </c>
      <c r="AC139" s="4">
        <v>86</v>
      </c>
      <c r="AD139" s="4">
        <v>31.33</v>
      </c>
      <c r="AE139" s="4">
        <v>0.72</v>
      </c>
      <c r="AF139" s="4">
        <v>978</v>
      </c>
      <c r="AG139" s="4">
        <v>4</v>
      </c>
      <c r="AH139" s="4">
        <v>69</v>
      </c>
      <c r="AI139" s="4">
        <v>41</v>
      </c>
      <c r="AJ139" s="4">
        <v>189</v>
      </c>
      <c r="AK139" s="4">
        <v>168</v>
      </c>
      <c r="AL139" s="4">
        <v>3.7</v>
      </c>
      <c r="AM139" s="4">
        <v>175</v>
      </c>
      <c r="AN139" s="4" t="s">
        <v>155</v>
      </c>
      <c r="AO139" s="4">
        <v>2</v>
      </c>
      <c r="AP139" s="5">
        <v>0.89142361111111112</v>
      </c>
      <c r="AQ139" s="4">
        <v>47.160896000000001</v>
      </c>
      <c r="AR139" s="4">
        <v>-88.490786999999997</v>
      </c>
      <c r="AS139" s="4">
        <v>316.39999999999998</v>
      </c>
      <c r="AT139" s="4">
        <v>35.9</v>
      </c>
      <c r="AU139" s="4">
        <v>12</v>
      </c>
      <c r="AV139" s="4">
        <v>10</v>
      </c>
      <c r="AW139" s="4" t="s">
        <v>210</v>
      </c>
      <c r="AX139" s="4">
        <v>1.5</v>
      </c>
      <c r="AY139" s="4">
        <v>1.0770999999999999</v>
      </c>
      <c r="AZ139" s="4">
        <v>2.2999999999999998</v>
      </c>
      <c r="BA139" s="4">
        <v>13.404</v>
      </c>
      <c r="BB139" s="4">
        <v>14.67</v>
      </c>
      <c r="BC139" s="4">
        <v>1.0900000000000001</v>
      </c>
      <c r="BD139" s="4">
        <v>14.036</v>
      </c>
      <c r="BE139" s="4">
        <v>2778.4319999999998</v>
      </c>
      <c r="BF139" s="4">
        <v>77.823999999999998</v>
      </c>
      <c r="BG139" s="4">
        <v>3.569</v>
      </c>
      <c r="BH139" s="4">
        <v>8.2000000000000003E-2</v>
      </c>
      <c r="BI139" s="4">
        <v>3.6509999999999998</v>
      </c>
      <c r="BJ139" s="4">
        <v>2.9609999999999999</v>
      </c>
      <c r="BK139" s="4">
        <v>6.8000000000000005E-2</v>
      </c>
      <c r="BL139" s="4">
        <v>3.03</v>
      </c>
      <c r="BM139" s="4">
        <v>2.1288</v>
      </c>
      <c r="BQ139" s="4">
        <v>479.59899999999999</v>
      </c>
      <c r="BR139" s="4">
        <v>0.25955</v>
      </c>
      <c r="BS139" s="4">
        <v>-5</v>
      </c>
      <c r="BT139" s="4">
        <v>8.0000000000000002E-3</v>
      </c>
      <c r="BU139" s="4">
        <v>6.3427530000000001</v>
      </c>
      <c r="BV139" s="4">
        <v>21</v>
      </c>
      <c r="BW139" s="4">
        <f t="shared" ref="BW139:BW148" si="11">BU139*0.2642</f>
        <v>1.6757553426</v>
      </c>
      <c r="BY139" s="4">
        <f>BE139*$BU139*(VLOOKUP("Fuel Specific Gravity",'Raw Data'!$A$1:$B$2000,2,FALSE))</f>
        <v>13234.803835375296</v>
      </c>
      <c r="BZ139" s="4">
        <f>BF139*$BU139*(VLOOKUP("Fuel Specific Gravity",'Raw Data'!$A$1:$B$2000,2,FALSE))</f>
        <v>370.707425513472</v>
      </c>
      <c r="CA139" s="4">
        <f>BJ139*$BU139*(VLOOKUP("Fuel Specific Gravity",'Raw Data'!$A$1:$B$2000,2,FALSE))</f>
        <v>14.104449616383</v>
      </c>
      <c r="CB139" s="4">
        <f>BM139*$BU139*(VLOOKUP("Fuel Specific Gravity",'Raw Data'!$A$1:$B$2000,2,FALSE))</f>
        <v>10.140341892386401</v>
      </c>
    </row>
    <row r="140" spans="1:80" x14ac:dyDescent="0.25">
      <c r="A140" s="2">
        <v>43167</v>
      </c>
      <c r="B140" s="38">
        <v>1.5623842592592594E-2</v>
      </c>
      <c r="C140" s="4">
        <v>12.42</v>
      </c>
      <c r="D140" s="4">
        <v>0.21010000000000001</v>
      </c>
      <c r="E140" s="4">
        <v>2100.6005</v>
      </c>
      <c r="F140" s="4">
        <v>127.4</v>
      </c>
      <c r="G140" s="4">
        <v>3.7</v>
      </c>
      <c r="H140" s="4">
        <v>254.9</v>
      </c>
      <c r="J140" s="4">
        <v>2.63</v>
      </c>
      <c r="K140" s="4">
        <v>0.88629999999999998</v>
      </c>
      <c r="L140" s="4">
        <v>11.0076</v>
      </c>
      <c r="M140" s="4">
        <v>0.1862</v>
      </c>
      <c r="N140" s="4">
        <v>112.8839</v>
      </c>
      <c r="O140" s="4">
        <v>3.2791999999999999</v>
      </c>
      <c r="P140" s="4">
        <v>116.2</v>
      </c>
      <c r="Q140" s="4">
        <v>93.6601</v>
      </c>
      <c r="R140" s="4">
        <v>2.7206999999999999</v>
      </c>
      <c r="S140" s="4">
        <v>96.4</v>
      </c>
      <c r="T140" s="4">
        <v>254.89080000000001</v>
      </c>
      <c r="W140" s="4">
        <v>0</v>
      </c>
      <c r="X140" s="4">
        <v>2.3311999999999999</v>
      </c>
      <c r="Y140" s="4">
        <v>12.1</v>
      </c>
      <c r="Z140" s="4">
        <v>849</v>
      </c>
      <c r="AA140" s="4">
        <v>862</v>
      </c>
      <c r="AB140" s="4">
        <v>871</v>
      </c>
      <c r="AC140" s="4">
        <v>86</v>
      </c>
      <c r="AD140" s="4">
        <v>31.33</v>
      </c>
      <c r="AE140" s="4">
        <v>0.72</v>
      </c>
      <c r="AF140" s="4">
        <v>978</v>
      </c>
      <c r="AG140" s="4">
        <v>4</v>
      </c>
      <c r="AH140" s="4">
        <v>69</v>
      </c>
      <c r="AI140" s="4">
        <v>41</v>
      </c>
      <c r="AJ140" s="4">
        <v>189</v>
      </c>
      <c r="AK140" s="4">
        <v>167.1</v>
      </c>
      <c r="AL140" s="4">
        <v>3.8</v>
      </c>
      <c r="AM140" s="4">
        <v>175</v>
      </c>
      <c r="AN140" s="4" t="s">
        <v>155</v>
      </c>
      <c r="AO140" s="4">
        <v>2</v>
      </c>
      <c r="AP140" s="5">
        <v>0.89143518518518527</v>
      </c>
      <c r="AQ140" s="4">
        <v>47.160755999999999</v>
      </c>
      <c r="AR140" s="4">
        <v>-88.490723000000003</v>
      </c>
      <c r="AS140" s="4">
        <v>316.39999999999998</v>
      </c>
      <c r="AT140" s="4">
        <v>36.4</v>
      </c>
      <c r="AU140" s="4">
        <v>12</v>
      </c>
      <c r="AV140" s="4">
        <v>9</v>
      </c>
      <c r="AW140" s="4" t="s">
        <v>211</v>
      </c>
      <c r="AX140" s="4">
        <v>1.5</v>
      </c>
      <c r="AY140" s="4">
        <v>1.1770229999999999</v>
      </c>
      <c r="AZ140" s="4">
        <v>2.3770229999999999</v>
      </c>
      <c r="BA140" s="4">
        <v>13.404</v>
      </c>
      <c r="BB140" s="4">
        <v>15.94</v>
      </c>
      <c r="BC140" s="4">
        <v>1.19</v>
      </c>
      <c r="BD140" s="4">
        <v>12.833</v>
      </c>
      <c r="BE140" s="4">
        <v>2852.7739999999999</v>
      </c>
      <c r="BF140" s="4">
        <v>30.709</v>
      </c>
      <c r="BG140" s="4">
        <v>3.0640000000000001</v>
      </c>
      <c r="BH140" s="4">
        <v>8.8999999999999996E-2</v>
      </c>
      <c r="BI140" s="4">
        <v>3.153</v>
      </c>
      <c r="BJ140" s="4">
        <v>2.5419999999999998</v>
      </c>
      <c r="BK140" s="4">
        <v>7.3999999999999996E-2</v>
      </c>
      <c r="BL140" s="4">
        <v>2.6160000000000001</v>
      </c>
      <c r="BM140" s="4">
        <v>2.2795999999999998</v>
      </c>
      <c r="BQ140" s="4">
        <v>439.298</v>
      </c>
      <c r="BR140" s="4">
        <v>0.16588700000000001</v>
      </c>
      <c r="BS140" s="4">
        <v>-5</v>
      </c>
      <c r="BT140" s="4">
        <v>8.0000000000000002E-3</v>
      </c>
      <c r="BU140" s="4">
        <v>4.0538639999999999</v>
      </c>
      <c r="BV140" s="4">
        <v>21</v>
      </c>
      <c r="BW140" s="4">
        <f t="shared" si="11"/>
        <v>1.0710308687999999</v>
      </c>
      <c r="BY140" s="4">
        <f>BE140*$BU140*(VLOOKUP("Fuel Specific Gravity",'Raw Data'!$A$1:$B$2000,2,FALSE))</f>
        <v>8685.1331218707364</v>
      </c>
      <c r="BZ140" s="4">
        <f>BF140*$BU140*(VLOOKUP("Fuel Specific Gravity",'Raw Data'!$A$1:$B$2000,2,FALSE))</f>
        <v>93.492072291575994</v>
      </c>
      <c r="CA140" s="4">
        <f>BJ140*$BU140*(VLOOKUP("Fuel Specific Gravity",'Raw Data'!$A$1:$B$2000,2,FALSE))</f>
        <v>7.7389966382879987</v>
      </c>
      <c r="CB140" s="4">
        <f>BM140*$BU140*(VLOOKUP("Fuel Specific Gravity",'Raw Data'!$A$1:$B$2000,2,FALSE))</f>
        <v>6.9401324691744</v>
      </c>
    </row>
    <row r="141" spans="1:80" x14ac:dyDescent="0.25">
      <c r="A141" s="2">
        <v>43167</v>
      </c>
      <c r="B141" s="38">
        <v>1.5635416666666669E-2</v>
      </c>
      <c r="C141" s="4">
        <v>12.87</v>
      </c>
      <c r="D141" s="4">
        <v>8.6900000000000005E-2</v>
      </c>
      <c r="E141" s="4">
        <v>869.06611599999997</v>
      </c>
      <c r="F141" s="4">
        <v>112.1</v>
      </c>
      <c r="G141" s="4">
        <v>3.7</v>
      </c>
      <c r="H141" s="4">
        <v>215.8</v>
      </c>
      <c r="J141" s="4">
        <v>2.17</v>
      </c>
      <c r="K141" s="4">
        <v>0.88380000000000003</v>
      </c>
      <c r="L141" s="4">
        <v>11.3743</v>
      </c>
      <c r="M141" s="4">
        <v>7.6799999999999993E-2</v>
      </c>
      <c r="N141" s="4">
        <v>99.044399999999996</v>
      </c>
      <c r="O141" s="4">
        <v>3.2353000000000001</v>
      </c>
      <c r="P141" s="4">
        <v>102.3</v>
      </c>
      <c r="Q141" s="4">
        <v>82.177400000000006</v>
      </c>
      <c r="R141" s="4">
        <v>2.6842999999999999</v>
      </c>
      <c r="S141" s="4">
        <v>84.9</v>
      </c>
      <c r="T141" s="4">
        <v>215.75559999999999</v>
      </c>
      <c r="W141" s="4">
        <v>0</v>
      </c>
      <c r="X141" s="4">
        <v>1.917</v>
      </c>
      <c r="Y141" s="4">
        <v>12</v>
      </c>
      <c r="Z141" s="4">
        <v>850</v>
      </c>
      <c r="AA141" s="4">
        <v>862</v>
      </c>
      <c r="AB141" s="4">
        <v>871</v>
      </c>
      <c r="AC141" s="4">
        <v>86</v>
      </c>
      <c r="AD141" s="4">
        <v>31.33</v>
      </c>
      <c r="AE141" s="4">
        <v>0.72</v>
      </c>
      <c r="AF141" s="4">
        <v>978</v>
      </c>
      <c r="AG141" s="4">
        <v>4</v>
      </c>
      <c r="AH141" s="4">
        <v>69</v>
      </c>
      <c r="AI141" s="4">
        <v>41</v>
      </c>
      <c r="AJ141" s="4">
        <v>189</v>
      </c>
      <c r="AK141" s="4">
        <v>167.9</v>
      </c>
      <c r="AL141" s="4">
        <v>3.8</v>
      </c>
      <c r="AM141" s="4">
        <v>175</v>
      </c>
      <c r="AN141" s="4" t="s">
        <v>155</v>
      </c>
      <c r="AO141" s="4">
        <v>2</v>
      </c>
      <c r="AP141" s="5">
        <v>0.8914467592592592</v>
      </c>
      <c r="AQ141" s="4">
        <v>47.160614000000002</v>
      </c>
      <c r="AR141" s="4">
        <v>-88.490666000000004</v>
      </c>
      <c r="AS141" s="4">
        <v>316.39999999999998</v>
      </c>
      <c r="AT141" s="4">
        <v>36.6</v>
      </c>
      <c r="AU141" s="4">
        <v>12</v>
      </c>
      <c r="AV141" s="4">
        <v>10</v>
      </c>
      <c r="AW141" s="4" t="s">
        <v>210</v>
      </c>
      <c r="AX141" s="4">
        <v>1.5</v>
      </c>
      <c r="AY141" s="4">
        <v>1.2</v>
      </c>
      <c r="AZ141" s="4">
        <v>2.4</v>
      </c>
      <c r="BA141" s="4">
        <v>13.404</v>
      </c>
      <c r="BB141" s="4">
        <v>15.59</v>
      </c>
      <c r="BC141" s="4">
        <v>1.1599999999999999</v>
      </c>
      <c r="BD141" s="4">
        <v>13.148</v>
      </c>
      <c r="BE141" s="4">
        <v>2882.473</v>
      </c>
      <c r="BF141" s="4">
        <v>12.388999999999999</v>
      </c>
      <c r="BG141" s="4">
        <v>2.629</v>
      </c>
      <c r="BH141" s="4">
        <v>8.5999999999999993E-2</v>
      </c>
      <c r="BI141" s="4">
        <v>2.714</v>
      </c>
      <c r="BJ141" s="4">
        <v>2.181</v>
      </c>
      <c r="BK141" s="4">
        <v>7.0999999999999994E-2</v>
      </c>
      <c r="BL141" s="4">
        <v>2.2519999999999998</v>
      </c>
      <c r="BM141" s="4">
        <v>1.8868</v>
      </c>
      <c r="BQ141" s="4">
        <v>353.226</v>
      </c>
      <c r="BR141" s="4">
        <v>0.160858</v>
      </c>
      <c r="BS141" s="4">
        <v>-5</v>
      </c>
      <c r="BT141" s="4">
        <v>8.0000000000000002E-3</v>
      </c>
      <c r="BU141" s="4">
        <v>3.930968</v>
      </c>
      <c r="BV141" s="4">
        <v>21</v>
      </c>
      <c r="BW141" s="4">
        <f t="shared" si="11"/>
        <v>1.0385617456</v>
      </c>
      <c r="BY141" s="4">
        <f>BE141*$BU141*(VLOOKUP("Fuel Specific Gravity",'Raw Data'!$A$1:$B$2000,2,FALSE))</f>
        <v>8509.512752021863</v>
      </c>
      <c r="BZ141" s="4">
        <f>BF141*$BU141*(VLOOKUP("Fuel Specific Gravity",'Raw Data'!$A$1:$B$2000,2,FALSE))</f>
        <v>36.574272676551999</v>
      </c>
      <c r="CA141" s="4">
        <f>BJ141*$BU141*(VLOOKUP("Fuel Specific Gravity",'Raw Data'!$A$1:$B$2000,2,FALSE))</f>
        <v>6.4386543472079998</v>
      </c>
      <c r="CB141" s="4">
        <f>BM141*$BU141*(VLOOKUP("Fuel Specific Gravity",'Raw Data'!$A$1:$B$2000,2,FALSE))</f>
        <v>5.5701297672223999</v>
      </c>
    </row>
    <row r="142" spans="1:80" x14ac:dyDescent="0.25">
      <c r="A142" s="2">
        <v>43167</v>
      </c>
      <c r="B142" s="38">
        <v>1.5646990740740743E-2</v>
      </c>
      <c r="C142" s="4">
        <v>13.891999999999999</v>
      </c>
      <c r="D142" s="4">
        <v>3.6799999999999999E-2</v>
      </c>
      <c r="E142" s="4">
        <v>367.89787200000001</v>
      </c>
      <c r="F142" s="4">
        <v>124</v>
      </c>
      <c r="G142" s="4">
        <v>3.3</v>
      </c>
      <c r="H142" s="4">
        <v>140.80000000000001</v>
      </c>
      <c r="J142" s="4">
        <v>1.81</v>
      </c>
      <c r="K142" s="4">
        <v>0.87619999999999998</v>
      </c>
      <c r="L142" s="4">
        <v>12.1722</v>
      </c>
      <c r="M142" s="4">
        <v>3.2199999999999999E-2</v>
      </c>
      <c r="N142" s="4">
        <v>108.6069</v>
      </c>
      <c r="O142" s="4">
        <v>2.8757999999999999</v>
      </c>
      <c r="P142" s="4">
        <v>111.5</v>
      </c>
      <c r="Q142" s="4">
        <v>90.111400000000003</v>
      </c>
      <c r="R142" s="4">
        <v>2.3860999999999999</v>
      </c>
      <c r="S142" s="4">
        <v>92.5</v>
      </c>
      <c r="T142" s="4">
        <v>140.80500000000001</v>
      </c>
      <c r="W142" s="4">
        <v>0</v>
      </c>
      <c r="X142" s="4">
        <v>1.5861000000000001</v>
      </c>
      <c r="Y142" s="4">
        <v>12.1</v>
      </c>
      <c r="Z142" s="4">
        <v>850</v>
      </c>
      <c r="AA142" s="4">
        <v>861</v>
      </c>
      <c r="AB142" s="4">
        <v>870</v>
      </c>
      <c r="AC142" s="4">
        <v>86</v>
      </c>
      <c r="AD142" s="4">
        <v>31.33</v>
      </c>
      <c r="AE142" s="4">
        <v>0.72</v>
      </c>
      <c r="AF142" s="4">
        <v>978</v>
      </c>
      <c r="AG142" s="4">
        <v>4</v>
      </c>
      <c r="AH142" s="4">
        <v>69</v>
      </c>
      <c r="AI142" s="4">
        <v>41</v>
      </c>
      <c r="AJ142" s="4">
        <v>189</v>
      </c>
      <c r="AK142" s="4">
        <v>168</v>
      </c>
      <c r="AL142" s="4">
        <v>3.8</v>
      </c>
      <c r="AM142" s="4">
        <v>175</v>
      </c>
      <c r="AN142" s="4" t="s">
        <v>155</v>
      </c>
      <c r="AO142" s="4">
        <v>2</v>
      </c>
      <c r="AP142" s="5">
        <v>0.89145833333333335</v>
      </c>
      <c r="AQ142" s="4">
        <v>47.160381999999998</v>
      </c>
      <c r="AR142" s="4">
        <v>-88.490669999999994</v>
      </c>
      <c r="AS142" s="4">
        <v>315.60000000000002</v>
      </c>
      <c r="AT142" s="4">
        <v>34.1</v>
      </c>
      <c r="AU142" s="4">
        <v>12</v>
      </c>
      <c r="AV142" s="4">
        <v>10</v>
      </c>
      <c r="AW142" s="4" t="s">
        <v>210</v>
      </c>
      <c r="AX142" s="4">
        <v>1.5</v>
      </c>
      <c r="AY142" s="4">
        <v>1.2770999999999999</v>
      </c>
      <c r="AZ142" s="4">
        <v>2.4</v>
      </c>
      <c r="BA142" s="4">
        <v>13.404</v>
      </c>
      <c r="BB142" s="4">
        <v>14.58</v>
      </c>
      <c r="BC142" s="4">
        <v>1.0900000000000001</v>
      </c>
      <c r="BD142" s="4">
        <v>14.13</v>
      </c>
      <c r="BE142" s="4">
        <v>2895.7730000000001</v>
      </c>
      <c r="BF142" s="4">
        <v>4.8810000000000002</v>
      </c>
      <c r="BG142" s="4">
        <v>2.706</v>
      </c>
      <c r="BH142" s="4">
        <v>7.1999999999999995E-2</v>
      </c>
      <c r="BI142" s="4">
        <v>2.7770000000000001</v>
      </c>
      <c r="BJ142" s="4">
        <v>2.2450000000000001</v>
      </c>
      <c r="BK142" s="4">
        <v>5.8999999999999997E-2</v>
      </c>
      <c r="BL142" s="4">
        <v>2.3039999999999998</v>
      </c>
      <c r="BM142" s="4">
        <v>1.1558999999999999</v>
      </c>
      <c r="BQ142" s="4">
        <v>274.36399999999998</v>
      </c>
      <c r="BR142" s="4">
        <v>0.189799</v>
      </c>
      <c r="BS142" s="4">
        <v>-5</v>
      </c>
      <c r="BT142" s="4">
        <v>8.9289999999999994E-3</v>
      </c>
      <c r="BU142" s="4">
        <v>4.6382130000000004</v>
      </c>
      <c r="BV142" s="4">
        <v>21</v>
      </c>
      <c r="BW142" s="4">
        <f t="shared" si="11"/>
        <v>1.2254158746000001</v>
      </c>
      <c r="BY142" s="4">
        <f>BE142*$BU142*(VLOOKUP("Fuel Specific Gravity",'Raw Data'!$A$1:$B$2000,2,FALSE))</f>
        <v>10086.8401922104</v>
      </c>
      <c r="BZ142" s="4">
        <f>BF142*$BU142*(VLOOKUP("Fuel Specific Gravity",'Raw Data'!$A$1:$B$2000,2,FALSE))</f>
        <v>17.001977357403003</v>
      </c>
      <c r="CA142" s="4">
        <f>BJ142*$BU142*(VLOOKUP("Fuel Specific Gravity",'Raw Data'!$A$1:$B$2000,2,FALSE))</f>
        <v>7.8200039269350015</v>
      </c>
      <c r="CB142" s="4">
        <f>BM142*$BU142*(VLOOKUP("Fuel Specific Gravity",'Raw Data'!$A$1:$B$2000,2,FALSE))</f>
        <v>4.0263441154317006</v>
      </c>
    </row>
    <row r="143" spans="1:80" x14ac:dyDescent="0.25">
      <c r="A143" s="2">
        <v>43167</v>
      </c>
      <c r="B143" s="38">
        <v>1.5658564814814816E-2</v>
      </c>
      <c r="C143" s="4">
        <v>14.036</v>
      </c>
      <c r="D143" s="4">
        <v>2.0400000000000001E-2</v>
      </c>
      <c r="E143" s="4">
        <v>204.17335499999999</v>
      </c>
      <c r="F143" s="4">
        <v>147.4</v>
      </c>
      <c r="G143" s="4">
        <v>3.1</v>
      </c>
      <c r="H143" s="4">
        <v>88.9</v>
      </c>
      <c r="J143" s="4">
        <v>1.7</v>
      </c>
      <c r="K143" s="4">
        <v>0.87529999999999997</v>
      </c>
      <c r="L143" s="4">
        <v>12.285299999999999</v>
      </c>
      <c r="M143" s="4">
        <v>1.7899999999999999E-2</v>
      </c>
      <c r="N143" s="4">
        <v>129.0266</v>
      </c>
      <c r="O143" s="4">
        <v>2.7134</v>
      </c>
      <c r="P143" s="4">
        <v>131.69999999999999</v>
      </c>
      <c r="Q143" s="4">
        <v>107.0536</v>
      </c>
      <c r="R143" s="4">
        <v>2.2513000000000001</v>
      </c>
      <c r="S143" s="4">
        <v>109.3</v>
      </c>
      <c r="T143" s="4">
        <v>88.898499999999999</v>
      </c>
      <c r="W143" s="4">
        <v>0</v>
      </c>
      <c r="X143" s="4">
        <v>1.488</v>
      </c>
      <c r="Y143" s="4">
        <v>12.1</v>
      </c>
      <c r="Z143" s="4">
        <v>850</v>
      </c>
      <c r="AA143" s="4">
        <v>860</v>
      </c>
      <c r="AB143" s="4">
        <v>869</v>
      </c>
      <c r="AC143" s="4">
        <v>86</v>
      </c>
      <c r="AD143" s="4">
        <v>31.33</v>
      </c>
      <c r="AE143" s="4">
        <v>0.72</v>
      </c>
      <c r="AF143" s="4">
        <v>978</v>
      </c>
      <c r="AG143" s="4">
        <v>4</v>
      </c>
      <c r="AH143" s="4">
        <v>69</v>
      </c>
      <c r="AI143" s="4">
        <v>41</v>
      </c>
      <c r="AJ143" s="4">
        <v>189</v>
      </c>
      <c r="AK143" s="4">
        <v>168</v>
      </c>
      <c r="AL143" s="4">
        <v>3.9</v>
      </c>
      <c r="AM143" s="4">
        <v>175</v>
      </c>
      <c r="AN143" s="4" t="s">
        <v>155</v>
      </c>
      <c r="AO143" s="4">
        <v>2</v>
      </c>
      <c r="AP143" s="5">
        <v>0.89148148148148154</v>
      </c>
      <c r="AQ143" s="4">
        <v>47.160322999999998</v>
      </c>
      <c r="AR143" s="4">
        <v>-88.490674999999996</v>
      </c>
      <c r="AS143" s="4">
        <v>315.3</v>
      </c>
      <c r="AT143" s="4">
        <v>31.5</v>
      </c>
      <c r="AU143" s="4">
        <v>12</v>
      </c>
      <c r="AV143" s="4">
        <v>7</v>
      </c>
      <c r="AW143" s="4" t="s">
        <v>211</v>
      </c>
      <c r="AX143" s="4">
        <v>1.5770999999999999</v>
      </c>
      <c r="AY143" s="4">
        <v>1.3771</v>
      </c>
      <c r="AZ143" s="4">
        <v>2.4771000000000001</v>
      </c>
      <c r="BA143" s="4">
        <v>13.404</v>
      </c>
      <c r="BB143" s="4">
        <v>14.46</v>
      </c>
      <c r="BC143" s="4">
        <v>1.08</v>
      </c>
      <c r="BD143" s="4">
        <v>14.247</v>
      </c>
      <c r="BE143" s="4">
        <v>2900.402</v>
      </c>
      <c r="BF143" s="4">
        <v>2.6850000000000001</v>
      </c>
      <c r="BG143" s="4">
        <v>3.19</v>
      </c>
      <c r="BH143" s="4">
        <v>6.7000000000000004E-2</v>
      </c>
      <c r="BI143" s="4">
        <v>3.2570000000000001</v>
      </c>
      <c r="BJ143" s="4">
        <v>2.6469999999999998</v>
      </c>
      <c r="BK143" s="4">
        <v>5.6000000000000001E-2</v>
      </c>
      <c r="BL143" s="4">
        <v>2.702</v>
      </c>
      <c r="BM143" s="4">
        <v>0.72419999999999995</v>
      </c>
      <c r="BQ143" s="4">
        <v>255.43100000000001</v>
      </c>
      <c r="BR143" s="4">
        <v>0.20686399999999999</v>
      </c>
      <c r="BS143" s="4">
        <v>-5</v>
      </c>
      <c r="BT143" s="4">
        <v>8.071E-3</v>
      </c>
      <c r="BU143" s="4">
        <v>5.0552390000000003</v>
      </c>
      <c r="BV143" s="4">
        <v>21</v>
      </c>
      <c r="BW143" s="4">
        <f t="shared" si="11"/>
        <v>1.3355941438000001</v>
      </c>
      <c r="BY143" s="4">
        <f>BE143*$BU143*(VLOOKUP("Fuel Specific Gravity",'Raw Data'!$A$1:$B$2000,2,FALSE))</f>
        <v>11011.331204864578</v>
      </c>
      <c r="BZ143" s="4">
        <f>BF143*$BU143*(VLOOKUP("Fuel Specific Gravity",'Raw Data'!$A$1:$B$2000,2,FALSE))</f>
        <v>10.193560852965</v>
      </c>
      <c r="CA143" s="4">
        <f>BJ143*$BU143*(VLOOKUP("Fuel Specific Gravity",'Raw Data'!$A$1:$B$2000,2,FALSE))</f>
        <v>10.049294442383001</v>
      </c>
      <c r="CB143" s="4">
        <f>BM143*$BU143*(VLOOKUP("Fuel Specific Gravity",'Raw Data'!$A$1:$B$2000,2,FALSE))</f>
        <v>2.7494140669338001</v>
      </c>
    </row>
    <row r="144" spans="1:80" x14ac:dyDescent="0.25">
      <c r="A144" s="2">
        <v>43167</v>
      </c>
      <c r="B144" s="38">
        <v>1.567013888888889E-2</v>
      </c>
      <c r="C144" s="4">
        <v>14.257</v>
      </c>
      <c r="D144" s="4">
        <v>0.02</v>
      </c>
      <c r="E144" s="4">
        <v>199.66101699999999</v>
      </c>
      <c r="F144" s="4">
        <v>165.5</v>
      </c>
      <c r="G144" s="4">
        <v>3.1</v>
      </c>
      <c r="H144" s="4">
        <v>67.8</v>
      </c>
      <c r="J144" s="4">
        <v>1.52</v>
      </c>
      <c r="K144" s="4">
        <v>0.87360000000000004</v>
      </c>
      <c r="L144" s="4">
        <v>12.4544</v>
      </c>
      <c r="M144" s="4">
        <v>1.7399999999999999E-2</v>
      </c>
      <c r="N144" s="4">
        <v>144.5701</v>
      </c>
      <c r="O144" s="4">
        <v>2.6738</v>
      </c>
      <c r="P144" s="4">
        <v>147.19999999999999</v>
      </c>
      <c r="Q144" s="4">
        <v>119.95010000000001</v>
      </c>
      <c r="R144" s="4">
        <v>2.2183999999999999</v>
      </c>
      <c r="S144" s="4">
        <v>122.2</v>
      </c>
      <c r="T144" s="4">
        <v>67.782600000000002</v>
      </c>
      <c r="W144" s="4">
        <v>0</v>
      </c>
      <c r="X144" s="4">
        <v>1.3247</v>
      </c>
      <c r="Y144" s="4">
        <v>12</v>
      </c>
      <c r="Z144" s="4">
        <v>850</v>
      </c>
      <c r="AA144" s="4">
        <v>860</v>
      </c>
      <c r="AB144" s="4">
        <v>869</v>
      </c>
      <c r="AC144" s="4">
        <v>86</v>
      </c>
      <c r="AD144" s="4">
        <v>31.33</v>
      </c>
      <c r="AE144" s="4">
        <v>0.72</v>
      </c>
      <c r="AF144" s="4">
        <v>978</v>
      </c>
      <c r="AG144" s="4">
        <v>4</v>
      </c>
      <c r="AH144" s="4">
        <v>69</v>
      </c>
      <c r="AI144" s="4">
        <v>41</v>
      </c>
      <c r="AJ144" s="4">
        <v>189</v>
      </c>
      <c r="AK144" s="4">
        <v>168</v>
      </c>
      <c r="AL144" s="4">
        <v>3.9</v>
      </c>
      <c r="AM144" s="4">
        <v>175</v>
      </c>
      <c r="AN144" s="4" t="s">
        <v>155</v>
      </c>
      <c r="AO144" s="4">
        <v>2</v>
      </c>
      <c r="AP144" s="5">
        <v>0.89148148148148154</v>
      </c>
      <c r="AQ144" s="4">
        <v>47.160234000000003</v>
      </c>
      <c r="AR144" s="4">
        <v>-88.490677000000005</v>
      </c>
      <c r="AS144" s="4">
        <v>315.10000000000002</v>
      </c>
      <c r="AT144" s="4">
        <v>31</v>
      </c>
      <c r="AU144" s="4">
        <v>12</v>
      </c>
      <c r="AV144" s="4">
        <v>7</v>
      </c>
      <c r="AW144" s="4" t="s">
        <v>217</v>
      </c>
      <c r="AX144" s="4">
        <v>1.9855</v>
      </c>
      <c r="AY144" s="4">
        <v>1.5542</v>
      </c>
      <c r="AZ144" s="4">
        <v>2.8083999999999998</v>
      </c>
      <c r="BA144" s="4">
        <v>13.404</v>
      </c>
      <c r="BB144" s="4">
        <v>14.26</v>
      </c>
      <c r="BC144" s="4">
        <v>1.06</v>
      </c>
      <c r="BD144" s="4">
        <v>14.47</v>
      </c>
      <c r="BE144" s="4">
        <v>2900.953</v>
      </c>
      <c r="BF144" s="4">
        <v>2.5859999999999999</v>
      </c>
      <c r="BG144" s="4">
        <v>3.5259999999999998</v>
      </c>
      <c r="BH144" s="4">
        <v>6.5000000000000002E-2</v>
      </c>
      <c r="BI144" s="4">
        <v>3.5920000000000001</v>
      </c>
      <c r="BJ144" s="4">
        <v>2.9260000000000002</v>
      </c>
      <c r="BK144" s="4">
        <v>5.3999999999999999E-2</v>
      </c>
      <c r="BL144" s="4">
        <v>2.98</v>
      </c>
      <c r="BM144" s="4">
        <v>0.54479999999999995</v>
      </c>
      <c r="BQ144" s="4">
        <v>224.35</v>
      </c>
      <c r="BR144" s="4">
        <v>0.22658</v>
      </c>
      <c r="BS144" s="4">
        <v>-5</v>
      </c>
      <c r="BT144" s="4">
        <v>8.9289999999999994E-3</v>
      </c>
      <c r="BU144" s="4">
        <v>5.5370489999999997</v>
      </c>
      <c r="BV144" s="4">
        <v>21</v>
      </c>
      <c r="BW144" s="4">
        <f t="shared" si="11"/>
        <v>1.4628883457999999</v>
      </c>
      <c r="BY144" s="4">
        <f>BE144*$BU144*(VLOOKUP("Fuel Specific Gravity",'Raw Data'!$A$1:$B$2000,2,FALSE))</f>
        <v>12063.101899680447</v>
      </c>
      <c r="BZ144" s="4">
        <f>BF144*$BU144*(VLOOKUP("Fuel Specific Gravity",'Raw Data'!$A$1:$B$2000,2,FALSE))</f>
        <v>10.753425344213998</v>
      </c>
      <c r="CA144" s="4">
        <f>BJ144*$BU144*(VLOOKUP("Fuel Specific Gravity",'Raw Data'!$A$1:$B$2000,2,FALSE))</f>
        <v>12.167255435874001</v>
      </c>
      <c r="CB144" s="4">
        <f>BM144*$BU144*(VLOOKUP("Fuel Specific Gravity",'Raw Data'!$A$1:$B$2000,2,FALSE))</f>
        <v>2.2654548056951995</v>
      </c>
    </row>
    <row r="145" spans="1:80" x14ac:dyDescent="0.25">
      <c r="A145" s="2">
        <v>43167</v>
      </c>
      <c r="B145" s="38">
        <v>1.5681712962962963E-2</v>
      </c>
      <c r="C145" s="4">
        <v>14.532999999999999</v>
      </c>
      <c r="D145" s="4">
        <v>4.6100000000000002E-2</v>
      </c>
      <c r="E145" s="4">
        <v>461.47541000000001</v>
      </c>
      <c r="F145" s="4">
        <v>200.3</v>
      </c>
      <c r="G145" s="4">
        <v>2.9</v>
      </c>
      <c r="H145" s="4">
        <v>62.2</v>
      </c>
      <c r="J145" s="4">
        <v>1.3</v>
      </c>
      <c r="K145" s="4">
        <v>0.87119999999999997</v>
      </c>
      <c r="L145" s="4">
        <v>12.6617</v>
      </c>
      <c r="M145" s="4">
        <v>4.02E-2</v>
      </c>
      <c r="N145" s="4">
        <v>174.5206</v>
      </c>
      <c r="O145" s="4">
        <v>2.5266000000000002</v>
      </c>
      <c r="P145" s="4">
        <v>177</v>
      </c>
      <c r="Q145" s="4">
        <v>144.80009999999999</v>
      </c>
      <c r="R145" s="4">
        <v>2.0962999999999998</v>
      </c>
      <c r="S145" s="4">
        <v>146.9</v>
      </c>
      <c r="T145" s="4">
        <v>62.218000000000004</v>
      </c>
      <c r="W145" s="4">
        <v>0</v>
      </c>
      <c r="X145" s="4">
        <v>1.1326000000000001</v>
      </c>
      <c r="Y145" s="4">
        <v>12.1</v>
      </c>
      <c r="Z145" s="4">
        <v>850</v>
      </c>
      <c r="AA145" s="4">
        <v>860</v>
      </c>
      <c r="AB145" s="4">
        <v>870</v>
      </c>
      <c r="AC145" s="4">
        <v>86</v>
      </c>
      <c r="AD145" s="4">
        <v>31.33</v>
      </c>
      <c r="AE145" s="4">
        <v>0.72</v>
      </c>
      <c r="AF145" s="4">
        <v>978</v>
      </c>
      <c r="AG145" s="4">
        <v>4</v>
      </c>
      <c r="AH145" s="4">
        <v>69</v>
      </c>
      <c r="AI145" s="4">
        <v>41</v>
      </c>
      <c r="AJ145" s="4">
        <v>189</v>
      </c>
      <c r="AK145" s="4">
        <v>168</v>
      </c>
      <c r="AL145" s="4">
        <v>4</v>
      </c>
      <c r="AM145" s="4">
        <v>175</v>
      </c>
      <c r="AN145" s="4" t="s">
        <v>155</v>
      </c>
      <c r="AO145" s="4">
        <v>2</v>
      </c>
      <c r="AP145" s="5">
        <v>0.89149305555555547</v>
      </c>
      <c r="AQ145" s="4">
        <v>47.160111000000001</v>
      </c>
      <c r="AR145" s="4">
        <v>-88.490657999999996</v>
      </c>
      <c r="AS145" s="4">
        <v>314.89999999999998</v>
      </c>
      <c r="AT145" s="4">
        <v>31.4</v>
      </c>
      <c r="AU145" s="4">
        <v>12</v>
      </c>
      <c r="AV145" s="4">
        <v>7</v>
      </c>
      <c r="AW145" s="4" t="s">
        <v>217</v>
      </c>
      <c r="AX145" s="4">
        <v>2.5626000000000002</v>
      </c>
      <c r="AY145" s="4">
        <v>1.1374</v>
      </c>
      <c r="AZ145" s="4">
        <v>3.3626</v>
      </c>
      <c r="BA145" s="4">
        <v>13.404</v>
      </c>
      <c r="BB145" s="4">
        <v>13.98</v>
      </c>
      <c r="BC145" s="4">
        <v>1.04</v>
      </c>
      <c r="BD145" s="4">
        <v>14.779</v>
      </c>
      <c r="BE145" s="4">
        <v>2895.808</v>
      </c>
      <c r="BF145" s="4">
        <v>5.8520000000000003</v>
      </c>
      <c r="BG145" s="4">
        <v>4.18</v>
      </c>
      <c r="BH145" s="4">
        <v>6.0999999999999999E-2</v>
      </c>
      <c r="BI145" s="4">
        <v>4.24</v>
      </c>
      <c r="BJ145" s="4">
        <v>3.468</v>
      </c>
      <c r="BK145" s="4">
        <v>0.05</v>
      </c>
      <c r="BL145" s="4">
        <v>3.5179999999999998</v>
      </c>
      <c r="BM145" s="4">
        <v>0.49099999999999999</v>
      </c>
      <c r="BQ145" s="4">
        <v>188.346</v>
      </c>
      <c r="BR145" s="4">
        <v>0.29024299999999997</v>
      </c>
      <c r="BS145" s="4">
        <v>-5</v>
      </c>
      <c r="BT145" s="4">
        <v>8.9999999999999993E-3</v>
      </c>
      <c r="BU145" s="4">
        <v>7.0928129999999996</v>
      </c>
      <c r="BV145" s="4">
        <v>21</v>
      </c>
      <c r="BW145" s="4">
        <f t="shared" si="11"/>
        <v>1.8739211945999998</v>
      </c>
      <c r="BY145" s="4">
        <f>BE145*$BU145*(VLOOKUP("Fuel Specific Gravity",'Raw Data'!$A$1:$B$2000,2,FALSE))</f>
        <v>15425.107895555902</v>
      </c>
      <c r="BZ145" s="4">
        <f>BF145*$BU145*(VLOOKUP("Fuel Specific Gravity",'Raw Data'!$A$1:$B$2000,2,FALSE))</f>
        <v>31.171863398676003</v>
      </c>
      <c r="CA145" s="4">
        <f>BJ145*$BU145*(VLOOKUP("Fuel Specific Gravity",'Raw Data'!$A$1:$B$2000,2,FALSE))</f>
        <v>18.473004488484001</v>
      </c>
      <c r="CB145" s="4">
        <f>BM145*$BU145*(VLOOKUP("Fuel Specific Gravity",'Raw Data'!$A$1:$B$2000,2,FALSE))</f>
        <v>2.6154109584329999</v>
      </c>
    </row>
    <row r="146" spans="1:80" x14ac:dyDescent="0.25">
      <c r="A146" s="2">
        <v>43167</v>
      </c>
      <c r="B146" s="38">
        <v>1.5693287037037037E-2</v>
      </c>
      <c r="C146" s="4">
        <v>14.579000000000001</v>
      </c>
      <c r="D146" s="4">
        <v>0.16089999999999999</v>
      </c>
      <c r="E146" s="4">
        <v>1609.0163930000001</v>
      </c>
      <c r="F146" s="4">
        <v>226.7</v>
      </c>
      <c r="G146" s="4">
        <v>2.9</v>
      </c>
      <c r="H146" s="4">
        <v>56.3</v>
      </c>
      <c r="J146" s="4">
        <v>1.22</v>
      </c>
      <c r="K146" s="4">
        <v>0.86990000000000001</v>
      </c>
      <c r="L146" s="4">
        <v>12.681900000000001</v>
      </c>
      <c r="M146" s="4">
        <v>0.14000000000000001</v>
      </c>
      <c r="N146" s="4">
        <v>197.23509999999999</v>
      </c>
      <c r="O146" s="4">
        <v>2.5226000000000002</v>
      </c>
      <c r="P146" s="4">
        <v>199.8</v>
      </c>
      <c r="Q146" s="4">
        <v>163.6464</v>
      </c>
      <c r="R146" s="4">
        <v>2.093</v>
      </c>
      <c r="S146" s="4">
        <v>165.7</v>
      </c>
      <c r="T146" s="4">
        <v>56.330300000000001</v>
      </c>
      <c r="W146" s="4">
        <v>0</v>
      </c>
      <c r="X146" s="4">
        <v>1.0627</v>
      </c>
      <c r="Y146" s="4">
        <v>12</v>
      </c>
      <c r="Z146" s="4">
        <v>850</v>
      </c>
      <c r="AA146" s="4">
        <v>860</v>
      </c>
      <c r="AB146" s="4">
        <v>870</v>
      </c>
      <c r="AC146" s="4">
        <v>86</v>
      </c>
      <c r="AD146" s="4">
        <v>31.33</v>
      </c>
      <c r="AE146" s="4">
        <v>0.72</v>
      </c>
      <c r="AF146" s="4">
        <v>978</v>
      </c>
      <c r="AG146" s="4">
        <v>4</v>
      </c>
      <c r="AH146" s="4">
        <v>68.071928</v>
      </c>
      <c r="AI146" s="4">
        <v>41</v>
      </c>
      <c r="AJ146" s="4">
        <v>189</v>
      </c>
      <c r="AK146" s="4">
        <v>168</v>
      </c>
      <c r="AL146" s="4">
        <v>4</v>
      </c>
      <c r="AM146" s="4">
        <v>175</v>
      </c>
      <c r="AN146" s="4" t="s">
        <v>155</v>
      </c>
      <c r="AO146" s="4">
        <v>2</v>
      </c>
      <c r="AP146" s="5">
        <v>0.89150462962962962</v>
      </c>
      <c r="AQ146" s="4">
        <v>47.159987999999998</v>
      </c>
      <c r="AR146" s="4">
        <v>-88.490613999999994</v>
      </c>
      <c r="AS146" s="4">
        <v>314.7</v>
      </c>
      <c r="AT146" s="4">
        <v>31.3</v>
      </c>
      <c r="AU146" s="4">
        <v>12</v>
      </c>
      <c r="AV146" s="4">
        <v>7</v>
      </c>
      <c r="AW146" s="4" t="s">
        <v>217</v>
      </c>
      <c r="AX146" s="4">
        <v>2.8542000000000001</v>
      </c>
      <c r="AY146" s="4">
        <v>1</v>
      </c>
      <c r="AZ146" s="4">
        <v>3.5771000000000002</v>
      </c>
      <c r="BA146" s="4">
        <v>13.404</v>
      </c>
      <c r="BB146" s="4">
        <v>13.82</v>
      </c>
      <c r="BC146" s="4">
        <v>1.03</v>
      </c>
      <c r="BD146" s="4">
        <v>14.959</v>
      </c>
      <c r="BE146" s="4">
        <v>2873.3490000000002</v>
      </c>
      <c r="BF146" s="4">
        <v>20.184000000000001</v>
      </c>
      <c r="BG146" s="4">
        <v>4.68</v>
      </c>
      <c r="BH146" s="4">
        <v>0.06</v>
      </c>
      <c r="BI146" s="4">
        <v>4.74</v>
      </c>
      <c r="BJ146" s="4">
        <v>3.883</v>
      </c>
      <c r="BK146" s="4">
        <v>0.05</v>
      </c>
      <c r="BL146" s="4">
        <v>3.9319999999999999</v>
      </c>
      <c r="BM146" s="4">
        <v>0.44040000000000001</v>
      </c>
      <c r="BQ146" s="4">
        <v>175.072</v>
      </c>
      <c r="BR146" s="4">
        <v>0.36089300000000002</v>
      </c>
      <c r="BS146" s="4">
        <v>-5</v>
      </c>
      <c r="BT146" s="4">
        <v>8.0719999999999993E-3</v>
      </c>
      <c r="BU146" s="4">
        <v>8.8193249999999992</v>
      </c>
      <c r="BV146" s="4">
        <v>21</v>
      </c>
      <c r="BW146" s="4">
        <f t="shared" si="11"/>
        <v>2.3300656649999998</v>
      </c>
      <c r="BY146" s="4">
        <f>BE146*$BU146*(VLOOKUP("Fuel Specific Gravity",'Raw Data'!$A$1:$B$2000,2,FALSE))</f>
        <v>19031.090000738175</v>
      </c>
      <c r="BZ146" s="4">
        <f>BF146*$BU146*(VLOOKUP("Fuel Specific Gravity",'Raw Data'!$A$1:$B$2000,2,FALSE))</f>
        <v>133.6849511058</v>
      </c>
      <c r="CA146" s="4">
        <f>BJ146*$BU146*(VLOOKUP("Fuel Specific Gravity",'Raw Data'!$A$1:$B$2000,2,FALSE))</f>
        <v>25.718324670224998</v>
      </c>
      <c r="CB146" s="4">
        <f>BM146*$BU146*(VLOOKUP("Fuel Specific Gravity",'Raw Data'!$A$1:$B$2000,2,FALSE))</f>
        <v>2.91690707823</v>
      </c>
    </row>
    <row r="147" spans="1:80" x14ac:dyDescent="0.25">
      <c r="A147" s="2">
        <v>43167</v>
      </c>
      <c r="B147" s="38">
        <v>1.570486111111111E-2</v>
      </c>
      <c r="C147" s="4">
        <v>14.43</v>
      </c>
      <c r="D147" s="4">
        <v>0.22819999999999999</v>
      </c>
      <c r="E147" s="4">
        <v>2281.9587630000001</v>
      </c>
      <c r="F147" s="4">
        <v>228.4</v>
      </c>
      <c r="G147" s="4">
        <v>2.9</v>
      </c>
      <c r="H147" s="4">
        <v>65.7</v>
      </c>
      <c r="J147" s="4">
        <v>1.1599999999999999</v>
      </c>
      <c r="K147" s="4">
        <v>0.87039999999999995</v>
      </c>
      <c r="L147" s="4">
        <v>12.5603</v>
      </c>
      <c r="M147" s="4">
        <v>0.1986</v>
      </c>
      <c r="N147" s="4">
        <v>198.83420000000001</v>
      </c>
      <c r="O147" s="4">
        <v>2.5242</v>
      </c>
      <c r="P147" s="4">
        <v>201.4</v>
      </c>
      <c r="Q147" s="4">
        <v>164.97319999999999</v>
      </c>
      <c r="R147" s="4">
        <v>2.0943999999999998</v>
      </c>
      <c r="S147" s="4">
        <v>167.1</v>
      </c>
      <c r="T147" s="4">
        <v>65.6721</v>
      </c>
      <c r="W147" s="4">
        <v>0</v>
      </c>
      <c r="X147" s="4">
        <v>1.0101</v>
      </c>
      <c r="Y147" s="4">
        <v>12</v>
      </c>
      <c r="Z147" s="4">
        <v>851</v>
      </c>
      <c r="AA147" s="4">
        <v>861</v>
      </c>
      <c r="AB147" s="4">
        <v>870</v>
      </c>
      <c r="AC147" s="4">
        <v>86</v>
      </c>
      <c r="AD147" s="4">
        <v>31.33</v>
      </c>
      <c r="AE147" s="4">
        <v>0.72</v>
      </c>
      <c r="AF147" s="4">
        <v>978</v>
      </c>
      <c r="AG147" s="4">
        <v>4</v>
      </c>
      <c r="AH147" s="4">
        <v>68</v>
      </c>
      <c r="AI147" s="4">
        <v>41</v>
      </c>
      <c r="AJ147" s="4">
        <v>189</v>
      </c>
      <c r="AK147" s="4">
        <v>168</v>
      </c>
      <c r="AL147" s="4">
        <v>4</v>
      </c>
      <c r="AM147" s="4">
        <v>175</v>
      </c>
      <c r="AN147" s="4" t="s">
        <v>155</v>
      </c>
      <c r="AO147" s="4">
        <v>2</v>
      </c>
      <c r="AP147" s="5">
        <v>0.89151620370370377</v>
      </c>
      <c r="AQ147" s="4">
        <v>47.159866000000001</v>
      </c>
      <c r="AR147" s="4">
        <v>-88.490564000000006</v>
      </c>
      <c r="AS147" s="4">
        <v>314.60000000000002</v>
      </c>
      <c r="AT147" s="4">
        <v>32</v>
      </c>
      <c r="AU147" s="4">
        <v>12</v>
      </c>
      <c r="AV147" s="4">
        <v>8</v>
      </c>
      <c r="AW147" s="4" t="s">
        <v>218</v>
      </c>
      <c r="AX147" s="4">
        <v>2.9771000000000001</v>
      </c>
      <c r="AY147" s="4">
        <v>1</v>
      </c>
      <c r="AZ147" s="4">
        <v>3.6770999999999998</v>
      </c>
      <c r="BA147" s="4">
        <v>13.404</v>
      </c>
      <c r="BB147" s="4">
        <v>13.88</v>
      </c>
      <c r="BC147" s="4">
        <v>1.04</v>
      </c>
      <c r="BD147" s="4">
        <v>14.885999999999999</v>
      </c>
      <c r="BE147" s="4">
        <v>2859.66</v>
      </c>
      <c r="BF147" s="4">
        <v>28.783000000000001</v>
      </c>
      <c r="BG147" s="4">
        <v>4.7409999999999997</v>
      </c>
      <c r="BH147" s="4">
        <v>0.06</v>
      </c>
      <c r="BI147" s="4">
        <v>4.8010000000000002</v>
      </c>
      <c r="BJ147" s="4">
        <v>3.9329999999999998</v>
      </c>
      <c r="BK147" s="4">
        <v>0.05</v>
      </c>
      <c r="BL147" s="4">
        <v>3.9830000000000001</v>
      </c>
      <c r="BM147" s="4">
        <v>0.51600000000000001</v>
      </c>
      <c r="BQ147" s="4">
        <v>167.21100000000001</v>
      </c>
      <c r="BR147" s="4">
        <v>0.41802</v>
      </c>
      <c r="BS147" s="4">
        <v>-5</v>
      </c>
      <c r="BT147" s="4">
        <v>8.0000000000000002E-3</v>
      </c>
      <c r="BU147" s="4">
        <v>10.215363999999999</v>
      </c>
      <c r="BV147" s="4">
        <v>21</v>
      </c>
      <c r="BW147" s="4">
        <f t="shared" si="11"/>
        <v>2.6988991687999997</v>
      </c>
      <c r="BY147" s="4">
        <f>BE147*$BU147*(VLOOKUP("Fuel Specific Gravity",'Raw Data'!$A$1:$B$2000,2,FALSE))</f>
        <v>21938.563329996239</v>
      </c>
      <c r="BZ147" s="4">
        <f>BF147*$BU147*(VLOOKUP("Fuel Specific Gravity",'Raw Data'!$A$1:$B$2000,2,FALSE))</f>
        <v>220.81564533101198</v>
      </c>
      <c r="CA147" s="4">
        <f>BJ147*$BU147*(VLOOKUP("Fuel Specific Gravity",'Raw Data'!$A$1:$B$2000,2,FALSE))</f>
        <v>30.172946985611993</v>
      </c>
      <c r="CB147" s="4">
        <f>BM147*$BU147*(VLOOKUP("Fuel Specific Gravity",'Raw Data'!$A$1:$B$2000,2,FALSE))</f>
        <v>3.9586169958239998</v>
      </c>
    </row>
    <row r="148" spans="1:80" x14ac:dyDescent="0.25">
      <c r="A148" s="2">
        <v>43167</v>
      </c>
      <c r="B148" s="38">
        <v>1.5716435185185184E-2</v>
      </c>
      <c r="C148" s="4">
        <v>14.244</v>
      </c>
      <c r="D148" s="4">
        <v>0.16789999999999999</v>
      </c>
      <c r="E148" s="4">
        <v>1679.4285709999999</v>
      </c>
      <c r="F148" s="4">
        <v>205.9</v>
      </c>
      <c r="G148" s="4">
        <v>2.9</v>
      </c>
      <c r="H148" s="4">
        <v>75.400000000000006</v>
      </c>
      <c r="J148" s="4">
        <v>1.02</v>
      </c>
      <c r="K148" s="4">
        <v>0.87239999999999995</v>
      </c>
      <c r="L148" s="4">
        <v>12.426500000000001</v>
      </c>
      <c r="M148" s="4">
        <v>0.14649999999999999</v>
      </c>
      <c r="N148" s="4">
        <v>179.59200000000001</v>
      </c>
      <c r="O148" s="4">
        <v>2.5299999999999998</v>
      </c>
      <c r="P148" s="4">
        <v>182.1</v>
      </c>
      <c r="Q148" s="4">
        <v>149.00790000000001</v>
      </c>
      <c r="R148" s="4">
        <v>2.0991</v>
      </c>
      <c r="S148" s="4">
        <v>151.1</v>
      </c>
      <c r="T148" s="4">
        <v>75.363299999999995</v>
      </c>
      <c r="W148" s="4">
        <v>0</v>
      </c>
      <c r="X148" s="4">
        <v>0.89029999999999998</v>
      </c>
      <c r="Y148" s="4">
        <v>12.1</v>
      </c>
      <c r="Z148" s="4">
        <v>850</v>
      </c>
      <c r="AA148" s="4">
        <v>861</v>
      </c>
      <c r="AB148" s="4">
        <v>871</v>
      </c>
      <c r="AC148" s="4">
        <v>86</v>
      </c>
      <c r="AD148" s="4">
        <v>31.33</v>
      </c>
      <c r="AE148" s="4">
        <v>0.72</v>
      </c>
      <c r="AF148" s="4">
        <v>978</v>
      </c>
      <c r="AG148" s="4">
        <v>4</v>
      </c>
      <c r="AH148" s="4">
        <v>68</v>
      </c>
      <c r="AI148" s="4">
        <v>41</v>
      </c>
      <c r="AJ148" s="4">
        <v>189</v>
      </c>
      <c r="AK148" s="4">
        <v>168</v>
      </c>
      <c r="AL148" s="4">
        <v>4</v>
      </c>
      <c r="AM148" s="4">
        <v>175</v>
      </c>
      <c r="AN148" s="4" t="s">
        <v>155</v>
      </c>
      <c r="AO148" s="4">
        <v>2</v>
      </c>
      <c r="AP148" s="5">
        <v>0.89152777777777781</v>
      </c>
      <c r="AQ148" s="4">
        <v>47.159747000000003</v>
      </c>
      <c r="AR148" s="4">
        <v>-88.490493999999998</v>
      </c>
      <c r="AS148" s="4">
        <v>314.60000000000002</v>
      </c>
      <c r="AT148" s="4">
        <v>32.200000000000003</v>
      </c>
      <c r="AU148" s="4">
        <v>12</v>
      </c>
      <c r="AV148" s="4">
        <v>7</v>
      </c>
      <c r="AW148" s="4" t="s">
        <v>219</v>
      </c>
      <c r="AX148" s="4">
        <v>2.6916000000000002</v>
      </c>
      <c r="AY148" s="4">
        <v>1</v>
      </c>
      <c r="AZ148" s="4">
        <v>2.9289999999999998</v>
      </c>
      <c r="BA148" s="4">
        <v>13.404</v>
      </c>
      <c r="BB148" s="4">
        <v>14.11</v>
      </c>
      <c r="BC148" s="4">
        <v>1.05</v>
      </c>
      <c r="BD148" s="4">
        <v>14.625</v>
      </c>
      <c r="BE148" s="4">
        <v>2870.9229999999998</v>
      </c>
      <c r="BF148" s="4">
        <v>21.544</v>
      </c>
      <c r="BG148" s="4">
        <v>4.3449999999999998</v>
      </c>
      <c r="BH148" s="4">
        <v>6.0999999999999999E-2</v>
      </c>
      <c r="BI148" s="4">
        <v>4.4059999999999997</v>
      </c>
      <c r="BJ148" s="4">
        <v>3.605</v>
      </c>
      <c r="BK148" s="4">
        <v>5.0999999999999997E-2</v>
      </c>
      <c r="BL148" s="4">
        <v>3.6560000000000001</v>
      </c>
      <c r="BM148" s="4">
        <v>0.6008</v>
      </c>
      <c r="BQ148" s="4">
        <v>149.55699999999999</v>
      </c>
      <c r="BR148" s="4">
        <v>0.43779299999999999</v>
      </c>
      <c r="BS148" s="4">
        <v>-5</v>
      </c>
      <c r="BT148" s="4">
        <v>8.0000000000000002E-3</v>
      </c>
      <c r="BU148" s="4">
        <v>10.698567000000001</v>
      </c>
      <c r="BV148" s="4">
        <v>21</v>
      </c>
      <c r="BW148" s="4">
        <f t="shared" si="11"/>
        <v>2.8265614014000002</v>
      </c>
      <c r="BY148" s="4">
        <f>BE148*$BU148*(VLOOKUP("Fuel Specific Gravity",'Raw Data'!$A$1:$B$2000,2,FALSE))</f>
        <v>23066.786312573091</v>
      </c>
      <c r="BZ148" s="4">
        <f>BF148*$BU148*(VLOOKUP("Fuel Specific Gravity",'Raw Data'!$A$1:$B$2000,2,FALSE))</f>
        <v>173.09793551344802</v>
      </c>
      <c r="CA148" s="4">
        <f>BJ148*$BU148*(VLOOKUP("Fuel Specific Gravity",'Raw Data'!$A$1:$B$2000,2,FALSE))</f>
        <v>28.964818860285</v>
      </c>
      <c r="CB148" s="4">
        <f>BM148*$BU148*(VLOOKUP("Fuel Specific Gravity",'Raw Data'!$A$1:$B$2000,2,FALSE))</f>
        <v>4.8272019892536004</v>
      </c>
    </row>
    <row r="149" spans="1:80" x14ac:dyDescent="0.25">
      <c r="A149" s="4">
        <v>43167</v>
      </c>
      <c r="B149" s="38">
        <v>1.5728009259259258E-2</v>
      </c>
      <c r="C149" s="4">
        <v>14.148999999999999</v>
      </c>
      <c r="D149" s="4">
        <v>7.9000000000000001E-2</v>
      </c>
      <c r="E149" s="4">
        <v>789.95122000000003</v>
      </c>
      <c r="F149" s="4">
        <v>189.4</v>
      </c>
      <c r="G149" s="4">
        <v>2.9</v>
      </c>
      <c r="H149" s="4">
        <v>68.400000000000006</v>
      </c>
      <c r="J149" s="4">
        <v>0.9</v>
      </c>
      <c r="K149" s="4">
        <v>0.874</v>
      </c>
      <c r="L149" s="4">
        <v>12.3651</v>
      </c>
      <c r="M149" s="4">
        <v>6.9000000000000006E-2</v>
      </c>
      <c r="N149" s="4">
        <v>165.55719999999999</v>
      </c>
      <c r="O149" s="4">
        <v>2.5345</v>
      </c>
      <c r="P149" s="4">
        <v>168.1</v>
      </c>
      <c r="Q149" s="4">
        <v>137.36320000000001</v>
      </c>
      <c r="R149" s="4">
        <v>2.1027999999999998</v>
      </c>
      <c r="S149" s="4">
        <v>139.5</v>
      </c>
      <c r="T149" s="4">
        <v>68.358099999999993</v>
      </c>
      <c r="W149" s="4">
        <v>0</v>
      </c>
      <c r="X149" s="4">
        <v>0.78659999999999997</v>
      </c>
      <c r="Y149" s="4">
        <v>12</v>
      </c>
      <c r="Z149" s="4">
        <v>851</v>
      </c>
      <c r="AA149" s="4">
        <v>861</v>
      </c>
      <c r="AB149" s="4">
        <v>871</v>
      </c>
      <c r="AC149" s="4">
        <v>86</v>
      </c>
      <c r="AD149" s="4">
        <v>31.33</v>
      </c>
      <c r="AE149" s="4">
        <v>0.72</v>
      </c>
      <c r="AF149" s="4">
        <v>978</v>
      </c>
      <c r="AG149" s="4">
        <v>4</v>
      </c>
      <c r="AH149" s="4">
        <v>68</v>
      </c>
      <c r="AI149" s="4">
        <v>41</v>
      </c>
      <c r="AJ149" s="4">
        <v>189</v>
      </c>
      <c r="AK149" s="4">
        <v>168</v>
      </c>
      <c r="AL149" s="4">
        <v>4</v>
      </c>
      <c r="AM149" s="4">
        <v>175</v>
      </c>
      <c r="AN149" s="4" t="s">
        <v>155</v>
      </c>
      <c r="AO149" s="4">
        <v>2</v>
      </c>
      <c r="AP149" s="4">
        <v>0.89153935185185185</v>
      </c>
      <c r="AQ149" s="4">
        <v>47.159627</v>
      </c>
      <c r="AR149" s="4">
        <v>-88.49042</v>
      </c>
      <c r="AS149" s="4">
        <v>314.5</v>
      </c>
      <c r="AT149" s="4">
        <v>34.700000000000003</v>
      </c>
      <c r="AU149" s="4">
        <v>12</v>
      </c>
      <c r="AV149" s="4">
        <v>7</v>
      </c>
      <c r="AW149" s="4" t="s">
        <v>219</v>
      </c>
      <c r="AX149" s="4">
        <v>2.6</v>
      </c>
      <c r="AY149" s="4">
        <v>1</v>
      </c>
      <c r="AZ149" s="4">
        <v>2.7</v>
      </c>
      <c r="BA149" s="4">
        <v>13.404</v>
      </c>
      <c r="BB149" s="4">
        <v>14.29</v>
      </c>
      <c r="BC149" s="4">
        <v>1.07</v>
      </c>
      <c r="BD149" s="4">
        <v>14.423</v>
      </c>
      <c r="BE149" s="4">
        <v>2888.8939999999998</v>
      </c>
      <c r="BF149" s="4">
        <v>10.266</v>
      </c>
      <c r="BG149" s="4">
        <v>4.0510000000000002</v>
      </c>
      <c r="BH149" s="4">
        <v>6.2E-2</v>
      </c>
      <c r="BI149" s="4">
        <v>4.1130000000000004</v>
      </c>
      <c r="BJ149" s="4">
        <v>3.3610000000000002</v>
      </c>
      <c r="BK149" s="4">
        <v>5.0999999999999997E-2</v>
      </c>
      <c r="BL149" s="4">
        <v>3.4119999999999999</v>
      </c>
      <c r="BM149" s="4">
        <v>0.55110000000000003</v>
      </c>
      <c r="BQ149" s="4">
        <v>133.61699999999999</v>
      </c>
      <c r="BR149" s="4">
        <v>0.35538999999999998</v>
      </c>
      <c r="BS149" s="4">
        <v>-5</v>
      </c>
      <c r="BT149" s="4">
        <v>8.0000000000000002E-3</v>
      </c>
      <c r="BU149" s="4">
        <v>8.684844</v>
      </c>
      <c r="BV149" s="4">
        <v>21</v>
      </c>
      <c r="BW149" s="4">
        <f t="shared" ref="BW149:BW174" si="12">BU149*0.2642</f>
        <v>2.2945357847999999</v>
      </c>
      <c r="BY149" s="4">
        <f>BE149*$BU149*(VLOOKUP("Fuel Specific Gravity",'Raw Data'!$A$1:$B$2000,2,FALSE))</f>
        <v>18842.284885624536</v>
      </c>
      <c r="BZ149" s="4">
        <f>BF149*$BU149*(VLOOKUP("Fuel Specific Gravity",'Raw Data'!$A$1:$B$2000,2,FALSE))</f>
        <v>66.958114986504</v>
      </c>
      <c r="CA149" s="4">
        <f>BJ149*$BU149*(VLOOKUP("Fuel Specific Gravity",'Raw Data'!$A$1:$B$2000,2,FALSE))</f>
        <v>21.921510273684003</v>
      </c>
      <c r="CB149" s="4">
        <f>BM149*$BU149*(VLOOKUP("Fuel Specific Gravity",'Raw Data'!$A$1:$B$2000,2,FALSE))</f>
        <v>3.5944493638283999</v>
      </c>
    </row>
    <row r="150" spans="1:80" x14ac:dyDescent="0.25">
      <c r="A150" s="4">
        <v>43167</v>
      </c>
      <c r="B150" s="38">
        <v>1.5739583333333331E-2</v>
      </c>
      <c r="C150" s="4">
        <v>13.957000000000001</v>
      </c>
      <c r="D150" s="4">
        <v>2.1399999999999999E-2</v>
      </c>
      <c r="E150" s="4">
        <v>214.14473699999999</v>
      </c>
      <c r="F150" s="4">
        <v>182.5</v>
      </c>
      <c r="G150" s="4">
        <v>2.9</v>
      </c>
      <c r="H150" s="4">
        <v>66.099999999999994</v>
      </c>
      <c r="J150" s="4">
        <v>0.72</v>
      </c>
      <c r="K150" s="4">
        <v>0.876</v>
      </c>
      <c r="L150" s="4">
        <v>12.2262</v>
      </c>
      <c r="M150" s="4">
        <v>1.8800000000000001E-2</v>
      </c>
      <c r="N150" s="4">
        <v>159.91139999999999</v>
      </c>
      <c r="O150" s="4">
        <v>2.5404</v>
      </c>
      <c r="P150" s="4">
        <v>162.5</v>
      </c>
      <c r="Q150" s="4">
        <v>132.6788</v>
      </c>
      <c r="R150" s="4">
        <v>2.1078000000000001</v>
      </c>
      <c r="S150" s="4">
        <v>134.80000000000001</v>
      </c>
      <c r="T150" s="4">
        <v>66.099999999999994</v>
      </c>
      <c r="W150" s="4">
        <v>0</v>
      </c>
      <c r="X150" s="4">
        <v>0.63160000000000005</v>
      </c>
      <c r="Y150" s="4">
        <v>12</v>
      </c>
      <c r="Z150" s="4">
        <v>850</v>
      </c>
      <c r="AA150" s="4">
        <v>861</v>
      </c>
      <c r="AB150" s="4">
        <v>872</v>
      </c>
      <c r="AC150" s="4">
        <v>86</v>
      </c>
      <c r="AD150" s="4">
        <v>31.33</v>
      </c>
      <c r="AE150" s="4">
        <v>0.72</v>
      </c>
      <c r="AF150" s="4">
        <v>978</v>
      </c>
      <c r="AG150" s="4">
        <v>4</v>
      </c>
      <c r="AH150" s="4">
        <v>68</v>
      </c>
      <c r="AI150" s="4">
        <v>41</v>
      </c>
      <c r="AJ150" s="4">
        <v>189</v>
      </c>
      <c r="AK150" s="4">
        <v>168</v>
      </c>
      <c r="AL150" s="4">
        <v>4.0999999999999996</v>
      </c>
      <c r="AM150" s="4">
        <v>175</v>
      </c>
      <c r="AN150" s="4" t="s">
        <v>155</v>
      </c>
      <c r="AO150" s="4">
        <v>2</v>
      </c>
      <c r="AP150" s="4">
        <v>0.89155092592592589</v>
      </c>
      <c r="AQ150" s="4">
        <v>47.159469999999999</v>
      </c>
      <c r="AR150" s="4">
        <v>-88.490058000000005</v>
      </c>
      <c r="AS150" s="4">
        <v>314.3</v>
      </c>
      <c r="AT150" s="4">
        <v>36.200000000000003</v>
      </c>
      <c r="AU150" s="4">
        <v>12</v>
      </c>
      <c r="AV150" s="4">
        <v>7</v>
      </c>
      <c r="AW150" s="4" t="s">
        <v>219</v>
      </c>
      <c r="AX150" s="4">
        <v>2.6770999999999998</v>
      </c>
      <c r="AY150" s="4">
        <v>1</v>
      </c>
      <c r="AZ150" s="4">
        <v>2.8542000000000001</v>
      </c>
      <c r="BA150" s="4">
        <v>13.404</v>
      </c>
      <c r="BB150" s="4">
        <v>14.54</v>
      </c>
      <c r="BC150" s="4">
        <v>1.08</v>
      </c>
      <c r="BD150" s="4">
        <v>14.154</v>
      </c>
      <c r="BE150" s="4">
        <v>2900.748</v>
      </c>
      <c r="BF150" s="4">
        <v>2.8330000000000002</v>
      </c>
      <c r="BG150" s="4">
        <v>3.9729999999999999</v>
      </c>
      <c r="BH150" s="4">
        <v>6.3E-2</v>
      </c>
      <c r="BI150" s="4">
        <v>4.0359999999999996</v>
      </c>
      <c r="BJ150" s="4">
        <v>3.2970000000000002</v>
      </c>
      <c r="BK150" s="4">
        <v>5.1999999999999998E-2</v>
      </c>
      <c r="BL150" s="4">
        <v>3.3490000000000002</v>
      </c>
      <c r="BM150" s="4">
        <v>0.54120000000000001</v>
      </c>
      <c r="BQ150" s="4">
        <v>108.953</v>
      </c>
      <c r="BR150" s="4">
        <v>0.260745</v>
      </c>
      <c r="BS150" s="4">
        <v>-5</v>
      </c>
      <c r="BT150" s="4">
        <v>7.071E-3</v>
      </c>
      <c r="BU150" s="4">
        <v>6.371956</v>
      </c>
      <c r="BV150" s="4">
        <v>21</v>
      </c>
      <c r="BW150" s="4">
        <f t="shared" si="12"/>
        <v>1.6834707752</v>
      </c>
      <c r="BY150" s="4">
        <f>BE150*$BU150*(VLOOKUP("Fuel Specific Gravity",'Raw Data'!$A$1:$B$2000,2,FALSE))</f>
        <v>13881.062405939088</v>
      </c>
      <c r="BZ150" s="4">
        <f>BF150*$BU150*(VLOOKUP("Fuel Specific Gravity",'Raw Data'!$A$1:$B$2000,2,FALSE))</f>
        <v>13.556865262347999</v>
      </c>
      <c r="CA150" s="4">
        <f>BJ150*$BU150*(VLOOKUP("Fuel Specific Gravity",'Raw Data'!$A$1:$B$2000,2,FALSE))</f>
        <v>15.777262537932002</v>
      </c>
      <c r="CB150" s="4">
        <f>BM150*$BU150*(VLOOKUP("Fuel Specific Gravity",'Raw Data'!$A$1:$B$2000,2,FALSE))</f>
        <v>2.5898254429872001</v>
      </c>
    </row>
    <row r="151" spans="1:80" x14ac:dyDescent="0.25">
      <c r="A151" s="4">
        <v>43167</v>
      </c>
      <c r="B151" s="38">
        <v>1.5751157407407405E-2</v>
      </c>
      <c r="C151" s="4">
        <v>13.94</v>
      </c>
      <c r="D151" s="4">
        <v>8.8000000000000005E-3</v>
      </c>
      <c r="E151" s="4">
        <v>88.065629999999999</v>
      </c>
      <c r="F151" s="4">
        <v>193.9</v>
      </c>
      <c r="G151" s="4">
        <v>2.9</v>
      </c>
      <c r="H151" s="4">
        <v>61.3</v>
      </c>
      <c r="J151" s="4">
        <v>0.6</v>
      </c>
      <c r="K151" s="4">
        <v>0.87629999999999997</v>
      </c>
      <c r="L151" s="4">
        <v>12.2151</v>
      </c>
      <c r="M151" s="4">
        <v>7.7000000000000002E-3</v>
      </c>
      <c r="N151" s="4">
        <v>169.87989999999999</v>
      </c>
      <c r="O151" s="4">
        <v>2.5411999999999999</v>
      </c>
      <c r="P151" s="4">
        <v>172.4</v>
      </c>
      <c r="Q151" s="4">
        <v>140.94970000000001</v>
      </c>
      <c r="R151" s="4">
        <v>2.1084000000000001</v>
      </c>
      <c r="S151" s="4">
        <v>143.1</v>
      </c>
      <c r="T151" s="4">
        <v>61.310200000000002</v>
      </c>
      <c r="W151" s="4">
        <v>0</v>
      </c>
      <c r="X151" s="4">
        <v>0.52580000000000005</v>
      </c>
      <c r="Y151" s="4">
        <v>12.1</v>
      </c>
      <c r="Z151" s="4">
        <v>849</v>
      </c>
      <c r="AA151" s="4">
        <v>860</v>
      </c>
      <c r="AB151" s="4">
        <v>871</v>
      </c>
      <c r="AC151" s="4">
        <v>86</v>
      </c>
      <c r="AD151" s="4">
        <v>31.33</v>
      </c>
      <c r="AE151" s="4">
        <v>0.72</v>
      </c>
      <c r="AF151" s="4">
        <v>978</v>
      </c>
      <c r="AG151" s="4">
        <v>4</v>
      </c>
      <c r="AH151" s="4">
        <v>68</v>
      </c>
      <c r="AI151" s="4">
        <v>41</v>
      </c>
      <c r="AJ151" s="4">
        <v>189</v>
      </c>
      <c r="AK151" s="4">
        <v>168</v>
      </c>
      <c r="AL151" s="4">
        <v>4.0999999999999996</v>
      </c>
      <c r="AM151" s="4">
        <v>175.2</v>
      </c>
      <c r="AN151" s="4" t="s">
        <v>155</v>
      </c>
      <c r="AO151" s="4">
        <v>2</v>
      </c>
      <c r="AP151" s="4">
        <v>0.89157407407407396</v>
      </c>
      <c r="AQ151" s="4">
        <v>47.159432000000002</v>
      </c>
      <c r="AR151" s="4">
        <v>-88.489954999999995</v>
      </c>
      <c r="AS151" s="4">
        <v>314.2</v>
      </c>
      <c r="AT151" s="4">
        <v>36.4</v>
      </c>
      <c r="AU151" s="4">
        <v>12</v>
      </c>
      <c r="AV151" s="4">
        <v>8</v>
      </c>
      <c r="AW151" s="4" t="s">
        <v>219</v>
      </c>
      <c r="AX151" s="4">
        <v>2.6229</v>
      </c>
      <c r="AY151" s="4">
        <v>1.1541999999999999</v>
      </c>
      <c r="AZ151" s="4">
        <v>2.9771000000000001</v>
      </c>
      <c r="BA151" s="4">
        <v>13.404</v>
      </c>
      <c r="BB151" s="4">
        <v>14.57</v>
      </c>
      <c r="BC151" s="4">
        <v>1.0900000000000001</v>
      </c>
      <c r="BD151" s="4">
        <v>14.121</v>
      </c>
      <c r="BE151" s="4">
        <v>2903.4929999999999</v>
      </c>
      <c r="BF151" s="4">
        <v>1.167</v>
      </c>
      <c r="BG151" s="4">
        <v>4.2290000000000001</v>
      </c>
      <c r="BH151" s="4">
        <v>6.3E-2</v>
      </c>
      <c r="BI151" s="4">
        <v>4.2919999999999998</v>
      </c>
      <c r="BJ151" s="4">
        <v>3.5089999999999999</v>
      </c>
      <c r="BK151" s="4">
        <v>5.1999999999999998E-2</v>
      </c>
      <c r="BL151" s="4">
        <v>3.5609999999999999</v>
      </c>
      <c r="BM151" s="4">
        <v>0.50290000000000001</v>
      </c>
      <c r="BQ151" s="4">
        <v>90.867000000000004</v>
      </c>
      <c r="BR151" s="4">
        <v>0.24656800000000001</v>
      </c>
      <c r="BS151" s="4">
        <v>-5</v>
      </c>
      <c r="BT151" s="4">
        <v>7.9290000000000003E-3</v>
      </c>
      <c r="BU151" s="4">
        <v>6.025506</v>
      </c>
      <c r="BV151" s="4">
        <v>21</v>
      </c>
      <c r="BW151" s="4">
        <f t="shared" si="12"/>
        <v>1.5919386851999999</v>
      </c>
      <c r="BY151" s="4">
        <f>BE151*$BU151*(VLOOKUP("Fuel Specific Gravity",'Raw Data'!$A$1:$B$2000,2,FALSE))</f>
        <v>13138.755883835956</v>
      </c>
      <c r="BZ151" s="4">
        <f>BF151*$BU151*(VLOOKUP("Fuel Specific Gravity",'Raw Data'!$A$1:$B$2000,2,FALSE))</f>
        <v>5.2808558920020001</v>
      </c>
      <c r="CA151" s="4">
        <f>BJ151*$BU151*(VLOOKUP("Fuel Specific Gravity",'Raw Data'!$A$1:$B$2000,2,FALSE))</f>
        <v>15.878768916054</v>
      </c>
      <c r="CB151" s="4">
        <f>BM151*$BU151*(VLOOKUP("Fuel Specific Gravity",'Raw Data'!$A$1:$B$2000,2,FALSE))</f>
        <v>2.2757004525174001</v>
      </c>
    </row>
    <row r="152" spans="1:80" x14ac:dyDescent="0.25">
      <c r="A152" s="4">
        <v>43167</v>
      </c>
      <c r="B152" s="38">
        <v>1.5762731481481482E-2</v>
      </c>
      <c r="C152" s="4">
        <v>13.952</v>
      </c>
      <c r="D152" s="4">
        <v>7.1000000000000004E-3</v>
      </c>
      <c r="E152" s="4">
        <v>70.794472999999996</v>
      </c>
      <c r="F152" s="4">
        <v>222</v>
      </c>
      <c r="G152" s="4">
        <v>2.8</v>
      </c>
      <c r="H152" s="4">
        <v>59.2</v>
      </c>
      <c r="J152" s="4">
        <v>0.5</v>
      </c>
      <c r="K152" s="4">
        <v>0.87609999999999999</v>
      </c>
      <c r="L152" s="4">
        <v>12.223599999999999</v>
      </c>
      <c r="M152" s="4">
        <v>6.1999999999999998E-3</v>
      </c>
      <c r="N152" s="4">
        <v>194.49369999999999</v>
      </c>
      <c r="O152" s="4">
        <v>2.4531000000000001</v>
      </c>
      <c r="P152" s="4">
        <v>196.9</v>
      </c>
      <c r="Q152" s="4">
        <v>161.37190000000001</v>
      </c>
      <c r="R152" s="4">
        <v>2.0352999999999999</v>
      </c>
      <c r="S152" s="4">
        <v>163.4</v>
      </c>
      <c r="T152" s="4">
        <v>59.167900000000003</v>
      </c>
      <c r="W152" s="4">
        <v>0</v>
      </c>
      <c r="X152" s="4">
        <v>0.43809999999999999</v>
      </c>
      <c r="Y152" s="4">
        <v>12</v>
      </c>
      <c r="Z152" s="4">
        <v>850</v>
      </c>
      <c r="AA152" s="4">
        <v>860</v>
      </c>
      <c r="AB152" s="4">
        <v>871</v>
      </c>
      <c r="AC152" s="4">
        <v>86</v>
      </c>
      <c r="AD152" s="4">
        <v>31.33</v>
      </c>
      <c r="AE152" s="4">
        <v>0.72</v>
      </c>
      <c r="AF152" s="4">
        <v>978</v>
      </c>
      <c r="AG152" s="4">
        <v>4</v>
      </c>
      <c r="AH152" s="4">
        <v>68</v>
      </c>
      <c r="AI152" s="4">
        <v>41</v>
      </c>
      <c r="AJ152" s="4">
        <v>189</v>
      </c>
      <c r="AK152" s="4">
        <v>168</v>
      </c>
      <c r="AL152" s="4">
        <v>3.9</v>
      </c>
      <c r="AM152" s="4">
        <v>175.5</v>
      </c>
      <c r="AN152" s="4" t="s">
        <v>155</v>
      </c>
      <c r="AO152" s="4">
        <v>2</v>
      </c>
      <c r="AP152" s="4">
        <v>0.89157407407407396</v>
      </c>
      <c r="AQ152" s="4">
        <v>47.159289000000001</v>
      </c>
      <c r="AR152" s="4">
        <v>-88.489703000000006</v>
      </c>
      <c r="AS152" s="4">
        <v>314.3</v>
      </c>
      <c r="AT152" s="4">
        <v>35.9</v>
      </c>
      <c r="AU152" s="4">
        <v>12</v>
      </c>
      <c r="AV152" s="4">
        <v>8</v>
      </c>
      <c r="AW152" s="4" t="s">
        <v>218</v>
      </c>
      <c r="AX152" s="4">
        <v>2.6</v>
      </c>
      <c r="AY152" s="4">
        <v>1.2770999999999999</v>
      </c>
      <c r="AZ152" s="4">
        <v>3.0771000000000002</v>
      </c>
      <c r="BA152" s="4">
        <v>13.404</v>
      </c>
      <c r="BB152" s="4">
        <v>14.56</v>
      </c>
      <c r="BC152" s="4">
        <v>1.0900000000000001</v>
      </c>
      <c r="BD152" s="4">
        <v>14.141</v>
      </c>
      <c r="BE152" s="4">
        <v>2903.9</v>
      </c>
      <c r="BF152" s="4">
        <v>0.93799999999999994</v>
      </c>
      <c r="BG152" s="4">
        <v>4.8390000000000004</v>
      </c>
      <c r="BH152" s="4">
        <v>6.0999999999999999E-2</v>
      </c>
      <c r="BI152" s="4">
        <v>4.9000000000000004</v>
      </c>
      <c r="BJ152" s="4">
        <v>4.0149999999999997</v>
      </c>
      <c r="BK152" s="4">
        <v>5.0999999999999997E-2</v>
      </c>
      <c r="BL152" s="4">
        <v>4.0650000000000004</v>
      </c>
      <c r="BM152" s="4">
        <v>0.48509999999999998</v>
      </c>
      <c r="BQ152" s="4">
        <v>75.667000000000002</v>
      </c>
      <c r="BR152" s="4">
        <v>0.244142</v>
      </c>
      <c r="BS152" s="4">
        <v>-5</v>
      </c>
      <c r="BT152" s="4">
        <v>8.9289999999999994E-3</v>
      </c>
      <c r="BU152" s="4">
        <v>5.9662199999999999</v>
      </c>
      <c r="BV152" s="4">
        <v>21</v>
      </c>
      <c r="BW152" s="4">
        <f t="shared" si="12"/>
        <v>1.5762753239999998</v>
      </c>
      <c r="BY152" s="4">
        <f>BE152*$BU152*(VLOOKUP("Fuel Specific Gravity",'Raw Data'!$A$1:$B$2000,2,FALSE))</f>
        <v>13011.304999758</v>
      </c>
      <c r="BZ152" s="4">
        <f>BF152*$BU152*(VLOOKUP("Fuel Specific Gravity",'Raw Data'!$A$1:$B$2000,2,FALSE))</f>
        <v>4.2028320843599998</v>
      </c>
      <c r="CA152" s="4">
        <f>BJ152*$BU152*(VLOOKUP("Fuel Specific Gravity",'Raw Data'!$A$1:$B$2000,2,FALSE))</f>
        <v>17.989734348299997</v>
      </c>
      <c r="CB152" s="4">
        <f>BM152*$BU152*(VLOOKUP("Fuel Specific Gravity",'Raw Data'!$A$1:$B$2000,2,FALSE))</f>
        <v>2.1735542048219996</v>
      </c>
    </row>
    <row r="153" spans="1:80" x14ac:dyDescent="0.25">
      <c r="B153" s="38"/>
    </row>
    <row r="154" spans="1:80" x14ac:dyDescent="0.25">
      <c r="B154" s="38"/>
    </row>
    <row r="155" spans="1:80" x14ac:dyDescent="0.25">
      <c r="B155" s="38"/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53" sqref="BV153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13.259930069930066</v>
      </c>
      <c r="D5" s="14">
        <f t="shared" ref="D5:BO5" si="0">AVERAGE(D10:D500)</f>
        <v>0.45385384615384633</v>
      </c>
      <c r="E5" s="14">
        <f t="shared" si="0"/>
        <v>4538.5227036083934</v>
      </c>
      <c r="F5" s="14">
        <f t="shared" si="0"/>
        <v>320.91188811188806</v>
      </c>
      <c r="G5" s="14">
        <f t="shared" si="0"/>
        <v>3.1489510489510502</v>
      </c>
      <c r="H5" s="14">
        <f t="shared" si="0"/>
        <v>150.33006993007004</v>
      </c>
      <c r="I5" s="14" t="e">
        <f t="shared" si="0"/>
        <v>#DIV/0!</v>
      </c>
      <c r="J5" s="14">
        <f t="shared" si="0"/>
        <v>1.3608391608391628</v>
      </c>
      <c r="K5" s="14">
        <f t="shared" si="0"/>
        <v>0.87808181818181819</v>
      </c>
      <c r="L5" s="14">
        <f t="shared" si="0"/>
        <v>11.623702097902099</v>
      </c>
      <c r="M5" s="14">
        <f t="shared" si="0"/>
        <v>0.39419860139860136</v>
      </c>
      <c r="N5" s="14">
        <f t="shared" si="0"/>
        <v>282.53233846153859</v>
      </c>
      <c r="O5" s="14">
        <f t="shared" si="0"/>
        <v>2.7603076923076886</v>
      </c>
      <c r="P5" s="14">
        <f t="shared" si="0"/>
        <v>285.28881118881134</v>
      </c>
      <c r="Q5" s="14">
        <f t="shared" si="0"/>
        <v>232.97994475524487</v>
      </c>
      <c r="R5" s="14">
        <f t="shared" si="0"/>
        <v>2.2752000000000003</v>
      </c>
      <c r="S5" s="14">
        <f t="shared" si="0"/>
        <v>235.25384615384601</v>
      </c>
      <c r="T5" s="14">
        <f t="shared" si="0"/>
        <v>150.32668041958038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1.1938517482517483</v>
      </c>
      <c r="Y5" s="14">
        <f t="shared" si="0"/>
        <v>12.086713286713294</v>
      </c>
      <c r="Z5" s="14">
        <f t="shared" si="0"/>
        <v>849.46153846153845</v>
      </c>
      <c r="AA5" s="14">
        <f t="shared" si="0"/>
        <v>859.76923076923072</v>
      </c>
      <c r="AB5" s="14">
        <f t="shared" si="0"/>
        <v>870.50349650349654</v>
      </c>
      <c r="AC5" s="14">
        <f t="shared" si="0"/>
        <v>84.973426573426579</v>
      </c>
      <c r="AD5" s="14">
        <f t="shared" si="0"/>
        <v>29.707552447552349</v>
      </c>
      <c r="AE5" s="14">
        <f t="shared" si="0"/>
        <v>0.68041958041958173</v>
      </c>
      <c r="AF5" s="14">
        <f t="shared" si="0"/>
        <v>978.19580419580416</v>
      </c>
      <c r="AG5" s="14">
        <f t="shared" si="0"/>
        <v>3.4132867132867135</v>
      </c>
      <c r="AH5" s="14">
        <f t="shared" si="0"/>
        <v>61.712271216783208</v>
      </c>
      <c r="AI5" s="14">
        <f t="shared" si="0"/>
        <v>41</v>
      </c>
      <c r="AJ5" s="14">
        <f t="shared" si="0"/>
        <v>190.16783216783213</v>
      </c>
      <c r="AK5" s="14">
        <f t="shared" si="0"/>
        <v>168.72727272727269</v>
      </c>
      <c r="AL5" s="14">
        <f t="shared" si="0"/>
        <v>4.4391608391608388</v>
      </c>
      <c r="AM5" s="14">
        <f t="shared" si="0"/>
        <v>175.3391608391608</v>
      </c>
      <c r="AN5" s="14" t="e">
        <f t="shared" si="0"/>
        <v>#DIV/0!</v>
      </c>
      <c r="AO5" s="14">
        <f t="shared" si="0"/>
        <v>1.8461538461538463</v>
      </c>
      <c r="AP5" s="14">
        <f t="shared" si="0"/>
        <v>0.8924006895881893</v>
      </c>
      <c r="AQ5" s="14">
        <f t="shared" si="0"/>
        <v>47.161581692307692</v>
      </c>
      <c r="AR5" s="14">
        <f t="shared" si="0"/>
        <v>-88.487585188811167</v>
      </c>
      <c r="AS5" s="14">
        <f t="shared" si="0"/>
        <v>316.53356643356648</v>
      </c>
      <c r="AT5" s="14">
        <f t="shared" si="0"/>
        <v>33.148251748251738</v>
      </c>
      <c r="AU5" s="14">
        <f t="shared" si="0"/>
        <v>12</v>
      </c>
      <c r="AV5" s="14">
        <f t="shared" si="0"/>
        <v>10.195804195804195</v>
      </c>
      <c r="AW5" s="14" t="e">
        <f t="shared" si="0"/>
        <v>#DIV/0!</v>
      </c>
      <c r="AX5" s="14">
        <f t="shared" si="0"/>
        <v>1.5427302377622378</v>
      </c>
      <c r="AY5" s="14">
        <f t="shared" si="0"/>
        <v>1.4951870419580424</v>
      </c>
      <c r="AZ5" s="14">
        <f t="shared" si="0"/>
        <v>2.5130978601398604</v>
      </c>
      <c r="BA5" s="14">
        <f t="shared" si="0"/>
        <v>13.403999999999998</v>
      </c>
      <c r="BB5" s="14">
        <f t="shared" si="0"/>
        <v>15.067482517482517</v>
      </c>
      <c r="BC5" s="14">
        <f t="shared" si="0"/>
        <v>1.1243356643356643</v>
      </c>
      <c r="BD5" s="14">
        <f t="shared" si="0"/>
        <v>13.91318881118881</v>
      </c>
      <c r="BE5" s="14">
        <f t="shared" si="0"/>
        <v>2811.8736993006992</v>
      </c>
      <c r="BF5" s="14">
        <f t="shared" si="0"/>
        <v>58.13358041958044</v>
      </c>
      <c r="BG5" s="14">
        <f t="shared" si="0"/>
        <v>7.4585174825174843</v>
      </c>
      <c r="BH5" s="14">
        <f t="shared" si="0"/>
        <v>7.132167832167835E-2</v>
      </c>
      <c r="BI5" s="14">
        <f t="shared" si="0"/>
        <v>7.5297972027972042</v>
      </c>
      <c r="BJ5" s="14">
        <f t="shared" si="0"/>
        <v>6.1504405594405585</v>
      </c>
      <c r="BK5" s="14">
        <f t="shared" si="0"/>
        <v>5.8811188811188839E-2</v>
      </c>
      <c r="BL5" s="14">
        <f t="shared" si="0"/>
        <v>6.2092447552447521</v>
      </c>
      <c r="BM5" s="14">
        <f t="shared" si="0"/>
        <v>1.3450419580419577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215.53149650349656</v>
      </c>
      <c r="BR5" s="14">
        <f t="shared" si="1"/>
        <v>0.30963053146853153</v>
      </c>
      <c r="BS5" s="14">
        <f t="shared" si="1"/>
        <v>-5</v>
      </c>
      <c r="BT5" s="14">
        <f t="shared" si="1"/>
        <v>7.6718321678321709E-3</v>
      </c>
      <c r="BU5" s="14">
        <f t="shared" si="1"/>
        <v>7.5665960139860173</v>
      </c>
      <c r="BV5" s="14">
        <f t="shared" ref="BV5" si="2">AVERAGE(BV10:BV200)</f>
        <v>21</v>
      </c>
      <c r="BW5" s="14">
        <f>AVERAGE(BW10:BW200)</f>
        <v>1.9990946668951046</v>
      </c>
      <c r="BX5" s="23"/>
      <c r="BY5" s="14">
        <f>AVERAGE(BY10:BY200)</f>
        <v>15916.937396791624</v>
      </c>
      <c r="BZ5" s="14">
        <f>AVERAGE(BZ10:BZ200)</f>
        <v>370.8888931425804</v>
      </c>
      <c r="CA5" s="14">
        <f>AVERAGE(CA10:CA200)</f>
        <v>42.288817848727284</v>
      </c>
      <c r="CB5" s="14">
        <f>AVERAGE(CB10:CB200)</f>
        <v>6.4229875502730032</v>
      </c>
      <c r="CC5" s="24">
        <f>BZ8/(B8/3600)+CB8/(B8/3600)+CA8/(B8/3600)</f>
        <v>422.55563303835243</v>
      </c>
      <c r="CD5" s="23"/>
      <c r="CE5" s="22">
        <f>BY8/$AT8</f>
        <v>480.17426432243428</v>
      </c>
      <c r="CF5" s="22">
        <f>BZ8/$AT8</f>
        <v>11.188791974893256</v>
      </c>
      <c r="CG5" s="22">
        <f>CA8/$AT8</f>
        <v>1.2757480596531798</v>
      </c>
      <c r="CH5" s="22">
        <f>CB8/$AT8</f>
        <v>0.19376549928041847</v>
      </c>
      <c r="CI5" s="25">
        <f>(BZ8+CB8+CA8)/AT8</f>
        <v>12.658305533826855</v>
      </c>
    </row>
    <row r="6" spans="1:87" s="14" customFormat="1" x14ac:dyDescent="0.25">
      <c r="A6" s="14" t="s">
        <v>169</v>
      </c>
      <c r="C6" s="14">
        <f>MIN(C10:C500)</f>
        <v>5.56</v>
      </c>
      <c r="D6" s="14">
        <f t="shared" ref="D6:BO6" si="3">MIN(D10:D500)</f>
        <v>2E-3</v>
      </c>
      <c r="E6" s="14">
        <f t="shared" si="3"/>
        <v>20</v>
      </c>
      <c r="F6" s="14">
        <f t="shared" si="3"/>
        <v>45.7</v>
      </c>
      <c r="G6" s="14">
        <f t="shared" si="3"/>
        <v>0.5</v>
      </c>
      <c r="H6" s="14">
        <f t="shared" si="3"/>
        <v>22.4</v>
      </c>
      <c r="I6" s="14">
        <f t="shared" si="3"/>
        <v>0</v>
      </c>
      <c r="J6" s="14">
        <f t="shared" si="3"/>
        <v>0.3</v>
      </c>
      <c r="K6" s="14">
        <f t="shared" si="3"/>
        <v>0.85260000000000002</v>
      </c>
      <c r="L6" s="14">
        <f t="shared" si="3"/>
        <v>5.2656999999999998</v>
      </c>
      <c r="M6" s="14">
        <f t="shared" si="3"/>
        <v>1.8E-3</v>
      </c>
      <c r="N6" s="14">
        <f t="shared" si="3"/>
        <v>39.965800000000002</v>
      </c>
      <c r="O6" s="14">
        <f t="shared" si="3"/>
        <v>0.43730000000000002</v>
      </c>
      <c r="P6" s="14">
        <f t="shared" si="3"/>
        <v>42.8</v>
      </c>
      <c r="Q6" s="14">
        <f t="shared" si="3"/>
        <v>32.857199999999999</v>
      </c>
      <c r="R6" s="14">
        <f t="shared" si="3"/>
        <v>0.36280000000000001</v>
      </c>
      <c r="S6" s="14">
        <f t="shared" si="3"/>
        <v>35.5</v>
      </c>
      <c r="T6" s="14">
        <f t="shared" si="3"/>
        <v>22.354900000000001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0.26119999999999999</v>
      </c>
      <c r="Y6" s="14">
        <f t="shared" si="3"/>
        <v>11.9</v>
      </c>
      <c r="Z6" s="14">
        <f t="shared" si="3"/>
        <v>845</v>
      </c>
      <c r="AA6" s="14">
        <f t="shared" si="3"/>
        <v>854</v>
      </c>
      <c r="AB6" s="14">
        <f t="shared" si="3"/>
        <v>867</v>
      </c>
      <c r="AC6" s="14">
        <f t="shared" si="3"/>
        <v>84</v>
      </c>
      <c r="AD6" s="14">
        <f t="shared" si="3"/>
        <v>28.49</v>
      </c>
      <c r="AE6" s="14">
        <f t="shared" si="3"/>
        <v>0.65</v>
      </c>
      <c r="AF6" s="14">
        <f t="shared" si="3"/>
        <v>977</v>
      </c>
      <c r="AG6" s="14">
        <f t="shared" si="3"/>
        <v>3</v>
      </c>
      <c r="AH6" s="14">
        <f t="shared" si="3"/>
        <v>56</v>
      </c>
      <c r="AI6" s="14">
        <f t="shared" si="3"/>
        <v>41</v>
      </c>
      <c r="AJ6" s="14">
        <f t="shared" si="3"/>
        <v>189</v>
      </c>
      <c r="AK6" s="14">
        <f t="shared" si="3"/>
        <v>168</v>
      </c>
      <c r="AL6" s="14">
        <f t="shared" si="3"/>
        <v>3.9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0.89157407407407396</v>
      </c>
      <c r="AQ6" s="14">
        <f t="shared" si="3"/>
        <v>47.158476</v>
      </c>
      <c r="AR6" s="14">
        <f t="shared" si="3"/>
        <v>-88.491983000000005</v>
      </c>
      <c r="AS6" s="14">
        <f t="shared" si="3"/>
        <v>309.60000000000002</v>
      </c>
      <c r="AT6" s="14">
        <f t="shared" si="3"/>
        <v>20.100000000000001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1.7770999999999999</v>
      </c>
      <c r="BA6" s="14">
        <f t="shared" si="3"/>
        <v>13.404</v>
      </c>
      <c r="BB6" s="14">
        <f t="shared" si="3"/>
        <v>12.11</v>
      </c>
      <c r="BC6" s="14">
        <f t="shared" si="3"/>
        <v>0.9</v>
      </c>
      <c r="BD6" s="14">
        <f t="shared" si="3"/>
        <v>5.5910000000000002</v>
      </c>
      <c r="BE6" s="14">
        <f t="shared" si="3"/>
        <v>2120.6970000000001</v>
      </c>
      <c r="BF6" s="14">
        <f t="shared" si="3"/>
        <v>0.26400000000000001</v>
      </c>
      <c r="BG6" s="14">
        <f t="shared" si="3"/>
        <v>0.90200000000000002</v>
      </c>
      <c r="BH6" s="14">
        <f t="shared" si="3"/>
        <v>1.0999999999999999E-2</v>
      </c>
      <c r="BI6" s="14">
        <f t="shared" si="3"/>
        <v>0.96599999999999997</v>
      </c>
      <c r="BJ6" s="14">
        <f t="shared" si="3"/>
        <v>0.748</v>
      </c>
      <c r="BK6" s="14">
        <f t="shared" si="3"/>
        <v>0.01</v>
      </c>
      <c r="BL6" s="14">
        <f t="shared" si="3"/>
        <v>0.80200000000000005</v>
      </c>
      <c r="BM6" s="14">
        <f t="shared" si="3"/>
        <v>0.18060000000000001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43.06</v>
      </c>
      <c r="BR6" s="14">
        <f t="shared" si="4"/>
        <v>3.3212999999999999E-2</v>
      </c>
      <c r="BS6" s="14">
        <f t="shared" si="4"/>
        <v>-5</v>
      </c>
      <c r="BT6" s="14">
        <f t="shared" si="4"/>
        <v>5.0000000000000001E-3</v>
      </c>
      <c r="BU6" s="14">
        <f t="shared" si="4"/>
        <v>0.811643</v>
      </c>
      <c r="BV6" s="14">
        <f t="shared" ref="BV6" si="5">MIN(BV10:BV200)</f>
        <v>21</v>
      </c>
      <c r="BW6" s="14">
        <f>MIN(BW10:BW200)</f>
        <v>0.2144360806</v>
      </c>
      <c r="BX6" s="23"/>
      <c r="BY6" s="14">
        <f>MIN(BY10:BY200)</f>
        <v>1764.6826005536911</v>
      </c>
      <c r="BZ6" s="14">
        <f>MIN(BZ10:BZ200)</f>
        <v>0.96580302667200002</v>
      </c>
      <c r="CA6" s="14">
        <f>MIN(CA10:CA200)</f>
        <v>2.148390808302</v>
      </c>
      <c r="CB6" s="14">
        <f>MIN(CB10:CB200)</f>
        <v>0.60411895235230006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14.664</v>
      </c>
      <c r="D7" s="14">
        <f t="shared" ref="D7:BO7" si="6">MAX(D10:D500)</f>
        <v>4.3426999999999998</v>
      </c>
      <c r="E7" s="14">
        <f t="shared" si="6"/>
        <v>43426.9038</v>
      </c>
      <c r="F7" s="14">
        <f t="shared" si="6"/>
        <v>1089.5999999999999</v>
      </c>
      <c r="G7" s="14">
        <f t="shared" si="6"/>
        <v>4.4000000000000004</v>
      </c>
      <c r="H7" s="14">
        <f t="shared" si="6"/>
        <v>1142.4000000000001</v>
      </c>
      <c r="I7" s="14">
        <f t="shared" si="6"/>
        <v>0</v>
      </c>
      <c r="J7" s="14">
        <f t="shared" si="6"/>
        <v>5.0999999999999996</v>
      </c>
      <c r="K7" s="14">
        <f t="shared" si="6"/>
        <v>0.94699999999999995</v>
      </c>
      <c r="L7" s="14">
        <f t="shared" si="6"/>
        <v>12.768800000000001</v>
      </c>
      <c r="M7" s="14">
        <f t="shared" si="6"/>
        <v>3.7027000000000001</v>
      </c>
      <c r="N7" s="14">
        <f t="shared" si="6"/>
        <v>948.67809999999997</v>
      </c>
      <c r="O7" s="14">
        <f t="shared" si="6"/>
        <v>3.8466</v>
      </c>
      <c r="P7" s="14">
        <f t="shared" si="6"/>
        <v>950.1</v>
      </c>
      <c r="Q7" s="14">
        <f t="shared" si="6"/>
        <v>781.02229999999997</v>
      </c>
      <c r="R7" s="14">
        <f t="shared" si="6"/>
        <v>3.165</v>
      </c>
      <c r="S7" s="14">
        <f t="shared" si="6"/>
        <v>782.2</v>
      </c>
      <c r="T7" s="14">
        <f t="shared" si="6"/>
        <v>1142.4485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4.4580000000000002</v>
      </c>
      <c r="Y7" s="14">
        <f t="shared" si="6"/>
        <v>12.6</v>
      </c>
      <c r="Z7" s="14">
        <f t="shared" si="6"/>
        <v>853</v>
      </c>
      <c r="AA7" s="14">
        <f t="shared" si="6"/>
        <v>864</v>
      </c>
      <c r="AB7" s="14">
        <f t="shared" si="6"/>
        <v>874</v>
      </c>
      <c r="AC7" s="14">
        <f t="shared" si="6"/>
        <v>86</v>
      </c>
      <c r="AD7" s="14">
        <f t="shared" si="6"/>
        <v>31.33</v>
      </c>
      <c r="AE7" s="14">
        <f t="shared" si="6"/>
        <v>0.72</v>
      </c>
      <c r="AF7" s="14">
        <f t="shared" si="6"/>
        <v>979</v>
      </c>
      <c r="AG7" s="14">
        <f t="shared" si="6"/>
        <v>4</v>
      </c>
      <c r="AH7" s="14">
        <f t="shared" si="6"/>
        <v>68</v>
      </c>
      <c r="AI7" s="14">
        <f t="shared" si="6"/>
        <v>41</v>
      </c>
      <c r="AJ7" s="14">
        <f t="shared" si="6"/>
        <v>192</v>
      </c>
      <c r="AK7" s="14">
        <f t="shared" si="6"/>
        <v>171</v>
      </c>
      <c r="AL7" s="14">
        <f t="shared" si="6"/>
        <v>5.3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0.89322916666666663</v>
      </c>
      <c r="AQ7" s="14">
        <f t="shared" si="6"/>
        <v>47.164400999999998</v>
      </c>
      <c r="AR7" s="14">
        <f t="shared" si="6"/>
        <v>-88.483863999999997</v>
      </c>
      <c r="AS7" s="14">
        <f t="shared" si="6"/>
        <v>321.2</v>
      </c>
      <c r="AT7" s="14">
        <f t="shared" si="6"/>
        <v>46.2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2.6770999999999998</v>
      </c>
      <c r="AY7" s="14">
        <f t="shared" si="6"/>
        <v>2.4771000000000001</v>
      </c>
      <c r="AZ7" s="14">
        <f t="shared" si="6"/>
        <v>3.2770999999999999</v>
      </c>
      <c r="BA7" s="14">
        <f t="shared" si="6"/>
        <v>13.404</v>
      </c>
      <c r="BB7" s="14">
        <f t="shared" si="6"/>
        <v>34.840000000000003</v>
      </c>
      <c r="BC7" s="14">
        <f t="shared" si="6"/>
        <v>2.6</v>
      </c>
      <c r="BD7" s="14">
        <f t="shared" si="6"/>
        <v>17.285</v>
      </c>
      <c r="BE7" s="14">
        <f t="shared" si="6"/>
        <v>2905.942</v>
      </c>
      <c r="BF7" s="14">
        <f t="shared" si="6"/>
        <v>494.03699999999998</v>
      </c>
      <c r="BG7" s="14">
        <f t="shared" si="6"/>
        <v>26.917000000000002</v>
      </c>
      <c r="BH7" s="14">
        <f t="shared" si="6"/>
        <v>0.19500000000000001</v>
      </c>
      <c r="BI7" s="14">
        <f t="shared" si="6"/>
        <v>27.032</v>
      </c>
      <c r="BJ7" s="14">
        <f t="shared" si="6"/>
        <v>22.117999999999999</v>
      </c>
      <c r="BK7" s="14">
        <f t="shared" si="6"/>
        <v>0.16200000000000001</v>
      </c>
      <c r="BL7" s="14">
        <f t="shared" si="6"/>
        <v>22.212</v>
      </c>
      <c r="BM7" s="14">
        <f t="shared" si="6"/>
        <v>11.7599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825.33799999999997</v>
      </c>
      <c r="BR7" s="14">
        <f t="shared" si="7"/>
        <v>0.68428999999999995</v>
      </c>
      <c r="BS7" s="14">
        <f t="shared" si="7"/>
        <v>-5</v>
      </c>
      <c r="BT7" s="14">
        <f t="shared" si="7"/>
        <v>8.9999999999999993E-3</v>
      </c>
      <c r="BU7" s="14">
        <f t="shared" si="7"/>
        <v>16.722337</v>
      </c>
      <c r="BV7" s="14">
        <f t="shared" ref="BV7" si="8">MAX(BV10:BV200)</f>
        <v>21</v>
      </c>
      <c r="BW7" s="14">
        <f>MAX(BW10:BW200)</f>
        <v>4.4180414354000002</v>
      </c>
      <c r="BX7" s="23"/>
      <c r="BY7" s="14">
        <f>MAX(BY10:BY200)</f>
        <v>34331.245024110394</v>
      </c>
      <c r="BZ7" s="14">
        <f>MAX(BZ10:BZ200)</f>
        <v>3307.129370418555</v>
      </c>
      <c r="CA7" s="14">
        <f>MAX(CA10:CA200)</f>
        <v>211.48319285297598</v>
      </c>
      <c r="CB7" s="14">
        <f>MAX(CB10:CB200)</f>
        <v>52.32495397772761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142</v>
      </c>
      <c r="AT8" s="15">
        <f>SUM(AT10:AT500)/3600</f>
        <v>1.3167222222222219</v>
      </c>
      <c r="BU8" s="28">
        <f>SUM(BU10:BU500)/3600</f>
        <v>0.30056200833333346</v>
      </c>
      <c r="BV8" s="23"/>
      <c r="BW8" s="28">
        <f>SUM(BW10:BW500)/3600</f>
        <v>7.940848260166665E-2</v>
      </c>
      <c r="BX8" s="23"/>
      <c r="BY8" s="28">
        <f>SUM(BY10:BY500)/3600</f>
        <v>632.2561243725562</v>
      </c>
      <c r="BZ8" s="28">
        <f>SUM(BZ10:BZ500)/3600</f>
        <v>14.73253103316361</v>
      </c>
      <c r="CA8" s="28">
        <f>SUM(CA10:CA500)/3600</f>
        <v>1.6798058201022226</v>
      </c>
      <c r="CB8" s="28">
        <f>SUM(CB10:CB500)/3600</f>
        <v>0.25513533880251094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16.581631824237707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1.5762731481481482E-2</v>
      </c>
      <c r="C10" s="4">
        <v>13.952</v>
      </c>
      <c r="D10" s="4">
        <v>7.1000000000000004E-3</v>
      </c>
      <c r="E10" s="4">
        <v>70.794472999999996</v>
      </c>
      <c r="F10" s="4">
        <v>222</v>
      </c>
      <c r="G10" s="4">
        <v>2.8</v>
      </c>
      <c r="H10" s="4">
        <v>59.2</v>
      </c>
      <c r="J10" s="4">
        <v>0.5</v>
      </c>
      <c r="K10" s="4">
        <v>0.87609999999999999</v>
      </c>
      <c r="L10" s="4">
        <v>12.223599999999999</v>
      </c>
      <c r="M10" s="4">
        <v>6.1999999999999998E-3</v>
      </c>
      <c r="N10" s="4">
        <v>194.49369999999999</v>
      </c>
      <c r="O10" s="4">
        <v>2.4531000000000001</v>
      </c>
      <c r="P10" s="4">
        <v>196.9</v>
      </c>
      <c r="Q10" s="4">
        <v>161.37190000000001</v>
      </c>
      <c r="R10" s="4">
        <v>2.0352999999999999</v>
      </c>
      <c r="S10" s="4">
        <v>163.4</v>
      </c>
      <c r="T10" s="4">
        <v>59.167900000000003</v>
      </c>
      <c r="W10" s="4">
        <v>0</v>
      </c>
      <c r="X10" s="4">
        <v>0.43809999999999999</v>
      </c>
      <c r="Y10" s="4">
        <v>12</v>
      </c>
      <c r="Z10" s="4">
        <v>850</v>
      </c>
      <c r="AA10" s="4">
        <v>860</v>
      </c>
      <c r="AB10" s="4">
        <v>871</v>
      </c>
      <c r="AC10" s="4">
        <v>86</v>
      </c>
      <c r="AD10" s="4">
        <v>31.33</v>
      </c>
      <c r="AE10" s="4">
        <v>0.72</v>
      </c>
      <c r="AF10" s="4">
        <v>978</v>
      </c>
      <c r="AG10" s="4">
        <v>4</v>
      </c>
      <c r="AH10" s="4">
        <v>68</v>
      </c>
      <c r="AI10" s="4">
        <v>41</v>
      </c>
      <c r="AJ10" s="4">
        <v>189</v>
      </c>
      <c r="AK10" s="4">
        <v>168</v>
      </c>
      <c r="AL10" s="4">
        <v>3.9</v>
      </c>
      <c r="AM10" s="4">
        <v>175.5</v>
      </c>
      <c r="AN10" s="4" t="s">
        <v>155</v>
      </c>
      <c r="AO10" s="4">
        <v>2</v>
      </c>
      <c r="AP10" s="5">
        <v>0.89157407407407396</v>
      </c>
      <c r="AQ10" s="4">
        <v>47.159289000000001</v>
      </c>
      <c r="AR10" s="4">
        <v>-88.489703000000006</v>
      </c>
      <c r="AS10" s="4">
        <v>314.3</v>
      </c>
      <c r="AT10" s="4">
        <v>35.9</v>
      </c>
      <c r="AU10" s="4">
        <v>12</v>
      </c>
      <c r="AV10" s="4">
        <v>8</v>
      </c>
      <c r="AW10" s="4" t="s">
        <v>218</v>
      </c>
      <c r="AX10" s="4">
        <v>2.6</v>
      </c>
      <c r="AY10" s="4">
        <v>1.2770999999999999</v>
      </c>
      <c r="AZ10" s="4">
        <v>3.0771000000000002</v>
      </c>
      <c r="BA10" s="4">
        <v>13.404</v>
      </c>
      <c r="BB10" s="4">
        <v>14.56</v>
      </c>
      <c r="BC10" s="4">
        <v>1.0900000000000001</v>
      </c>
      <c r="BD10" s="4">
        <v>14.141</v>
      </c>
      <c r="BE10" s="4">
        <v>2903.9</v>
      </c>
      <c r="BF10" s="4">
        <v>0.93799999999999994</v>
      </c>
      <c r="BG10" s="4">
        <v>4.8390000000000004</v>
      </c>
      <c r="BH10" s="4">
        <v>6.0999999999999999E-2</v>
      </c>
      <c r="BI10" s="4">
        <v>4.9000000000000004</v>
      </c>
      <c r="BJ10" s="4">
        <v>4.0149999999999997</v>
      </c>
      <c r="BK10" s="4">
        <v>5.0999999999999997E-2</v>
      </c>
      <c r="BL10" s="4">
        <v>4.0650000000000004</v>
      </c>
      <c r="BM10" s="4">
        <v>0.48509999999999998</v>
      </c>
      <c r="BQ10" s="4">
        <v>75.667000000000002</v>
      </c>
      <c r="BR10" s="4">
        <v>0.244142</v>
      </c>
      <c r="BS10" s="4">
        <v>-5</v>
      </c>
      <c r="BT10" s="4">
        <v>8.9289999999999994E-3</v>
      </c>
      <c r="BU10" s="4">
        <v>5.9662199999999999</v>
      </c>
      <c r="BV10" s="4">
        <v>21</v>
      </c>
      <c r="BW10" s="4">
        <f>BU10*0.2642</f>
        <v>1.5762753239999998</v>
      </c>
      <c r="BY10" s="4">
        <f>BE10*$BU10*VLOOKUP("Fuel Specific Gravity",'Raw Data'!$A$1:$B$2000,2,FALSE)</f>
        <v>13011.304999758</v>
      </c>
      <c r="BZ10" s="4">
        <f>BF10*$BU10*VLOOKUP("Fuel Specific Gravity",'Raw Data'!$A$1:$B$2000,2,FALSE)</f>
        <v>4.2028320843599998</v>
      </c>
      <c r="CA10" s="4">
        <f>BJ10*$BU10*VLOOKUP("Fuel Specific Gravity",'Raw Data'!$A$1:$B$2000,2,FALSE)</f>
        <v>17.989734348299997</v>
      </c>
      <c r="CB10" s="4">
        <f>BM10*$BU10*VLOOKUP("Fuel Specific Gravity",'Raw Data'!$A$1:$B$2000,2,FALSE)</f>
        <v>2.1735542048219996</v>
      </c>
      <c r="CE10" s="32" t="s">
        <v>191</v>
      </c>
    </row>
    <row r="11" spans="1:87" x14ac:dyDescent="0.25">
      <c r="A11" s="2">
        <v>43167</v>
      </c>
      <c r="B11" s="38">
        <v>1.5774305555555555E-2</v>
      </c>
      <c r="C11" s="4">
        <v>13.96</v>
      </c>
      <c r="D11" s="4">
        <v>7.0000000000000001E-3</v>
      </c>
      <c r="E11" s="4">
        <v>70</v>
      </c>
      <c r="F11" s="4">
        <v>244.5</v>
      </c>
      <c r="G11" s="4">
        <v>2.8</v>
      </c>
      <c r="H11" s="4">
        <v>63</v>
      </c>
      <c r="J11" s="4">
        <v>0.5</v>
      </c>
      <c r="K11" s="4">
        <v>0.87609999999999999</v>
      </c>
      <c r="L11" s="4">
        <v>12.23</v>
      </c>
      <c r="M11" s="4">
        <v>6.1000000000000004E-3</v>
      </c>
      <c r="N11" s="4">
        <v>214.1953</v>
      </c>
      <c r="O11" s="4">
        <v>2.4529999999999998</v>
      </c>
      <c r="P11" s="4">
        <v>216.6</v>
      </c>
      <c r="Q11" s="4">
        <v>177.7183</v>
      </c>
      <c r="R11" s="4">
        <v>2.0352999999999999</v>
      </c>
      <c r="S11" s="4">
        <v>179.8</v>
      </c>
      <c r="T11" s="4">
        <v>62.9514</v>
      </c>
      <c r="W11" s="4">
        <v>0</v>
      </c>
      <c r="X11" s="4">
        <v>0.438</v>
      </c>
      <c r="Y11" s="4">
        <v>12.1</v>
      </c>
      <c r="Z11" s="4">
        <v>849</v>
      </c>
      <c r="AA11" s="4">
        <v>860</v>
      </c>
      <c r="AB11" s="4">
        <v>871</v>
      </c>
      <c r="AC11" s="4">
        <v>86</v>
      </c>
      <c r="AD11" s="4">
        <v>31.33</v>
      </c>
      <c r="AE11" s="4">
        <v>0.72</v>
      </c>
      <c r="AF11" s="4">
        <v>978</v>
      </c>
      <c r="AG11" s="4">
        <v>4</v>
      </c>
      <c r="AH11" s="4">
        <v>68</v>
      </c>
      <c r="AI11" s="4">
        <v>41</v>
      </c>
      <c r="AJ11" s="4">
        <v>189</v>
      </c>
      <c r="AK11" s="4">
        <v>168</v>
      </c>
      <c r="AL11" s="4">
        <v>4</v>
      </c>
      <c r="AM11" s="4">
        <v>175.9</v>
      </c>
      <c r="AN11" s="4" t="s">
        <v>155</v>
      </c>
      <c r="AO11" s="4">
        <v>2</v>
      </c>
      <c r="AP11" s="5">
        <v>0.89159722222222226</v>
      </c>
      <c r="AQ11" s="4">
        <v>47.159247000000001</v>
      </c>
      <c r="AR11" s="4">
        <v>-88.489627999999996</v>
      </c>
      <c r="AS11" s="4">
        <v>314.3</v>
      </c>
      <c r="AT11" s="4">
        <v>35.799999999999997</v>
      </c>
      <c r="AU11" s="4">
        <v>12</v>
      </c>
      <c r="AV11" s="4">
        <v>9</v>
      </c>
      <c r="AW11" s="4" t="s">
        <v>218</v>
      </c>
      <c r="AX11" s="4">
        <v>2.6770999999999998</v>
      </c>
      <c r="AY11" s="4">
        <v>1.4541999999999999</v>
      </c>
      <c r="AZ11" s="4">
        <v>3.1770999999999998</v>
      </c>
      <c r="BA11" s="4">
        <v>13.404</v>
      </c>
      <c r="BB11" s="4">
        <v>14.55</v>
      </c>
      <c r="BC11" s="4">
        <v>1.0900000000000001</v>
      </c>
      <c r="BD11" s="4">
        <v>14.145</v>
      </c>
      <c r="BE11" s="4">
        <v>2903.8229999999999</v>
      </c>
      <c r="BF11" s="4">
        <v>0.92700000000000005</v>
      </c>
      <c r="BG11" s="4">
        <v>5.3259999999999996</v>
      </c>
      <c r="BH11" s="4">
        <v>6.0999999999999999E-2</v>
      </c>
      <c r="BI11" s="4">
        <v>5.3869999999999996</v>
      </c>
      <c r="BJ11" s="4">
        <v>4.4189999999999996</v>
      </c>
      <c r="BK11" s="4">
        <v>5.0999999999999997E-2</v>
      </c>
      <c r="BL11" s="4">
        <v>4.4690000000000003</v>
      </c>
      <c r="BM11" s="4">
        <v>0.51580000000000004</v>
      </c>
      <c r="BQ11" s="4">
        <v>75.623000000000005</v>
      </c>
      <c r="BR11" s="4">
        <v>0.22170400000000001</v>
      </c>
      <c r="BS11" s="4">
        <v>-5</v>
      </c>
      <c r="BT11" s="4">
        <v>8.071E-3</v>
      </c>
      <c r="BU11" s="4">
        <v>5.417891</v>
      </c>
      <c r="BV11" s="4">
        <v>21</v>
      </c>
      <c r="BW11" s="4">
        <f t="shared" ref="BW11:BW74" si="9">BU11*0.2642</f>
        <v>1.4314068021999999</v>
      </c>
      <c r="BY11" s="4">
        <f>BE11*$BU11*VLOOKUP("Fuel Specific Gravity",'Raw Data'!$A$1:$B$2000,2,FALSE)</f>
        <v>11815.179969467043</v>
      </c>
      <c r="BZ11" s="4">
        <f>BF11*$BU11*VLOOKUP("Fuel Specific Gravity",'Raw Data'!$A$1:$B$2000,2,FALSE)</f>
        <v>3.7718111027069998</v>
      </c>
      <c r="CA11" s="4">
        <f>BJ11*$BU11*VLOOKUP("Fuel Specific Gravity",'Raw Data'!$A$1:$B$2000,2,FALSE)</f>
        <v>17.980186907078998</v>
      </c>
      <c r="CB11" s="4">
        <f>BM11*$BU11*VLOOKUP("Fuel Specific Gravity",'Raw Data'!$A$1:$B$2000,2,FALSE)</f>
        <v>2.0987056815278002</v>
      </c>
    </row>
    <row r="12" spans="1:87" x14ac:dyDescent="0.25">
      <c r="A12" s="2">
        <v>43167</v>
      </c>
      <c r="B12" s="38">
        <v>1.5785879629629629E-2</v>
      </c>
      <c r="C12" s="4">
        <v>14.125</v>
      </c>
      <c r="D12" s="4">
        <v>2.8199999999999999E-2</v>
      </c>
      <c r="E12" s="4">
        <v>281.88405799999998</v>
      </c>
      <c r="F12" s="4">
        <v>258.89999999999998</v>
      </c>
      <c r="G12" s="4">
        <v>2.8</v>
      </c>
      <c r="H12" s="4">
        <v>61.2</v>
      </c>
      <c r="J12" s="4">
        <v>0.5</v>
      </c>
      <c r="K12" s="4">
        <v>0.87460000000000004</v>
      </c>
      <c r="L12" s="4">
        <v>12.353</v>
      </c>
      <c r="M12" s="4">
        <v>2.47E-2</v>
      </c>
      <c r="N12" s="4">
        <v>226.4066</v>
      </c>
      <c r="O12" s="4">
        <v>2.4487999999999999</v>
      </c>
      <c r="P12" s="4">
        <v>228.9</v>
      </c>
      <c r="Q12" s="4">
        <v>187.8501</v>
      </c>
      <c r="R12" s="4">
        <v>2.0316999999999998</v>
      </c>
      <c r="S12" s="4">
        <v>189.9</v>
      </c>
      <c r="T12" s="4">
        <v>61.2042</v>
      </c>
      <c r="W12" s="4">
        <v>0</v>
      </c>
      <c r="X12" s="4">
        <v>0.43730000000000002</v>
      </c>
      <c r="Y12" s="4">
        <v>12</v>
      </c>
      <c r="Z12" s="4">
        <v>849</v>
      </c>
      <c r="AA12" s="4">
        <v>859</v>
      </c>
      <c r="AB12" s="4">
        <v>870</v>
      </c>
      <c r="AC12" s="4">
        <v>86</v>
      </c>
      <c r="AD12" s="4">
        <v>31.33</v>
      </c>
      <c r="AE12" s="4">
        <v>0.72</v>
      </c>
      <c r="AF12" s="4">
        <v>978</v>
      </c>
      <c r="AG12" s="4">
        <v>4</v>
      </c>
      <c r="AH12" s="4">
        <v>68</v>
      </c>
      <c r="AI12" s="4">
        <v>41</v>
      </c>
      <c r="AJ12" s="4">
        <v>189</v>
      </c>
      <c r="AK12" s="4">
        <v>168</v>
      </c>
      <c r="AL12" s="4">
        <v>3.9</v>
      </c>
      <c r="AM12" s="4">
        <v>175.8</v>
      </c>
      <c r="AN12" s="4" t="s">
        <v>155</v>
      </c>
      <c r="AO12" s="4">
        <v>2</v>
      </c>
      <c r="AP12" s="5">
        <v>0.89159722222222226</v>
      </c>
      <c r="AQ12" s="4">
        <v>47.159174999999998</v>
      </c>
      <c r="AR12" s="4">
        <v>-88.489508000000001</v>
      </c>
      <c r="AS12" s="4">
        <v>314.39999999999998</v>
      </c>
      <c r="AT12" s="4">
        <v>35.5</v>
      </c>
      <c r="AU12" s="4">
        <v>12</v>
      </c>
      <c r="AV12" s="4">
        <v>9</v>
      </c>
      <c r="AW12" s="4" t="s">
        <v>211</v>
      </c>
      <c r="AX12" s="4">
        <v>2.2374000000000001</v>
      </c>
      <c r="AY12" s="4">
        <v>1.1145</v>
      </c>
      <c r="AZ12" s="4">
        <v>2.5832000000000002</v>
      </c>
      <c r="BA12" s="4">
        <v>13.404</v>
      </c>
      <c r="BB12" s="4">
        <v>14.37</v>
      </c>
      <c r="BC12" s="4">
        <v>1.07</v>
      </c>
      <c r="BD12" s="4">
        <v>14.343</v>
      </c>
      <c r="BE12" s="4">
        <v>2899.4430000000002</v>
      </c>
      <c r="BF12" s="4">
        <v>3.6829999999999998</v>
      </c>
      <c r="BG12" s="4">
        <v>5.5650000000000004</v>
      </c>
      <c r="BH12" s="4">
        <v>0.06</v>
      </c>
      <c r="BI12" s="4">
        <v>5.625</v>
      </c>
      <c r="BJ12" s="4">
        <v>4.617</v>
      </c>
      <c r="BK12" s="4">
        <v>0.05</v>
      </c>
      <c r="BL12" s="4">
        <v>4.6669999999999998</v>
      </c>
      <c r="BM12" s="4">
        <v>0.49569999999999997</v>
      </c>
      <c r="BQ12" s="4">
        <v>74.628</v>
      </c>
      <c r="BR12" s="4">
        <v>0.253444</v>
      </c>
      <c r="BS12" s="4">
        <v>-5</v>
      </c>
      <c r="BT12" s="4">
        <v>8.9289999999999994E-3</v>
      </c>
      <c r="BU12" s="4">
        <v>6.1935380000000002</v>
      </c>
      <c r="BV12" s="4">
        <v>21</v>
      </c>
      <c r="BW12" s="4">
        <f t="shared" si="9"/>
        <v>1.6363327396</v>
      </c>
      <c r="BY12" s="4">
        <f>BE12*$BU12*VLOOKUP("Fuel Specific Gravity",'Raw Data'!$A$1:$B$2000,2,FALSE)</f>
        <v>13486.315609899835</v>
      </c>
      <c r="BZ12" s="4">
        <f>BF12*$BU12*VLOOKUP("Fuel Specific Gravity",'Raw Data'!$A$1:$B$2000,2,FALSE)</f>
        <v>17.130911140953998</v>
      </c>
      <c r="CA12" s="4">
        <f>BJ12*$BU12*VLOOKUP("Fuel Specific Gravity",'Raw Data'!$A$1:$B$2000,2,FALSE)</f>
        <v>21.475269274445999</v>
      </c>
      <c r="CB12" s="4">
        <f>BM12*$BU12*VLOOKUP("Fuel Specific Gravity",'Raw Data'!$A$1:$B$2000,2,FALSE)</f>
        <v>2.3056727267366002</v>
      </c>
    </row>
    <row r="13" spans="1:87" x14ac:dyDescent="0.25">
      <c r="A13" s="2">
        <v>43167</v>
      </c>
      <c r="B13" s="38">
        <v>1.5797453703703706E-2</v>
      </c>
      <c r="C13" s="4">
        <v>14.526</v>
      </c>
      <c r="D13" s="4">
        <v>8.1000000000000003E-2</v>
      </c>
      <c r="E13" s="4">
        <v>809.88467900000001</v>
      </c>
      <c r="F13" s="4">
        <v>282.89999999999998</v>
      </c>
      <c r="G13" s="4">
        <v>2.8</v>
      </c>
      <c r="H13" s="4">
        <v>65.900000000000006</v>
      </c>
      <c r="J13" s="4">
        <v>0.5</v>
      </c>
      <c r="K13" s="4">
        <v>0.871</v>
      </c>
      <c r="L13" s="4">
        <v>12.6517</v>
      </c>
      <c r="M13" s="4">
        <v>7.0499999999999993E-2</v>
      </c>
      <c r="N13" s="4">
        <v>246.3683</v>
      </c>
      <c r="O13" s="4">
        <v>2.4224000000000001</v>
      </c>
      <c r="P13" s="4">
        <v>248.8</v>
      </c>
      <c r="Q13" s="4">
        <v>204.41239999999999</v>
      </c>
      <c r="R13" s="4">
        <v>2.0099</v>
      </c>
      <c r="S13" s="4">
        <v>206.4</v>
      </c>
      <c r="T13" s="4">
        <v>65.875299999999996</v>
      </c>
      <c r="W13" s="4">
        <v>0</v>
      </c>
      <c r="X13" s="4">
        <v>0.4355</v>
      </c>
      <c r="Y13" s="4">
        <v>12</v>
      </c>
      <c r="Z13" s="4">
        <v>849</v>
      </c>
      <c r="AA13" s="4">
        <v>859</v>
      </c>
      <c r="AB13" s="4">
        <v>871</v>
      </c>
      <c r="AC13" s="4">
        <v>86</v>
      </c>
      <c r="AD13" s="4">
        <v>31.33</v>
      </c>
      <c r="AE13" s="4">
        <v>0.72</v>
      </c>
      <c r="AF13" s="4">
        <v>978</v>
      </c>
      <c r="AG13" s="4">
        <v>4</v>
      </c>
      <c r="AH13" s="4">
        <v>67.070999999999998</v>
      </c>
      <c r="AI13" s="4">
        <v>41</v>
      </c>
      <c r="AJ13" s="4">
        <v>189</v>
      </c>
      <c r="AK13" s="4">
        <v>168</v>
      </c>
      <c r="AL13" s="4">
        <v>4</v>
      </c>
      <c r="AM13" s="4">
        <v>175.4</v>
      </c>
      <c r="AN13" s="4" t="s">
        <v>155</v>
      </c>
      <c r="AO13" s="4">
        <v>2</v>
      </c>
      <c r="AP13" s="5">
        <v>0.8916087962962963</v>
      </c>
      <c r="AQ13" s="4">
        <v>47.159022</v>
      </c>
      <c r="AR13" s="4">
        <v>-88.489215000000002</v>
      </c>
      <c r="AS13" s="4">
        <v>314.39999999999998</v>
      </c>
      <c r="AT13" s="4">
        <v>35.1</v>
      </c>
      <c r="AU13" s="4">
        <v>12</v>
      </c>
      <c r="AV13" s="4">
        <v>9</v>
      </c>
      <c r="AW13" s="4" t="s">
        <v>211</v>
      </c>
      <c r="AX13" s="4">
        <v>2.1</v>
      </c>
      <c r="AY13" s="4">
        <v>1</v>
      </c>
      <c r="AZ13" s="4">
        <v>2.4</v>
      </c>
      <c r="BA13" s="4">
        <v>13.404</v>
      </c>
      <c r="BB13" s="4">
        <v>13.95</v>
      </c>
      <c r="BC13" s="4">
        <v>1.04</v>
      </c>
      <c r="BD13" s="4">
        <v>14.813000000000001</v>
      </c>
      <c r="BE13" s="4">
        <v>2888.799</v>
      </c>
      <c r="BF13" s="4">
        <v>10.250999999999999</v>
      </c>
      <c r="BG13" s="4">
        <v>5.891</v>
      </c>
      <c r="BH13" s="4">
        <v>5.8000000000000003E-2</v>
      </c>
      <c r="BI13" s="4">
        <v>5.9489999999999998</v>
      </c>
      <c r="BJ13" s="4">
        <v>4.8879999999999999</v>
      </c>
      <c r="BK13" s="4">
        <v>4.8000000000000001E-2</v>
      </c>
      <c r="BL13" s="4">
        <v>4.9359999999999999</v>
      </c>
      <c r="BM13" s="4">
        <v>0.51910000000000001</v>
      </c>
      <c r="BQ13" s="4">
        <v>72.302000000000007</v>
      </c>
      <c r="BR13" s="4">
        <v>0.36283500000000002</v>
      </c>
      <c r="BS13" s="4">
        <v>-5</v>
      </c>
      <c r="BT13" s="4">
        <v>8.071E-3</v>
      </c>
      <c r="BU13" s="4">
        <v>8.8667809999999996</v>
      </c>
      <c r="BV13" s="4">
        <v>21</v>
      </c>
      <c r="BW13" s="4">
        <f t="shared" si="9"/>
        <v>2.3426035401999998</v>
      </c>
      <c r="BY13" s="4">
        <f>BE13*$BU13*VLOOKUP("Fuel Specific Gravity",'Raw Data'!$A$1:$B$2000,2,FALSE)</f>
        <v>19236.375412600268</v>
      </c>
      <c r="BZ13" s="4">
        <f>BF13*$BU13*VLOOKUP("Fuel Specific Gravity",'Raw Data'!$A$1:$B$2000,2,FALSE)</f>
        <v>68.260922395280986</v>
      </c>
      <c r="CA13" s="4">
        <f>BJ13*$BU13*VLOOKUP("Fuel Specific Gravity",'Raw Data'!$A$1:$B$2000,2,FALSE)</f>
        <v>32.548959971527999</v>
      </c>
      <c r="CB13" s="4">
        <f>BM13*$BU13*VLOOKUP("Fuel Specific Gravity",'Raw Data'!$A$1:$B$2000,2,FALSE)</f>
        <v>3.4566622588420994</v>
      </c>
    </row>
    <row r="14" spans="1:87" x14ac:dyDescent="0.25">
      <c r="A14" s="2">
        <v>43167</v>
      </c>
      <c r="B14" s="38">
        <v>1.5809027777777779E-2</v>
      </c>
      <c r="C14" s="4">
        <v>14.249000000000001</v>
      </c>
      <c r="D14" s="4">
        <v>0.1004</v>
      </c>
      <c r="E14" s="4">
        <v>1003.571429</v>
      </c>
      <c r="F14" s="4">
        <v>314.3</v>
      </c>
      <c r="G14" s="4">
        <v>2.7</v>
      </c>
      <c r="H14" s="4">
        <v>66.3</v>
      </c>
      <c r="J14" s="4">
        <v>0.5</v>
      </c>
      <c r="K14" s="4">
        <v>0.87290000000000001</v>
      </c>
      <c r="L14" s="4">
        <v>12.4384</v>
      </c>
      <c r="M14" s="4">
        <v>8.7599999999999997E-2</v>
      </c>
      <c r="N14" s="4">
        <v>274.36540000000002</v>
      </c>
      <c r="O14" s="4">
        <v>2.3445</v>
      </c>
      <c r="P14" s="4">
        <v>276.7</v>
      </c>
      <c r="Q14" s="4">
        <v>227.64160000000001</v>
      </c>
      <c r="R14" s="4">
        <v>1.9452</v>
      </c>
      <c r="S14" s="4">
        <v>229.6</v>
      </c>
      <c r="T14" s="4">
        <v>66.2898</v>
      </c>
      <c r="W14" s="4">
        <v>0</v>
      </c>
      <c r="X14" s="4">
        <v>0.4365</v>
      </c>
      <c r="Y14" s="4">
        <v>12</v>
      </c>
      <c r="Z14" s="4">
        <v>850</v>
      </c>
      <c r="AA14" s="4">
        <v>860</v>
      </c>
      <c r="AB14" s="4">
        <v>871</v>
      </c>
      <c r="AC14" s="4">
        <v>86</v>
      </c>
      <c r="AD14" s="4">
        <v>31.33</v>
      </c>
      <c r="AE14" s="4">
        <v>0.72</v>
      </c>
      <c r="AF14" s="4">
        <v>978</v>
      </c>
      <c r="AG14" s="4">
        <v>4</v>
      </c>
      <c r="AH14" s="4">
        <v>67</v>
      </c>
      <c r="AI14" s="4">
        <v>41</v>
      </c>
      <c r="AJ14" s="4">
        <v>189</v>
      </c>
      <c r="AK14" s="4">
        <v>168</v>
      </c>
      <c r="AL14" s="4">
        <v>3.9</v>
      </c>
      <c r="AM14" s="4">
        <v>175</v>
      </c>
      <c r="AN14" s="4" t="s">
        <v>155</v>
      </c>
      <c r="AO14" s="4">
        <v>2</v>
      </c>
      <c r="AP14" s="5">
        <v>0.89163194444444438</v>
      </c>
      <c r="AQ14" s="4">
        <v>47.158943999999998</v>
      </c>
      <c r="AR14" s="4">
        <v>-88.488984000000002</v>
      </c>
      <c r="AS14" s="4">
        <v>314.39999999999998</v>
      </c>
      <c r="AT14" s="4">
        <v>35</v>
      </c>
      <c r="AU14" s="4">
        <v>12</v>
      </c>
      <c r="AV14" s="4">
        <v>8</v>
      </c>
      <c r="AW14" s="4" t="s">
        <v>211</v>
      </c>
      <c r="AX14" s="4">
        <v>2.1770230000000002</v>
      </c>
      <c r="AY14" s="4">
        <v>1.231069</v>
      </c>
      <c r="AZ14" s="4">
        <v>2.554046</v>
      </c>
      <c r="BA14" s="4">
        <v>13.404</v>
      </c>
      <c r="BB14" s="4">
        <v>14.18</v>
      </c>
      <c r="BC14" s="4">
        <v>1.06</v>
      </c>
      <c r="BD14" s="4">
        <v>14.555</v>
      </c>
      <c r="BE14" s="4">
        <v>2884.6970000000001</v>
      </c>
      <c r="BF14" s="4">
        <v>12.930999999999999</v>
      </c>
      <c r="BG14" s="4">
        <v>6.6630000000000003</v>
      </c>
      <c r="BH14" s="4">
        <v>5.7000000000000002E-2</v>
      </c>
      <c r="BI14" s="4">
        <v>6.72</v>
      </c>
      <c r="BJ14" s="4">
        <v>5.5289999999999999</v>
      </c>
      <c r="BK14" s="4">
        <v>4.7E-2</v>
      </c>
      <c r="BL14" s="4">
        <v>5.5759999999999996</v>
      </c>
      <c r="BM14" s="4">
        <v>0.53049999999999997</v>
      </c>
      <c r="BQ14" s="4">
        <v>73.602000000000004</v>
      </c>
      <c r="BR14" s="4">
        <v>0.48248000000000002</v>
      </c>
      <c r="BS14" s="4">
        <v>-5</v>
      </c>
      <c r="BT14" s="4">
        <v>8.0000000000000002E-3</v>
      </c>
      <c r="BU14" s="4">
        <v>11.790606</v>
      </c>
      <c r="BV14" s="4">
        <v>21</v>
      </c>
      <c r="BW14" s="4">
        <f t="shared" si="9"/>
        <v>3.1150781051999998</v>
      </c>
      <c r="BY14" s="4">
        <f>BE14*$BU14*VLOOKUP("Fuel Specific Gravity",'Raw Data'!$A$1:$B$2000,2,FALSE)</f>
        <v>25543.256643042881</v>
      </c>
      <c r="BZ14" s="4">
        <f>BF14*$BU14*VLOOKUP("Fuel Specific Gravity",'Raw Data'!$A$1:$B$2000,2,FALSE)</f>
        <v>114.500708965686</v>
      </c>
      <c r="CA14" s="4">
        <f>BJ14*$BU14*VLOOKUP("Fuel Specific Gravity",'Raw Data'!$A$1:$B$2000,2,FALSE)</f>
        <v>48.957885691074004</v>
      </c>
      <c r="CB14" s="4">
        <f>BM14*$BU14*VLOOKUP("Fuel Specific Gravity",'Raw Data'!$A$1:$B$2000,2,FALSE)</f>
        <v>4.6974422787329999</v>
      </c>
    </row>
    <row r="15" spans="1:87" x14ac:dyDescent="0.25">
      <c r="A15" s="2">
        <v>43167</v>
      </c>
      <c r="B15" s="38">
        <v>1.5820601851851853E-2</v>
      </c>
      <c r="C15" s="4">
        <v>13.147</v>
      </c>
      <c r="D15" s="4">
        <v>2.69E-2</v>
      </c>
      <c r="E15" s="4">
        <v>268.51542999999998</v>
      </c>
      <c r="F15" s="4">
        <v>347.8</v>
      </c>
      <c r="G15" s="4">
        <v>2.6</v>
      </c>
      <c r="H15" s="4">
        <v>62.2</v>
      </c>
      <c r="J15" s="4">
        <v>0.5</v>
      </c>
      <c r="K15" s="4">
        <v>0.88229999999999997</v>
      </c>
      <c r="L15" s="4">
        <v>11.5998</v>
      </c>
      <c r="M15" s="4">
        <v>2.3699999999999999E-2</v>
      </c>
      <c r="N15" s="4">
        <v>306.82330000000002</v>
      </c>
      <c r="O15" s="4">
        <v>2.294</v>
      </c>
      <c r="P15" s="4">
        <v>309.10000000000002</v>
      </c>
      <c r="Q15" s="4">
        <v>254.572</v>
      </c>
      <c r="R15" s="4">
        <v>1.9033</v>
      </c>
      <c r="S15" s="4">
        <v>256.5</v>
      </c>
      <c r="T15" s="4">
        <v>62.228299999999997</v>
      </c>
      <c r="W15" s="4">
        <v>0</v>
      </c>
      <c r="X15" s="4">
        <v>0.44119999999999998</v>
      </c>
      <c r="Y15" s="4">
        <v>12</v>
      </c>
      <c r="Z15" s="4">
        <v>851</v>
      </c>
      <c r="AA15" s="4">
        <v>862</v>
      </c>
      <c r="AB15" s="4">
        <v>872</v>
      </c>
      <c r="AC15" s="4">
        <v>86</v>
      </c>
      <c r="AD15" s="4">
        <v>31.33</v>
      </c>
      <c r="AE15" s="4">
        <v>0.72</v>
      </c>
      <c r="AF15" s="4">
        <v>978</v>
      </c>
      <c r="AG15" s="4">
        <v>4</v>
      </c>
      <c r="AH15" s="4">
        <v>67</v>
      </c>
      <c r="AI15" s="4">
        <v>41</v>
      </c>
      <c r="AJ15" s="4">
        <v>189</v>
      </c>
      <c r="AK15" s="4">
        <v>168</v>
      </c>
      <c r="AL15" s="4">
        <v>3.9</v>
      </c>
      <c r="AM15" s="4">
        <v>175</v>
      </c>
      <c r="AN15" s="4" t="s">
        <v>155</v>
      </c>
      <c r="AO15" s="4">
        <v>2</v>
      </c>
      <c r="AP15" s="5">
        <v>0.89164351851851853</v>
      </c>
      <c r="AQ15" s="4">
        <v>47.158881999999998</v>
      </c>
      <c r="AR15" s="4">
        <v>-88.488798000000003</v>
      </c>
      <c r="AS15" s="4">
        <v>314.2</v>
      </c>
      <c r="AT15" s="4">
        <v>35</v>
      </c>
      <c r="AU15" s="4">
        <v>12</v>
      </c>
      <c r="AV15" s="4">
        <v>9</v>
      </c>
      <c r="AW15" s="4" t="s">
        <v>220</v>
      </c>
      <c r="AX15" s="4">
        <v>1.5063059999999999</v>
      </c>
      <c r="AY15" s="4">
        <v>1.3</v>
      </c>
      <c r="AZ15" s="4">
        <v>2.3687689999999999</v>
      </c>
      <c r="BA15" s="4">
        <v>13.404</v>
      </c>
      <c r="BB15" s="4">
        <v>15.37</v>
      </c>
      <c r="BC15" s="4">
        <v>1.1499999999999999</v>
      </c>
      <c r="BD15" s="4">
        <v>13.339</v>
      </c>
      <c r="BE15" s="4">
        <v>2899.7939999999999</v>
      </c>
      <c r="BF15" s="4">
        <v>3.7690000000000001</v>
      </c>
      <c r="BG15" s="4">
        <v>8.032</v>
      </c>
      <c r="BH15" s="4">
        <v>0.06</v>
      </c>
      <c r="BI15" s="4">
        <v>8.0920000000000005</v>
      </c>
      <c r="BJ15" s="4">
        <v>6.6639999999999997</v>
      </c>
      <c r="BK15" s="4">
        <v>0.05</v>
      </c>
      <c r="BL15" s="4">
        <v>6.7140000000000004</v>
      </c>
      <c r="BM15" s="4">
        <v>0.53680000000000005</v>
      </c>
      <c r="BQ15" s="4">
        <v>80.186999999999998</v>
      </c>
      <c r="BR15" s="4">
        <v>0.57275200000000004</v>
      </c>
      <c r="BS15" s="4">
        <v>-5</v>
      </c>
      <c r="BT15" s="4">
        <v>8.9289999999999994E-3</v>
      </c>
      <c r="BU15" s="4">
        <v>13.996627</v>
      </c>
      <c r="BV15" s="4">
        <v>21</v>
      </c>
      <c r="BW15" s="4">
        <f t="shared" si="9"/>
        <v>3.6979088534</v>
      </c>
      <c r="BY15" s="4">
        <f>BE15*$BU15*VLOOKUP("Fuel Specific Gravity",'Raw Data'!$A$1:$B$2000,2,FALSE)</f>
        <v>30481.088581123338</v>
      </c>
      <c r="BZ15" s="4">
        <f>BF15*$BU15*VLOOKUP("Fuel Specific Gravity",'Raw Data'!$A$1:$B$2000,2,FALSE)</f>
        <v>39.617718659413001</v>
      </c>
      <c r="CA15" s="4">
        <f>BJ15*$BU15*VLOOKUP("Fuel Specific Gravity",'Raw Data'!$A$1:$B$2000,2,FALSE)</f>
        <v>70.048415268328</v>
      </c>
      <c r="CB15" s="4">
        <f>BM15*$BU15*VLOOKUP("Fuel Specific Gravity",'Raw Data'!$A$1:$B$2000,2,FALSE)</f>
        <v>5.6425554195736005</v>
      </c>
    </row>
    <row r="16" spans="1:87" x14ac:dyDescent="0.25">
      <c r="A16" s="2">
        <v>43167</v>
      </c>
      <c r="B16" s="38">
        <v>1.5832175925925927E-2</v>
      </c>
      <c r="C16" s="4">
        <v>12.175000000000001</v>
      </c>
      <c r="D16" s="4">
        <v>7.7000000000000002E-3</v>
      </c>
      <c r="E16" s="4">
        <v>76.688907</v>
      </c>
      <c r="F16" s="4">
        <v>445.8</v>
      </c>
      <c r="G16" s="4">
        <v>2.2999999999999998</v>
      </c>
      <c r="H16" s="4">
        <v>62</v>
      </c>
      <c r="J16" s="4">
        <v>0.5</v>
      </c>
      <c r="K16" s="4">
        <v>0.89029999999999998</v>
      </c>
      <c r="L16" s="4">
        <v>10.8401</v>
      </c>
      <c r="M16" s="4">
        <v>6.7999999999999996E-3</v>
      </c>
      <c r="N16" s="4">
        <v>396.93340000000001</v>
      </c>
      <c r="O16" s="4">
        <v>2.0127999999999999</v>
      </c>
      <c r="P16" s="4">
        <v>398.9</v>
      </c>
      <c r="Q16" s="4">
        <v>329.3365</v>
      </c>
      <c r="R16" s="4">
        <v>1.67</v>
      </c>
      <c r="S16" s="4">
        <v>331</v>
      </c>
      <c r="T16" s="4">
        <v>62.037100000000002</v>
      </c>
      <c r="W16" s="4">
        <v>0</v>
      </c>
      <c r="X16" s="4">
        <v>0.44519999999999998</v>
      </c>
      <c r="Y16" s="4">
        <v>12.1</v>
      </c>
      <c r="Z16" s="4">
        <v>851</v>
      </c>
      <c r="AA16" s="4">
        <v>861</v>
      </c>
      <c r="AB16" s="4">
        <v>873</v>
      </c>
      <c r="AC16" s="4">
        <v>86</v>
      </c>
      <c r="AD16" s="4">
        <v>31.33</v>
      </c>
      <c r="AE16" s="4">
        <v>0.72</v>
      </c>
      <c r="AF16" s="4">
        <v>978</v>
      </c>
      <c r="AG16" s="4">
        <v>4</v>
      </c>
      <c r="AH16" s="4">
        <v>67</v>
      </c>
      <c r="AI16" s="4">
        <v>41</v>
      </c>
      <c r="AJ16" s="4">
        <v>189</v>
      </c>
      <c r="AK16" s="4">
        <v>168</v>
      </c>
      <c r="AL16" s="4">
        <v>4</v>
      </c>
      <c r="AM16" s="4">
        <v>175</v>
      </c>
      <c r="AN16" s="4" t="s">
        <v>155</v>
      </c>
      <c r="AO16" s="4">
        <v>2</v>
      </c>
      <c r="AP16" s="5">
        <v>0.89165509259259268</v>
      </c>
      <c r="AQ16" s="4">
        <v>47.158867000000001</v>
      </c>
      <c r="AR16" s="4">
        <v>-88.488757000000007</v>
      </c>
      <c r="AS16" s="4">
        <v>314.2</v>
      </c>
      <c r="AT16" s="4">
        <v>35</v>
      </c>
      <c r="AU16" s="4">
        <v>12</v>
      </c>
      <c r="AV16" s="4">
        <v>9</v>
      </c>
      <c r="AW16" s="4" t="s">
        <v>211</v>
      </c>
      <c r="AX16" s="4">
        <v>1.4541999999999999</v>
      </c>
      <c r="AY16" s="4">
        <v>1.3771</v>
      </c>
      <c r="AZ16" s="4">
        <v>2.4542000000000002</v>
      </c>
      <c r="BA16" s="4">
        <v>13.404</v>
      </c>
      <c r="BB16" s="4">
        <v>16.55</v>
      </c>
      <c r="BC16" s="4">
        <v>1.23</v>
      </c>
      <c r="BD16" s="4">
        <v>12.316000000000001</v>
      </c>
      <c r="BE16" s="4">
        <v>2904.4940000000001</v>
      </c>
      <c r="BF16" s="4">
        <v>1.1639999999999999</v>
      </c>
      <c r="BG16" s="4">
        <v>11.138</v>
      </c>
      <c r="BH16" s="4">
        <v>5.6000000000000001E-2</v>
      </c>
      <c r="BI16" s="4">
        <v>11.194000000000001</v>
      </c>
      <c r="BJ16" s="4">
        <v>9.2409999999999997</v>
      </c>
      <c r="BK16" s="4">
        <v>4.7E-2</v>
      </c>
      <c r="BL16" s="4">
        <v>9.2880000000000003</v>
      </c>
      <c r="BM16" s="4">
        <v>0.5736</v>
      </c>
      <c r="BQ16" s="4">
        <v>86.728999999999999</v>
      </c>
      <c r="BR16" s="4">
        <v>0.49446099999999998</v>
      </c>
      <c r="BS16" s="4">
        <v>-5</v>
      </c>
      <c r="BT16" s="4">
        <v>8.071E-3</v>
      </c>
      <c r="BU16" s="4">
        <v>12.083391000000001</v>
      </c>
      <c r="BV16" s="4">
        <v>21</v>
      </c>
      <c r="BW16" s="4">
        <f t="shared" si="9"/>
        <v>3.1924319022000001</v>
      </c>
      <c r="BY16" s="4">
        <f>BE16*$BU16*VLOOKUP("Fuel Specific Gravity",'Raw Data'!$A$1:$B$2000,2,FALSE)</f>
        <v>26357.198631024658</v>
      </c>
      <c r="BZ16" s="4">
        <f>BF16*$BU16*VLOOKUP("Fuel Specific Gravity",'Raw Data'!$A$1:$B$2000,2,FALSE)</f>
        <v>10.562865410124001</v>
      </c>
      <c r="CA16" s="4">
        <f>BJ16*$BU16*VLOOKUP("Fuel Specific Gravity",'Raw Data'!$A$1:$B$2000,2,FALSE)</f>
        <v>83.858624789480999</v>
      </c>
      <c r="CB16" s="4">
        <f>BM16*$BU16*VLOOKUP("Fuel Specific Gravity",'Raw Data'!$A$1:$B$2000,2,FALSE)</f>
        <v>5.2052058412775999</v>
      </c>
    </row>
    <row r="17" spans="1:80" x14ac:dyDescent="0.25">
      <c r="A17" s="2">
        <v>43167</v>
      </c>
      <c r="B17" s="38">
        <v>1.584375E-2</v>
      </c>
      <c r="C17" s="4">
        <v>11.881</v>
      </c>
      <c r="D17" s="4">
        <v>8.3000000000000001E-3</v>
      </c>
      <c r="E17" s="4">
        <v>82.749168999999995</v>
      </c>
      <c r="F17" s="4">
        <v>550.5</v>
      </c>
      <c r="G17" s="4">
        <v>2.2000000000000002</v>
      </c>
      <c r="H17" s="4">
        <v>53.8</v>
      </c>
      <c r="J17" s="4">
        <v>0.5</v>
      </c>
      <c r="K17" s="4">
        <v>0.89280000000000004</v>
      </c>
      <c r="L17" s="4">
        <v>10.6074</v>
      </c>
      <c r="M17" s="4">
        <v>7.4000000000000003E-3</v>
      </c>
      <c r="N17" s="4">
        <v>491.45890000000003</v>
      </c>
      <c r="O17" s="4">
        <v>1.9641</v>
      </c>
      <c r="P17" s="4">
        <v>493.4</v>
      </c>
      <c r="Q17" s="4">
        <v>407.76459999999997</v>
      </c>
      <c r="R17" s="4">
        <v>1.6295999999999999</v>
      </c>
      <c r="S17" s="4">
        <v>409.4</v>
      </c>
      <c r="T17" s="4">
        <v>53.798000000000002</v>
      </c>
      <c r="W17" s="4">
        <v>0</v>
      </c>
      <c r="X17" s="4">
        <v>0.44640000000000002</v>
      </c>
      <c r="Y17" s="4">
        <v>12</v>
      </c>
      <c r="Z17" s="4">
        <v>851</v>
      </c>
      <c r="AA17" s="4">
        <v>862</v>
      </c>
      <c r="AB17" s="4">
        <v>873</v>
      </c>
      <c r="AC17" s="4">
        <v>86</v>
      </c>
      <c r="AD17" s="4">
        <v>31.33</v>
      </c>
      <c r="AE17" s="4">
        <v>0.72</v>
      </c>
      <c r="AF17" s="4">
        <v>978</v>
      </c>
      <c r="AG17" s="4">
        <v>4</v>
      </c>
      <c r="AH17" s="4">
        <v>67</v>
      </c>
      <c r="AI17" s="4">
        <v>41</v>
      </c>
      <c r="AJ17" s="4">
        <v>189</v>
      </c>
      <c r="AK17" s="4">
        <v>168</v>
      </c>
      <c r="AL17" s="4">
        <v>4.0999999999999996</v>
      </c>
      <c r="AM17" s="4">
        <v>175</v>
      </c>
      <c r="AN17" s="4" t="s">
        <v>155</v>
      </c>
      <c r="AO17" s="4">
        <v>2</v>
      </c>
      <c r="AP17" s="5">
        <v>0.89165509259259268</v>
      </c>
      <c r="AQ17" s="4">
        <v>47.158844999999999</v>
      </c>
      <c r="AR17" s="4">
        <v>-88.488575999999995</v>
      </c>
      <c r="AS17" s="4">
        <v>313.7</v>
      </c>
      <c r="AT17" s="4">
        <v>36.200000000000003</v>
      </c>
      <c r="AU17" s="4">
        <v>12</v>
      </c>
      <c r="AV17" s="4">
        <v>9</v>
      </c>
      <c r="AW17" s="4" t="s">
        <v>211</v>
      </c>
      <c r="AX17" s="4">
        <v>1.5</v>
      </c>
      <c r="AY17" s="4">
        <v>1.4</v>
      </c>
      <c r="AZ17" s="4">
        <v>2.5</v>
      </c>
      <c r="BA17" s="4">
        <v>13.404</v>
      </c>
      <c r="BB17" s="4">
        <v>16.940000000000001</v>
      </c>
      <c r="BC17" s="4">
        <v>1.26</v>
      </c>
      <c r="BD17" s="4">
        <v>12.01</v>
      </c>
      <c r="BE17" s="4">
        <v>2904.7240000000002</v>
      </c>
      <c r="BF17" s="4">
        <v>1.288</v>
      </c>
      <c r="BG17" s="4">
        <v>14.093999999999999</v>
      </c>
      <c r="BH17" s="4">
        <v>5.6000000000000001E-2</v>
      </c>
      <c r="BI17" s="4">
        <v>14.15</v>
      </c>
      <c r="BJ17" s="4">
        <v>11.693</v>
      </c>
      <c r="BK17" s="4">
        <v>4.7E-2</v>
      </c>
      <c r="BL17" s="4">
        <v>11.74</v>
      </c>
      <c r="BM17" s="4">
        <v>0.50839999999999996</v>
      </c>
      <c r="BQ17" s="4">
        <v>88.881</v>
      </c>
      <c r="BR17" s="4">
        <v>0.44433699999999998</v>
      </c>
      <c r="BS17" s="4">
        <v>-5</v>
      </c>
      <c r="BT17" s="4">
        <v>8.9289999999999994E-3</v>
      </c>
      <c r="BU17" s="4">
        <v>10.858485999999999</v>
      </c>
      <c r="BV17" s="4">
        <v>21</v>
      </c>
      <c r="BW17" s="4">
        <f t="shared" si="9"/>
        <v>2.8688120011999998</v>
      </c>
      <c r="BY17" s="4">
        <f>BE17*$BU17*VLOOKUP("Fuel Specific Gravity",'Raw Data'!$A$1:$B$2000,2,FALSE)</f>
        <v>23687.219570785863</v>
      </c>
      <c r="BZ17" s="4">
        <f>BF17*$BU17*VLOOKUP("Fuel Specific Gravity",'Raw Data'!$A$1:$B$2000,2,FALSE)</f>
        <v>10.503283205968</v>
      </c>
      <c r="CA17" s="4">
        <f>BJ17*$BU17*VLOOKUP("Fuel Specific Gravity",'Raw Data'!$A$1:$B$2000,2,FALSE)</f>
        <v>95.353175875297993</v>
      </c>
      <c r="CB17" s="4">
        <f>BM17*$BU17*VLOOKUP("Fuel Specific Gravity",'Raw Data'!$A$1:$B$2000,2,FALSE)</f>
        <v>4.1458611660823994</v>
      </c>
    </row>
    <row r="18" spans="1:80" x14ac:dyDescent="0.25">
      <c r="A18" s="2">
        <v>43167</v>
      </c>
      <c r="B18" s="38">
        <v>1.5855324074074074E-2</v>
      </c>
      <c r="C18" s="4">
        <v>12.305999999999999</v>
      </c>
      <c r="D18" s="4">
        <v>8.3999999999999995E-3</v>
      </c>
      <c r="E18" s="4">
        <v>83.981324000000001</v>
      </c>
      <c r="F18" s="4">
        <v>590.9</v>
      </c>
      <c r="G18" s="4">
        <v>2.2000000000000002</v>
      </c>
      <c r="H18" s="4">
        <v>44.4</v>
      </c>
      <c r="J18" s="4">
        <v>0.69</v>
      </c>
      <c r="K18" s="4">
        <v>0.88929999999999998</v>
      </c>
      <c r="L18" s="4">
        <v>10.9445</v>
      </c>
      <c r="M18" s="4">
        <v>7.4999999999999997E-3</v>
      </c>
      <c r="N18" s="4">
        <v>525.47249999999997</v>
      </c>
      <c r="O18" s="4">
        <v>1.9564999999999999</v>
      </c>
      <c r="P18" s="4">
        <v>527.4</v>
      </c>
      <c r="Q18" s="4">
        <v>435.98570000000001</v>
      </c>
      <c r="R18" s="4">
        <v>1.6233</v>
      </c>
      <c r="S18" s="4">
        <v>437.6</v>
      </c>
      <c r="T18" s="4">
        <v>44.360100000000003</v>
      </c>
      <c r="W18" s="4">
        <v>0</v>
      </c>
      <c r="X18" s="4">
        <v>0.61229999999999996</v>
      </c>
      <c r="Y18" s="4">
        <v>12</v>
      </c>
      <c r="Z18" s="4">
        <v>852</v>
      </c>
      <c r="AA18" s="4">
        <v>862</v>
      </c>
      <c r="AB18" s="4">
        <v>874</v>
      </c>
      <c r="AC18" s="4">
        <v>86</v>
      </c>
      <c r="AD18" s="4">
        <v>31.33</v>
      </c>
      <c r="AE18" s="4">
        <v>0.72</v>
      </c>
      <c r="AF18" s="4">
        <v>978</v>
      </c>
      <c r="AG18" s="4">
        <v>4</v>
      </c>
      <c r="AH18" s="4">
        <v>67</v>
      </c>
      <c r="AI18" s="4">
        <v>41</v>
      </c>
      <c r="AJ18" s="4">
        <v>189</v>
      </c>
      <c r="AK18" s="4">
        <v>168</v>
      </c>
      <c r="AL18" s="4">
        <v>4.0999999999999996</v>
      </c>
      <c r="AM18" s="4">
        <v>175</v>
      </c>
      <c r="AN18" s="4" t="s">
        <v>155</v>
      </c>
      <c r="AO18" s="4">
        <v>2</v>
      </c>
      <c r="AP18" s="5">
        <v>0.89166666666666661</v>
      </c>
      <c r="AQ18" s="4">
        <v>47.158833000000001</v>
      </c>
      <c r="AR18" s="4">
        <v>-88.488337000000001</v>
      </c>
      <c r="AS18" s="4">
        <v>313.3</v>
      </c>
      <c r="AT18" s="4">
        <v>39.5</v>
      </c>
      <c r="AU18" s="4">
        <v>12</v>
      </c>
      <c r="AV18" s="4">
        <v>9</v>
      </c>
      <c r="AW18" s="4" t="s">
        <v>211</v>
      </c>
      <c r="AX18" s="4">
        <v>1.4229000000000001</v>
      </c>
      <c r="AY18" s="4">
        <v>1.4</v>
      </c>
      <c r="AZ18" s="4">
        <v>2.1145</v>
      </c>
      <c r="BA18" s="4">
        <v>13.404</v>
      </c>
      <c r="BB18" s="4">
        <v>16.39</v>
      </c>
      <c r="BC18" s="4">
        <v>1.22</v>
      </c>
      <c r="BD18" s="4">
        <v>12.444000000000001</v>
      </c>
      <c r="BE18" s="4">
        <v>2904.7249999999999</v>
      </c>
      <c r="BF18" s="4">
        <v>1.262</v>
      </c>
      <c r="BG18" s="4">
        <v>14.605</v>
      </c>
      <c r="BH18" s="4">
        <v>5.3999999999999999E-2</v>
      </c>
      <c r="BI18" s="4">
        <v>14.659000000000001</v>
      </c>
      <c r="BJ18" s="4">
        <v>12.118</v>
      </c>
      <c r="BK18" s="4">
        <v>4.4999999999999998E-2</v>
      </c>
      <c r="BL18" s="4">
        <v>12.163</v>
      </c>
      <c r="BM18" s="4">
        <v>0.40629999999999999</v>
      </c>
      <c r="BQ18" s="4">
        <v>118.169</v>
      </c>
      <c r="BR18" s="4">
        <v>0.409414</v>
      </c>
      <c r="BS18" s="4">
        <v>-5</v>
      </c>
      <c r="BT18" s="4">
        <v>8.071E-3</v>
      </c>
      <c r="BU18" s="4">
        <v>10.005055</v>
      </c>
      <c r="BV18" s="4">
        <v>21</v>
      </c>
      <c r="BW18" s="4">
        <f t="shared" si="9"/>
        <v>2.643335531</v>
      </c>
      <c r="BY18" s="4">
        <f>BE18*$BU18*VLOOKUP("Fuel Specific Gravity",'Raw Data'!$A$1:$B$2000,2,FALSE)</f>
        <v>21825.511972041124</v>
      </c>
      <c r="BZ18" s="4">
        <f>BF18*$BU18*VLOOKUP("Fuel Specific Gravity",'Raw Data'!$A$1:$B$2000,2,FALSE)</f>
        <v>9.48241093691</v>
      </c>
      <c r="CA18" s="4">
        <f>BJ18*$BU18*VLOOKUP("Fuel Specific Gravity",'Raw Data'!$A$1:$B$2000,2,FALSE)</f>
        <v>91.052183623990004</v>
      </c>
      <c r="CB18" s="4">
        <f>BM18*$BU18*VLOOKUP("Fuel Specific Gravity",'Raw Data'!$A$1:$B$2000,2,FALSE)</f>
        <v>3.0528554387215006</v>
      </c>
    </row>
    <row r="19" spans="1:80" x14ac:dyDescent="0.25">
      <c r="A19" s="2">
        <v>43167</v>
      </c>
      <c r="B19" s="38">
        <v>1.5866898148148147E-2</v>
      </c>
      <c r="C19" s="4">
        <v>13.135999999999999</v>
      </c>
      <c r="D19" s="4">
        <v>1.0699999999999999E-2</v>
      </c>
      <c r="E19" s="4">
        <v>107.04584</v>
      </c>
      <c r="F19" s="4">
        <v>665.9</v>
      </c>
      <c r="G19" s="4">
        <v>2.2000000000000002</v>
      </c>
      <c r="H19" s="4">
        <v>40.299999999999997</v>
      </c>
      <c r="J19" s="4">
        <v>0.96</v>
      </c>
      <c r="K19" s="4">
        <v>0.88260000000000005</v>
      </c>
      <c r="L19" s="4">
        <v>11.5947</v>
      </c>
      <c r="M19" s="4">
        <v>9.4000000000000004E-3</v>
      </c>
      <c r="N19" s="4">
        <v>587.71969999999999</v>
      </c>
      <c r="O19" s="4">
        <v>1.9071</v>
      </c>
      <c r="P19" s="4">
        <v>589.6</v>
      </c>
      <c r="Q19" s="4">
        <v>487.63240000000002</v>
      </c>
      <c r="R19" s="4">
        <v>1.5823</v>
      </c>
      <c r="S19" s="4">
        <v>489.2</v>
      </c>
      <c r="T19" s="4">
        <v>40.270000000000003</v>
      </c>
      <c r="W19" s="4">
        <v>0</v>
      </c>
      <c r="X19" s="4">
        <v>0.84519999999999995</v>
      </c>
      <c r="Y19" s="4">
        <v>12.1</v>
      </c>
      <c r="Z19" s="4">
        <v>852</v>
      </c>
      <c r="AA19" s="4">
        <v>862</v>
      </c>
      <c r="AB19" s="4">
        <v>874</v>
      </c>
      <c r="AC19" s="4">
        <v>86</v>
      </c>
      <c r="AD19" s="4">
        <v>31.33</v>
      </c>
      <c r="AE19" s="4">
        <v>0.72</v>
      </c>
      <c r="AF19" s="4">
        <v>978</v>
      </c>
      <c r="AG19" s="4">
        <v>4</v>
      </c>
      <c r="AH19" s="4">
        <v>67</v>
      </c>
      <c r="AI19" s="4">
        <v>41</v>
      </c>
      <c r="AJ19" s="4">
        <v>189</v>
      </c>
      <c r="AK19" s="4">
        <v>168</v>
      </c>
      <c r="AL19" s="4">
        <v>4.0999999999999996</v>
      </c>
      <c r="AM19" s="4">
        <v>175</v>
      </c>
      <c r="AN19" s="4" t="s">
        <v>155</v>
      </c>
      <c r="AO19" s="4">
        <v>2</v>
      </c>
      <c r="AP19" s="5">
        <v>0.89167824074074076</v>
      </c>
      <c r="AQ19" s="4">
        <v>47.158845999999997</v>
      </c>
      <c r="AR19" s="4">
        <v>-88.487903000000003</v>
      </c>
      <c r="AS19" s="4">
        <v>313.10000000000002</v>
      </c>
      <c r="AT19" s="4">
        <v>40.5</v>
      </c>
      <c r="AU19" s="4">
        <v>12</v>
      </c>
      <c r="AV19" s="4">
        <v>10</v>
      </c>
      <c r="AW19" s="4" t="s">
        <v>201</v>
      </c>
      <c r="AX19" s="4">
        <v>1.4771000000000001</v>
      </c>
      <c r="AY19" s="4">
        <v>1.7083999999999999</v>
      </c>
      <c r="AZ19" s="4">
        <v>2.3083999999999998</v>
      </c>
      <c r="BA19" s="4">
        <v>13.404</v>
      </c>
      <c r="BB19" s="4">
        <v>15.41</v>
      </c>
      <c r="BC19" s="4">
        <v>1.1499999999999999</v>
      </c>
      <c r="BD19" s="4">
        <v>13.297000000000001</v>
      </c>
      <c r="BE19" s="4">
        <v>2903.9160000000002</v>
      </c>
      <c r="BF19" s="4">
        <v>1.506</v>
      </c>
      <c r="BG19" s="4">
        <v>15.414999999999999</v>
      </c>
      <c r="BH19" s="4">
        <v>0.05</v>
      </c>
      <c r="BI19" s="4">
        <v>15.465</v>
      </c>
      <c r="BJ19" s="4">
        <v>12.789</v>
      </c>
      <c r="BK19" s="4">
        <v>4.2000000000000003E-2</v>
      </c>
      <c r="BL19" s="4">
        <v>12.831</v>
      </c>
      <c r="BM19" s="4">
        <v>0.34799999999999998</v>
      </c>
      <c r="BQ19" s="4">
        <v>153.916</v>
      </c>
      <c r="BR19" s="4">
        <v>0.50361599999999995</v>
      </c>
      <c r="BS19" s="4">
        <v>-5</v>
      </c>
      <c r="BT19" s="4">
        <v>8.0000000000000002E-3</v>
      </c>
      <c r="BU19" s="4">
        <v>12.307116000000001</v>
      </c>
      <c r="BV19" s="4">
        <v>21</v>
      </c>
      <c r="BW19" s="4">
        <f t="shared" si="9"/>
        <v>3.2515400472000002</v>
      </c>
      <c r="BY19" s="4">
        <f>BE19*$BU19*VLOOKUP("Fuel Specific Gravity",'Raw Data'!$A$1:$B$2000,2,FALSE)</f>
        <v>26839.862130758258</v>
      </c>
      <c r="BZ19" s="4">
        <f>BF19*$BU19*VLOOKUP("Fuel Specific Gravity",'Raw Data'!$A$1:$B$2000,2,FALSE)</f>
        <v>13.919422038696</v>
      </c>
      <c r="CA19" s="4">
        <f>BJ19*$BU19*VLOOKUP("Fuel Specific Gravity",'Raw Data'!$A$1:$B$2000,2,FALSE)</f>
        <v>118.20417559952399</v>
      </c>
      <c r="CB19" s="4">
        <f>BM19*$BU19*VLOOKUP("Fuel Specific Gravity",'Raw Data'!$A$1:$B$2000,2,FALSE)</f>
        <v>3.216440152368</v>
      </c>
    </row>
    <row r="20" spans="1:80" x14ac:dyDescent="0.25">
      <c r="A20" s="2">
        <v>43167</v>
      </c>
      <c r="B20" s="38">
        <v>1.5878472222222221E-2</v>
      </c>
      <c r="C20" s="4">
        <v>14.103999999999999</v>
      </c>
      <c r="D20" s="4">
        <v>0.39960000000000001</v>
      </c>
      <c r="E20" s="4">
        <v>3995.6672159999998</v>
      </c>
      <c r="F20" s="4">
        <v>790.4</v>
      </c>
      <c r="G20" s="4">
        <v>2.1</v>
      </c>
      <c r="H20" s="4">
        <v>38</v>
      </c>
      <c r="J20" s="4">
        <v>1.28</v>
      </c>
      <c r="K20" s="4">
        <v>0.87150000000000005</v>
      </c>
      <c r="L20" s="4">
        <v>12.291399999999999</v>
      </c>
      <c r="M20" s="4">
        <v>0.34820000000000001</v>
      </c>
      <c r="N20" s="4">
        <v>688.80679999999995</v>
      </c>
      <c r="O20" s="4">
        <v>1.8301000000000001</v>
      </c>
      <c r="P20" s="4">
        <v>690.6</v>
      </c>
      <c r="Q20" s="4">
        <v>571.43790000000001</v>
      </c>
      <c r="R20" s="4">
        <v>1.5183</v>
      </c>
      <c r="S20" s="4">
        <v>573</v>
      </c>
      <c r="T20" s="4">
        <v>37.97</v>
      </c>
      <c r="W20" s="4">
        <v>0</v>
      </c>
      <c r="X20" s="4">
        <v>1.1188</v>
      </c>
      <c r="Y20" s="4">
        <v>12</v>
      </c>
      <c r="Z20" s="4">
        <v>852</v>
      </c>
      <c r="AA20" s="4">
        <v>863</v>
      </c>
      <c r="AB20" s="4">
        <v>874</v>
      </c>
      <c r="AC20" s="4">
        <v>86</v>
      </c>
      <c r="AD20" s="4">
        <v>31.3</v>
      </c>
      <c r="AE20" s="4">
        <v>0.72</v>
      </c>
      <c r="AF20" s="4">
        <v>979</v>
      </c>
      <c r="AG20" s="4">
        <v>4</v>
      </c>
      <c r="AH20" s="4">
        <v>67</v>
      </c>
      <c r="AI20" s="4">
        <v>41</v>
      </c>
      <c r="AJ20" s="4">
        <v>189</v>
      </c>
      <c r="AK20" s="4">
        <v>168</v>
      </c>
      <c r="AL20" s="4">
        <v>4</v>
      </c>
      <c r="AM20" s="4">
        <v>175.2</v>
      </c>
      <c r="AN20" s="4" t="s">
        <v>155</v>
      </c>
      <c r="AO20" s="4">
        <v>2</v>
      </c>
      <c r="AP20" s="5">
        <v>0.89170138888888895</v>
      </c>
      <c r="AQ20" s="4">
        <v>47.158861999999999</v>
      </c>
      <c r="AR20" s="4">
        <v>-88.487592000000006</v>
      </c>
      <c r="AS20" s="4">
        <v>313.10000000000002</v>
      </c>
      <c r="AT20" s="4">
        <v>41.3</v>
      </c>
      <c r="AU20" s="4">
        <v>12</v>
      </c>
      <c r="AV20" s="4">
        <v>10</v>
      </c>
      <c r="AW20" s="4" t="s">
        <v>201</v>
      </c>
      <c r="AX20" s="4">
        <v>1.6541999999999999</v>
      </c>
      <c r="AY20" s="4">
        <v>2.1084000000000001</v>
      </c>
      <c r="AZ20" s="4">
        <v>2.7084000000000001</v>
      </c>
      <c r="BA20" s="4">
        <v>13.404</v>
      </c>
      <c r="BB20" s="4">
        <v>14</v>
      </c>
      <c r="BC20" s="4">
        <v>1.04</v>
      </c>
      <c r="BD20" s="4">
        <v>14.747999999999999</v>
      </c>
      <c r="BE20" s="4">
        <v>2825.5390000000002</v>
      </c>
      <c r="BF20" s="4">
        <v>50.947000000000003</v>
      </c>
      <c r="BG20" s="4">
        <v>16.582000000000001</v>
      </c>
      <c r="BH20" s="4">
        <v>4.3999999999999997E-2</v>
      </c>
      <c r="BI20" s="4">
        <v>16.626000000000001</v>
      </c>
      <c r="BJ20" s="4">
        <v>13.756</v>
      </c>
      <c r="BK20" s="4">
        <v>3.6999999999999998E-2</v>
      </c>
      <c r="BL20" s="4">
        <v>13.792999999999999</v>
      </c>
      <c r="BM20" s="4">
        <v>0.30120000000000002</v>
      </c>
      <c r="BQ20" s="4">
        <v>187.01</v>
      </c>
      <c r="BR20" s="4">
        <v>0.54812300000000003</v>
      </c>
      <c r="BS20" s="4">
        <v>-5</v>
      </c>
      <c r="BT20" s="4">
        <v>8.0000000000000002E-3</v>
      </c>
      <c r="BU20" s="4">
        <v>13.394753</v>
      </c>
      <c r="BV20" s="4">
        <v>21</v>
      </c>
      <c r="BW20" s="4">
        <f t="shared" si="9"/>
        <v>3.5388937426</v>
      </c>
      <c r="BY20" s="4">
        <f>BE20*$BU20*VLOOKUP("Fuel Specific Gravity",'Raw Data'!$A$1:$B$2000,2,FALSE)</f>
        <v>28423.395144647115</v>
      </c>
      <c r="BZ20" s="4">
        <f>BF20*$BU20*VLOOKUP("Fuel Specific Gravity",'Raw Data'!$A$1:$B$2000,2,FALSE)</f>
        <v>512.49928329934096</v>
      </c>
      <c r="CA20" s="4">
        <f>BJ20*$BU20*VLOOKUP("Fuel Specific Gravity",'Raw Data'!$A$1:$B$2000,2,FALSE)</f>
        <v>138.37792492326801</v>
      </c>
      <c r="CB20" s="4">
        <f>BM20*$BU20*VLOOKUP("Fuel Specific Gravity",'Raw Data'!$A$1:$B$2000,2,FALSE)</f>
        <v>3.0299092023036005</v>
      </c>
    </row>
    <row r="21" spans="1:80" x14ac:dyDescent="0.25">
      <c r="A21" s="2">
        <v>43167</v>
      </c>
      <c r="B21" s="38">
        <v>1.5890046296296298E-2</v>
      </c>
      <c r="C21" s="4">
        <v>10.194000000000001</v>
      </c>
      <c r="D21" s="4">
        <v>1.2418</v>
      </c>
      <c r="E21" s="4">
        <v>12417.85835</v>
      </c>
      <c r="F21" s="4">
        <v>819.3</v>
      </c>
      <c r="G21" s="4">
        <v>2.2999999999999998</v>
      </c>
      <c r="H21" s="4">
        <v>320.60000000000002</v>
      </c>
      <c r="J21" s="4">
        <v>1.5</v>
      </c>
      <c r="K21" s="4">
        <v>0.89500000000000002</v>
      </c>
      <c r="L21" s="4">
        <v>9.1242000000000001</v>
      </c>
      <c r="M21" s="4">
        <v>1.1113999999999999</v>
      </c>
      <c r="N21" s="4">
        <v>733.30420000000004</v>
      </c>
      <c r="O21" s="4">
        <v>2.0956000000000001</v>
      </c>
      <c r="P21" s="4">
        <v>735.4</v>
      </c>
      <c r="Q21" s="4">
        <v>608.34770000000003</v>
      </c>
      <c r="R21" s="4">
        <v>1.7384999999999999</v>
      </c>
      <c r="S21" s="4">
        <v>610.1</v>
      </c>
      <c r="T21" s="4">
        <v>320.58629999999999</v>
      </c>
      <c r="W21" s="4">
        <v>0</v>
      </c>
      <c r="X21" s="4">
        <v>1.3425</v>
      </c>
      <c r="Y21" s="4">
        <v>12</v>
      </c>
      <c r="Z21" s="4">
        <v>851</v>
      </c>
      <c r="AA21" s="4">
        <v>863</v>
      </c>
      <c r="AB21" s="4">
        <v>874</v>
      </c>
      <c r="AC21" s="4">
        <v>86</v>
      </c>
      <c r="AD21" s="4">
        <v>31.3</v>
      </c>
      <c r="AE21" s="4">
        <v>0.72</v>
      </c>
      <c r="AF21" s="4">
        <v>979</v>
      </c>
      <c r="AG21" s="4">
        <v>4</v>
      </c>
      <c r="AH21" s="4">
        <v>67</v>
      </c>
      <c r="AI21" s="4">
        <v>41</v>
      </c>
      <c r="AJ21" s="4">
        <v>189</v>
      </c>
      <c r="AK21" s="4">
        <v>168</v>
      </c>
      <c r="AL21" s="4">
        <v>3.9</v>
      </c>
      <c r="AM21" s="4">
        <v>175.5</v>
      </c>
      <c r="AN21" s="4" t="s">
        <v>155</v>
      </c>
      <c r="AO21" s="4">
        <v>1</v>
      </c>
      <c r="AP21" s="5">
        <v>0.89171296296296287</v>
      </c>
      <c r="AQ21" s="4">
        <v>47.158864999999999</v>
      </c>
      <c r="AR21" s="4">
        <v>-88.487532999999999</v>
      </c>
      <c r="AS21" s="4">
        <v>313.10000000000002</v>
      </c>
      <c r="AT21" s="4">
        <v>41.5</v>
      </c>
      <c r="AU21" s="4">
        <v>12</v>
      </c>
      <c r="AV21" s="4">
        <v>10</v>
      </c>
      <c r="AW21" s="4" t="s">
        <v>201</v>
      </c>
      <c r="AX21" s="4">
        <v>1.7</v>
      </c>
      <c r="AY21" s="4">
        <v>1.2747999999999999</v>
      </c>
      <c r="AZ21" s="4">
        <v>2.2603</v>
      </c>
      <c r="BA21" s="4">
        <v>13.404</v>
      </c>
      <c r="BB21" s="4">
        <v>17.329999999999998</v>
      </c>
      <c r="BC21" s="4">
        <v>1.29</v>
      </c>
      <c r="BD21" s="4">
        <v>11.73</v>
      </c>
      <c r="BE21" s="4">
        <v>2584.62</v>
      </c>
      <c r="BF21" s="4">
        <v>200.38</v>
      </c>
      <c r="BG21" s="4">
        <v>21.753</v>
      </c>
      <c r="BH21" s="4">
        <v>6.2E-2</v>
      </c>
      <c r="BI21" s="4">
        <v>21.815000000000001</v>
      </c>
      <c r="BJ21" s="4">
        <v>18.045999999999999</v>
      </c>
      <c r="BK21" s="4">
        <v>5.1999999999999998E-2</v>
      </c>
      <c r="BL21" s="4">
        <v>18.097999999999999</v>
      </c>
      <c r="BM21" s="4">
        <v>3.1337999999999999</v>
      </c>
      <c r="BQ21" s="4">
        <v>276.51600000000002</v>
      </c>
      <c r="BR21" s="4">
        <v>0.46739599999999998</v>
      </c>
      <c r="BS21" s="4">
        <v>-5</v>
      </c>
      <c r="BT21" s="4">
        <v>8.9289999999999994E-3</v>
      </c>
      <c r="BU21" s="4">
        <v>11.422000000000001</v>
      </c>
      <c r="BV21" s="4">
        <v>21</v>
      </c>
      <c r="BW21" s="4">
        <f t="shared" si="9"/>
        <v>3.0176924000000001</v>
      </c>
      <c r="BY21" s="4">
        <f>BE21*$BU21*VLOOKUP("Fuel Specific Gravity",'Raw Data'!$A$1:$B$2000,2,FALSE)</f>
        <v>22170.668759640001</v>
      </c>
      <c r="BZ21" s="4">
        <f>BF21*$BU21*VLOOKUP("Fuel Specific Gravity",'Raw Data'!$A$1:$B$2000,2,FALSE)</f>
        <v>1718.8440103600001</v>
      </c>
      <c r="CA21" s="4">
        <f>BJ21*$BU21*VLOOKUP("Fuel Specific Gravity",'Raw Data'!$A$1:$B$2000,2,FALSE)</f>
        <v>154.79718041199999</v>
      </c>
      <c r="CB21" s="4">
        <f>BM21*$BU21*VLOOKUP("Fuel Specific Gravity",'Raw Data'!$A$1:$B$2000,2,FALSE)</f>
        <v>26.881491963600002</v>
      </c>
    </row>
    <row r="22" spans="1:80" x14ac:dyDescent="0.25">
      <c r="A22" s="2">
        <v>43167</v>
      </c>
      <c r="B22" s="38">
        <v>1.5901620370370372E-2</v>
      </c>
      <c r="C22" s="4">
        <v>9.282</v>
      </c>
      <c r="D22" s="4">
        <v>0.53520000000000001</v>
      </c>
      <c r="E22" s="4">
        <v>5352.0910620000004</v>
      </c>
      <c r="F22" s="4">
        <v>798.8</v>
      </c>
      <c r="G22" s="4">
        <v>2.7</v>
      </c>
      <c r="H22" s="4">
        <v>808.3</v>
      </c>
      <c r="J22" s="4">
        <v>1.6</v>
      </c>
      <c r="K22" s="4">
        <v>0.90880000000000005</v>
      </c>
      <c r="L22" s="4">
        <v>8.4356000000000009</v>
      </c>
      <c r="M22" s="4">
        <v>0.4864</v>
      </c>
      <c r="N22" s="4">
        <v>725.99339999999995</v>
      </c>
      <c r="O22" s="4">
        <v>2.4426999999999999</v>
      </c>
      <c r="P22" s="4">
        <v>728.4</v>
      </c>
      <c r="Q22" s="4">
        <v>602.35299999999995</v>
      </c>
      <c r="R22" s="4">
        <v>2.0266999999999999</v>
      </c>
      <c r="S22" s="4">
        <v>604.4</v>
      </c>
      <c r="T22" s="4">
        <v>808.29859999999996</v>
      </c>
      <c r="W22" s="4">
        <v>0</v>
      </c>
      <c r="X22" s="4">
        <v>1.4540999999999999</v>
      </c>
      <c r="Y22" s="4">
        <v>12</v>
      </c>
      <c r="Z22" s="4">
        <v>851</v>
      </c>
      <c r="AA22" s="4">
        <v>863</v>
      </c>
      <c r="AB22" s="4">
        <v>873</v>
      </c>
      <c r="AC22" s="4">
        <v>86</v>
      </c>
      <c r="AD22" s="4">
        <v>31.33</v>
      </c>
      <c r="AE22" s="4">
        <v>0.72</v>
      </c>
      <c r="AF22" s="4">
        <v>978</v>
      </c>
      <c r="AG22" s="4">
        <v>4</v>
      </c>
      <c r="AH22" s="4">
        <v>66.070999999999998</v>
      </c>
      <c r="AI22" s="4">
        <v>41</v>
      </c>
      <c r="AJ22" s="4">
        <v>189</v>
      </c>
      <c r="AK22" s="4">
        <v>168</v>
      </c>
      <c r="AL22" s="4">
        <v>4</v>
      </c>
      <c r="AM22" s="4">
        <v>175.9</v>
      </c>
      <c r="AN22" s="4" t="s">
        <v>155</v>
      </c>
      <c r="AO22" s="4">
        <v>1</v>
      </c>
      <c r="AP22" s="5">
        <v>0.89171296296296287</v>
      </c>
      <c r="AQ22" s="4">
        <v>47.158867000000001</v>
      </c>
      <c r="AR22" s="4">
        <v>-88.487105</v>
      </c>
      <c r="AS22" s="4">
        <v>312.60000000000002</v>
      </c>
      <c r="AT22" s="4">
        <v>44.4</v>
      </c>
      <c r="AU22" s="4">
        <v>12</v>
      </c>
      <c r="AV22" s="4">
        <v>10</v>
      </c>
      <c r="AW22" s="4" t="s">
        <v>201</v>
      </c>
      <c r="AX22" s="4">
        <v>1.8542000000000001</v>
      </c>
      <c r="AY22" s="4">
        <v>1.3084</v>
      </c>
      <c r="AZ22" s="4">
        <v>2.4083999999999999</v>
      </c>
      <c r="BA22" s="4">
        <v>13.404</v>
      </c>
      <c r="BB22" s="4">
        <v>20.05</v>
      </c>
      <c r="BC22" s="4">
        <v>1.5</v>
      </c>
      <c r="BD22" s="4">
        <v>10.034000000000001</v>
      </c>
      <c r="BE22" s="4">
        <v>2726.7930000000001</v>
      </c>
      <c r="BF22" s="4">
        <v>100.072</v>
      </c>
      <c r="BG22" s="4">
        <v>24.576000000000001</v>
      </c>
      <c r="BH22" s="4">
        <v>8.3000000000000004E-2</v>
      </c>
      <c r="BI22" s="4">
        <v>24.658000000000001</v>
      </c>
      <c r="BJ22" s="4">
        <v>20.39</v>
      </c>
      <c r="BK22" s="4">
        <v>6.9000000000000006E-2</v>
      </c>
      <c r="BL22" s="4">
        <v>20.459</v>
      </c>
      <c r="BM22" s="4">
        <v>9.0164000000000009</v>
      </c>
      <c r="BQ22" s="4">
        <v>341.76799999999997</v>
      </c>
      <c r="BR22" s="4">
        <v>0.19623499999999999</v>
      </c>
      <c r="BS22" s="4">
        <v>-5</v>
      </c>
      <c r="BT22" s="4">
        <v>8.071E-3</v>
      </c>
      <c r="BU22" s="4">
        <v>4.7954929999999996</v>
      </c>
      <c r="BV22" s="4">
        <v>21</v>
      </c>
      <c r="BW22" s="4">
        <f t="shared" si="9"/>
        <v>1.2669692505999999</v>
      </c>
      <c r="BY22" s="4">
        <f>BE22*$BU22*VLOOKUP("Fuel Specific Gravity",'Raw Data'!$A$1:$B$2000,2,FALSE)</f>
        <v>9820.3138747056983</v>
      </c>
      <c r="BZ22" s="4">
        <f>BF22*$BU22*VLOOKUP("Fuel Specific Gravity",'Raw Data'!$A$1:$B$2000,2,FALSE)</f>
        <v>360.40082619749597</v>
      </c>
      <c r="CA22" s="4">
        <f>BJ22*$BU22*VLOOKUP("Fuel Specific Gravity",'Raw Data'!$A$1:$B$2000,2,FALSE)</f>
        <v>73.432856804769997</v>
      </c>
      <c r="CB22" s="4">
        <f>BM22*$BU22*VLOOKUP("Fuel Specific Gravity",'Raw Data'!$A$1:$B$2000,2,FALSE)</f>
        <v>32.471800396985202</v>
      </c>
    </row>
    <row r="23" spans="1:80" x14ac:dyDescent="0.25">
      <c r="A23" s="2">
        <v>43167</v>
      </c>
      <c r="B23" s="38">
        <v>1.5913194444444442E-2</v>
      </c>
      <c r="C23" s="4">
        <v>10.574</v>
      </c>
      <c r="D23" s="4">
        <v>1.7859</v>
      </c>
      <c r="E23" s="4">
        <v>17859.352989999999</v>
      </c>
      <c r="F23" s="4">
        <v>686.9</v>
      </c>
      <c r="G23" s="4">
        <v>3.4</v>
      </c>
      <c r="H23" s="4">
        <v>644.29999999999995</v>
      </c>
      <c r="J23" s="4">
        <v>1.77</v>
      </c>
      <c r="K23" s="4">
        <v>0.88649999999999995</v>
      </c>
      <c r="L23" s="4">
        <v>9.3742999999999999</v>
      </c>
      <c r="M23" s="4">
        <v>1.5832999999999999</v>
      </c>
      <c r="N23" s="4">
        <v>608.98519999999996</v>
      </c>
      <c r="O23" s="4">
        <v>3.0312000000000001</v>
      </c>
      <c r="P23" s="4">
        <v>612</v>
      </c>
      <c r="Q23" s="4">
        <v>505.2174</v>
      </c>
      <c r="R23" s="4">
        <v>2.5146999999999999</v>
      </c>
      <c r="S23" s="4">
        <v>507.7</v>
      </c>
      <c r="T23" s="4">
        <v>644.27139999999997</v>
      </c>
      <c r="W23" s="4">
        <v>0</v>
      </c>
      <c r="X23" s="4">
        <v>1.5670999999999999</v>
      </c>
      <c r="Y23" s="4">
        <v>12</v>
      </c>
      <c r="Z23" s="4">
        <v>851</v>
      </c>
      <c r="AA23" s="4">
        <v>863</v>
      </c>
      <c r="AB23" s="4">
        <v>873</v>
      </c>
      <c r="AC23" s="4">
        <v>86</v>
      </c>
      <c r="AD23" s="4">
        <v>31.3</v>
      </c>
      <c r="AE23" s="4">
        <v>0.72</v>
      </c>
      <c r="AF23" s="4">
        <v>979</v>
      </c>
      <c r="AG23" s="4">
        <v>4</v>
      </c>
      <c r="AH23" s="4">
        <v>66</v>
      </c>
      <c r="AI23" s="4">
        <v>41</v>
      </c>
      <c r="AJ23" s="4">
        <v>189</v>
      </c>
      <c r="AK23" s="4">
        <v>168</v>
      </c>
      <c r="AL23" s="4">
        <v>3.9</v>
      </c>
      <c r="AM23" s="4">
        <v>176</v>
      </c>
      <c r="AN23" s="4" t="s">
        <v>155</v>
      </c>
      <c r="AO23" s="4">
        <v>1</v>
      </c>
      <c r="AP23" s="5">
        <v>0.89173611111111117</v>
      </c>
      <c r="AQ23" s="4">
        <v>47.158867999999998</v>
      </c>
      <c r="AR23" s="4">
        <v>-88.486977999999993</v>
      </c>
      <c r="AS23" s="4">
        <v>312.5</v>
      </c>
      <c r="AT23" s="4">
        <v>45.3</v>
      </c>
      <c r="AU23" s="4">
        <v>12</v>
      </c>
      <c r="AV23" s="4">
        <v>10</v>
      </c>
      <c r="AW23" s="4" t="s">
        <v>201</v>
      </c>
      <c r="AX23" s="4">
        <v>1.9</v>
      </c>
      <c r="AY23" s="4">
        <v>1.4</v>
      </c>
      <c r="AZ23" s="4">
        <v>2.5</v>
      </c>
      <c r="BA23" s="4">
        <v>13.404</v>
      </c>
      <c r="BB23" s="4">
        <v>15.97</v>
      </c>
      <c r="BC23" s="4">
        <v>1.19</v>
      </c>
      <c r="BD23" s="4">
        <v>12.801</v>
      </c>
      <c r="BE23" s="4">
        <v>2473.0569999999998</v>
      </c>
      <c r="BF23" s="4">
        <v>265.84399999999999</v>
      </c>
      <c r="BG23" s="4">
        <v>16.824000000000002</v>
      </c>
      <c r="BH23" s="4">
        <v>8.4000000000000005E-2</v>
      </c>
      <c r="BI23" s="4">
        <v>16.908000000000001</v>
      </c>
      <c r="BJ23" s="4">
        <v>13.958</v>
      </c>
      <c r="BK23" s="4">
        <v>6.9000000000000006E-2</v>
      </c>
      <c r="BL23" s="4">
        <v>14.026999999999999</v>
      </c>
      <c r="BM23" s="4">
        <v>5.8653000000000004</v>
      </c>
      <c r="BQ23" s="4">
        <v>300.59300000000002</v>
      </c>
      <c r="BR23" s="4">
        <v>0.15277499999999999</v>
      </c>
      <c r="BS23" s="4">
        <v>-5</v>
      </c>
      <c r="BT23" s="4">
        <v>8.9289999999999994E-3</v>
      </c>
      <c r="BU23" s="4">
        <v>3.7334390000000002</v>
      </c>
      <c r="BV23" s="4">
        <v>21</v>
      </c>
      <c r="BW23" s="4">
        <f t="shared" si="9"/>
        <v>0.98637458379999998</v>
      </c>
      <c r="BY23" s="4">
        <f>BE23*$BU23*VLOOKUP("Fuel Specific Gravity",'Raw Data'!$A$1:$B$2000,2,FALSE)</f>
        <v>6933.9885972202728</v>
      </c>
      <c r="BZ23" s="4">
        <f>BF23*$BU23*VLOOKUP("Fuel Specific Gravity",'Raw Data'!$A$1:$B$2000,2,FALSE)</f>
        <v>745.37678049451608</v>
      </c>
      <c r="CA23" s="4">
        <f>BJ23*$BU23*VLOOKUP("Fuel Specific Gravity",'Raw Data'!$A$1:$B$2000,2,FALSE)</f>
        <v>39.135617513062002</v>
      </c>
      <c r="CB23" s="4">
        <f>BM23*$BU23*VLOOKUP("Fuel Specific Gravity",'Raw Data'!$A$1:$B$2000,2,FALSE)</f>
        <v>16.445202564791703</v>
      </c>
    </row>
    <row r="24" spans="1:80" x14ac:dyDescent="0.25">
      <c r="A24" s="2">
        <v>43167</v>
      </c>
      <c r="B24" s="38">
        <v>1.5924768518518515E-2</v>
      </c>
      <c r="C24" s="4">
        <v>11.885</v>
      </c>
      <c r="D24" s="4">
        <v>3.7273000000000001</v>
      </c>
      <c r="E24" s="4">
        <v>37272.588239999997</v>
      </c>
      <c r="F24" s="4">
        <v>617.6</v>
      </c>
      <c r="G24" s="4">
        <v>3.5</v>
      </c>
      <c r="H24" s="4">
        <v>462.4</v>
      </c>
      <c r="J24" s="4">
        <v>2.46</v>
      </c>
      <c r="K24" s="4">
        <v>0.85819999999999996</v>
      </c>
      <c r="L24" s="4">
        <v>10.1996</v>
      </c>
      <c r="M24" s="4">
        <v>3.1987000000000001</v>
      </c>
      <c r="N24" s="4">
        <v>530.03030000000001</v>
      </c>
      <c r="O24" s="4">
        <v>3.0183</v>
      </c>
      <c r="P24" s="4">
        <v>533</v>
      </c>
      <c r="Q24" s="4">
        <v>439.71210000000002</v>
      </c>
      <c r="R24" s="4">
        <v>2.504</v>
      </c>
      <c r="S24" s="4">
        <v>442.2</v>
      </c>
      <c r="T24" s="4">
        <v>462.41750000000002</v>
      </c>
      <c r="W24" s="4">
        <v>0</v>
      </c>
      <c r="X24" s="4">
        <v>2.1152000000000002</v>
      </c>
      <c r="Y24" s="4">
        <v>12.1</v>
      </c>
      <c r="Z24" s="4">
        <v>852</v>
      </c>
      <c r="AA24" s="4">
        <v>862</v>
      </c>
      <c r="AB24" s="4">
        <v>873</v>
      </c>
      <c r="AC24" s="4">
        <v>86</v>
      </c>
      <c r="AD24" s="4">
        <v>31.3</v>
      </c>
      <c r="AE24" s="4">
        <v>0.72</v>
      </c>
      <c r="AF24" s="4">
        <v>979</v>
      </c>
      <c r="AG24" s="4">
        <v>4</v>
      </c>
      <c r="AH24" s="4">
        <v>66</v>
      </c>
      <c r="AI24" s="4">
        <v>41</v>
      </c>
      <c r="AJ24" s="4">
        <v>189</v>
      </c>
      <c r="AK24" s="4">
        <v>168</v>
      </c>
      <c r="AL24" s="4">
        <v>4</v>
      </c>
      <c r="AM24" s="4">
        <v>176</v>
      </c>
      <c r="AN24" s="4" t="s">
        <v>155</v>
      </c>
      <c r="AO24" s="4">
        <v>1</v>
      </c>
      <c r="AP24" s="5">
        <v>0.89173611111111117</v>
      </c>
      <c r="AQ24" s="4">
        <v>47.158867000000001</v>
      </c>
      <c r="AR24" s="4">
        <v>-88.486771000000005</v>
      </c>
      <c r="AS24" s="4">
        <v>312.3</v>
      </c>
      <c r="AT24" s="4">
        <v>44.8</v>
      </c>
      <c r="AU24" s="4">
        <v>12</v>
      </c>
      <c r="AV24" s="4">
        <v>10</v>
      </c>
      <c r="AW24" s="4" t="s">
        <v>201</v>
      </c>
      <c r="AX24" s="4">
        <v>1.3603000000000001</v>
      </c>
      <c r="AY24" s="4">
        <v>1.4</v>
      </c>
      <c r="AZ24" s="4">
        <v>2.2686999999999999</v>
      </c>
      <c r="BA24" s="4">
        <v>13.404</v>
      </c>
      <c r="BB24" s="4">
        <v>12.61</v>
      </c>
      <c r="BC24" s="4">
        <v>0.94</v>
      </c>
      <c r="BD24" s="4">
        <v>16.524999999999999</v>
      </c>
      <c r="BE24" s="4">
        <v>2204.4589999999998</v>
      </c>
      <c r="BF24" s="4">
        <v>440.01499999999999</v>
      </c>
      <c r="BG24" s="4">
        <v>11.997</v>
      </c>
      <c r="BH24" s="4">
        <v>6.8000000000000005E-2</v>
      </c>
      <c r="BI24" s="4">
        <v>12.065</v>
      </c>
      <c r="BJ24" s="4">
        <v>9.952</v>
      </c>
      <c r="BK24" s="4">
        <v>5.7000000000000002E-2</v>
      </c>
      <c r="BL24" s="4">
        <v>10.009</v>
      </c>
      <c r="BM24" s="4">
        <v>3.4489000000000001</v>
      </c>
      <c r="BQ24" s="4">
        <v>332.40300000000002</v>
      </c>
      <c r="BR24" s="4">
        <v>0.31729099999999999</v>
      </c>
      <c r="BS24" s="4">
        <v>-5</v>
      </c>
      <c r="BT24" s="4">
        <v>8.071E-3</v>
      </c>
      <c r="BU24" s="4">
        <v>7.7537989999999999</v>
      </c>
      <c r="BV24" s="4">
        <v>21</v>
      </c>
      <c r="BW24" s="4">
        <f t="shared" si="9"/>
        <v>2.0485536957999999</v>
      </c>
      <c r="BY24" s="4">
        <f>BE24*$BU24*VLOOKUP("Fuel Specific Gravity",'Raw Data'!$A$1:$B$2000,2,FALSE)</f>
        <v>12836.79192429549</v>
      </c>
      <c r="BZ24" s="4">
        <f>BF24*$BU24*VLOOKUP("Fuel Specific Gravity",'Raw Data'!$A$1:$B$2000,2,FALSE)</f>
        <v>2562.2526881057347</v>
      </c>
      <c r="CA24" s="4">
        <f>BJ24*$BU24*VLOOKUP("Fuel Specific Gravity",'Raw Data'!$A$1:$B$2000,2,FALSE)</f>
        <v>57.951521543647999</v>
      </c>
      <c r="CB24" s="4">
        <f>BM24*$BU24*VLOOKUP("Fuel Specific Gravity",'Raw Data'!$A$1:$B$2000,2,FALSE)</f>
        <v>20.0833001056961</v>
      </c>
    </row>
    <row r="25" spans="1:80" x14ac:dyDescent="0.25">
      <c r="A25" s="2">
        <v>43167</v>
      </c>
      <c r="B25" s="38">
        <v>1.5936342592592592E-2</v>
      </c>
      <c r="C25" s="4">
        <v>11.865</v>
      </c>
      <c r="D25" s="4">
        <v>4.3426999999999998</v>
      </c>
      <c r="E25" s="4">
        <v>43426.9038</v>
      </c>
      <c r="F25" s="4">
        <v>545.29999999999995</v>
      </c>
      <c r="G25" s="4">
        <v>3.7</v>
      </c>
      <c r="H25" s="4">
        <v>410.5</v>
      </c>
      <c r="J25" s="4">
        <v>3</v>
      </c>
      <c r="K25" s="4">
        <v>0.85260000000000002</v>
      </c>
      <c r="L25" s="4">
        <v>10.116099999999999</v>
      </c>
      <c r="M25" s="4">
        <v>3.7027000000000001</v>
      </c>
      <c r="N25" s="4">
        <v>464.91489999999999</v>
      </c>
      <c r="O25" s="4">
        <v>3.1265000000000001</v>
      </c>
      <c r="P25" s="4">
        <v>468</v>
      </c>
      <c r="Q25" s="4">
        <v>385.6925</v>
      </c>
      <c r="R25" s="4">
        <v>2.5937999999999999</v>
      </c>
      <c r="S25" s="4">
        <v>388.3</v>
      </c>
      <c r="T25" s="4">
        <v>410.45639999999997</v>
      </c>
      <c r="W25" s="4">
        <v>0</v>
      </c>
      <c r="X25" s="4">
        <v>2.5579000000000001</v>
      </c>
      <c r="Y25" s="4">
        <v>12</v>
      </c>
      <c r="Z25" s="4">
        <v>852</v>
      </c>
      <c r="AA25" s="4">
        <v>862</v>
      </c>
      <c r="AB25" s="4">
        <v>873</v>
      </c>
      <c r="AC25" s="4">
        <v>86</v>
      </c>
      <c r="AD25" s="4">
        <v>31.3</v>
      </c>
      <c r="AE25" s="4">
        <v>0.72</v>
      </c>
      <c r="AF25" s="4">
        <v>979</v>
      </c>
      <c r="AG25" s="4">
        <v>4</v>
      </c>
      <c r="AH25" s="4">
        <v>66</v>
      </c>
      <c r="AI25" s="4">
        <v>41</v>
      </c>
      <c r="AJ25" s="4">
        <v>189</v>
      </c>
      <c r="AK25" s="4">
        <v>168</v>
      </c>
      <c r="AL25" s="4">
        <v>3.9</v>
      </c>
      <c r="AM25" s="4">
        <v>176</v>
      </c>
      <c r="AN25" s="4" t="s">
        <v>155</v>
      </c>
      <c r="AO25" s="4">
        <v>1</v>
      </c>
      <c r="AP25" s="5">
        <v>0.89174768518518521</v>
      </c>
      <c r="AQ25" s="4">
        <v>47.158822999999998</v>
      </c>
      <c r="AR25" s="4">
        <v>-88.486365000000006</v>
      </c>
      <c r="AS25" s="4">
        <v>312.10000000000002</v>
      </c>
      <c r="AT25" s="4">
        <v>39.6</v>
      </c>
      <c r="AU25" s="4">
        <v>12</v>
      </c>
      <c r="AV25" s="4">
        <v>10</v>
      </c>
      <c r="AW25" s="4" t="s">
        <v>201</v>
      </c>
      <c r="AX25" s="4">
        <v>1.2</v>
      </c>
      <c r="AY25" s="4">
        <v>1.4771000000000001</v>
      </c>
      <c r="AZ25" s="4">
        <v>2.2770999999999999</v>
      </c>
      <c r="BA25" s="4">
        <v>13.404</v>
      </c>
      <c r="BB25" s="4">
        <v>12.11</v>
      </c>
      <c r="BC25" s="4">
        <v>0.9</v>
      </c>
      <c r="BD25" s="4">
        <v>17.285</v>
      </c>
      <c r="BE25" s="4">
        <v>2120.6970000000001</v>
      </c>
      <c r="BF25" s="4">
        <v>494.03699999999998</v>
      </c>
      <c r="BG25" s="4">
        <v>10.206</v>
      </c>
      <c r="BH25" s="4">
        <v>6.9000000000000006E-2</v>
      </c>
      <c r="BI25" s="4">
        <v>10.275</v>
      </c>
      <c r="BJ25" s="4">
        <v>8.4670000000000005</v>
      </c>
      <c r="BK25" s="4">
        <v>5.7000000000000002E-2</v>
      </c>
      <c r="BL25" s="4">
        <v>8.5239999999999991</v>
      </c>
      <c r="BM25" s="4">
        <v>2.9693000000000001</v>
      </c>
      <c r="BQ25" s="4">
        <v>389.89100000000002</v>
      </c>
      <c r="BR25" s="4">
        <v>0.34393499999999999</v>
      </c>
      <c r="BS25" s="4">
        <v>-5</v>
      </c>
      <c r="BT25" s="4">
        <v>8.9289999999999994E-3</v>
      </c>
      <c r="BU25" s="4">
        <v>8.4049110000000002</v>
      </c>
      <c r="BV25" s="4">
        <v>21</v>
      </c>
      <c r="BW25" s="4">
        <f t="shared" si="9"/>
        <v>2.2205774861999998</v>
      </c>
      <c r="BY25" s="4">
        <f>BE25*$BU25*VLOOKUP("Fuel Specific Gravity",'Raw Data'!$A$1:$B$2000,2,FALSE)</f>
        <v>13386.026426768218</v>
      </c>
      <c r="BZ25" s="4">
        <f>BF25*$BU25*VLOOKUP("Fuel Specific Gravity",'Raw Data'!$A$1:$B$2000,2,FALSE)</f>
        <v>3118.4050987959572</v>
      </c>
      <c r="CA25" s="4">
        <f>BJ25*$BU25*VLOOKUP("Fuel Specific Gravity",'Raw Data'!$A$1:$B$2000,2,FALSE)</f>
        <v>53.444450459187003</v>
      </c>
      <c r="CB25" s="4">
        <f>BM25*$BU25*VLOOKUP("Fuel Specific Gravity",'Raw Data'!$A$1:$B$2000,2,FALSE)</f>
        <v>18.742483376457301</v>
      </c>
    </row>
    <row r="26" spans="1:80" x14ac:dyDescent="0.25">
      <c r="A26" s="2">
        <v>43167</v>
      </c>
      <c r="B26" s="38">
        <v>1.5947916666666666E-2</v>
      </c>
      <c r="C26" s="4">
        <v>12.619</v>
      </c>
      <c r="D26" s="4">
        <v>3.2317</v>
      </c>
      <c r="E26" s="4">
        <v>32316.51957</v>
      </c>
      <c r="F26" s="4">
        <v>414.2</v>
      </c>
      <c r="G26" s="4">
        <v>3.9</v>
      </c>
      <c r="H26" s="4">
        <v>417.1</v>
      </c>
      <c r="J26" s="4">
        <v>3</v>
      </c>
      <c r="K26" s="4">
        <v>0.85699999999999998</v>
      </c>
      <c r="L26" s="4">
        <v>10.815099999999999</v>
      </c>
      <c r="M26" s="4">
        <v>2.7696999999999998</v>
      </c>
      <c r="N26" s="4">
        <v>355.0154</v>
      </c>
      <c r="O26" s="4">
        <v>3.3761999999999999</v>
      </c>
      <c r="P26" s="4">
        <v>358.4</v>
      </c>
      <c r="Q26" s="4">
        <v>294.52010000000001</v>
      </c>
      <c r="R26" s="4">
        <v>2.8008999999999999</v>
      </c>
      <c r="S26" s="4">
        <v>297.3</v>
      </c>
      <c r="T26" s="4">
        <v>417.06909999999999</v>
      </c>
      <c r="W26" s="4">
        <v>0</v>
      </c>
      <c r="X26" s="4">
        <v>2.5710999999999999</v>
      </c>
      <c r="Y26" s="4">
        <v>12</v>
      </c>
      <c r="Z26" s="4">
        <v>852</v>
      </c>
      <c r="AA26" s="4">
        <v>862</v>
      </c>
      <c r="AB26" s="4">
        <v>873</v>
      </c>
      <c r="AC26" s="4">
        <v>86</v>
      </c>
      <c r="AD26" s="4">
        <v>31.3</v>
      </c>
      <c r="AE26" s="4">
        <v>0.72</v>
      </c>
      <c r="AF26" s="4">
        <v>979</v>
      </c>
      <c r="AG26" s="4">
        <v>4</v>
      </c>
      <c r="AH26" s="4">
        <v>66</v>
      </c>
      <c r="AI26" s="4">
        <v>41</v>
      </c>
      <c r="AJ26" s="4">
        <v>189</v>
      </c>
      <c r="AK26" s="4">
        <v>168</v>
      </c>
      <c r="AL26" s="4">
        <v>3.9</v>
      </c>
      <c r="AM26" s="4">
        <v>175.7</v>
      </c>
      <c r="AN26" s="4" t="s">
        <v>155</v>
      </c>
      <c r="AO26" s="4">
        <v>1</v>
      </c>
      <c r="AP26" s="5">
        <v>0.89177083333333329</v>
      </c>
      <c r="AQ26" s="4">
        <v>47.158788000000001</v>
      </c>
      <c r="AR26" s="4">
        <v>-88.486091999999999</v>
      </c>
      <c r="AS26" s="4">
        <v>311.89999999999998</v>
      </c>
      <c r="AT26" s="4">
        <v>38.1</v>
      </c>
      <c r="AU26" s="4">
        <v>12</v>
      </c>
      <c r="AV26" s="4">
        <v>10</v>
      </c>
      <c r="AW26" s="4" t="s">
        <v>201</v>
      </c>
      <c r="AX26" s="4">
        <v>1.2770999999999999</v>
      </c>
      <c r="AY26" s="4">
        <v>1.1145</v>
      </c>
      <c r="AZ26" s="4">
        <v>2.2999999999999998</v>
      </c>
      <c r="BA26" s="4">
        <v>13.404</v>
      </c>
      <c r="BB26" s="4">
        <v>12.51</v>
      </c>
      <c r="BC26" s="4">
        <v>0.93</v>
      </c>
      <c r="BD26" s="4">
        <v>16.68</v>
      </c>
      <c r="BE26" s="4">
        <v>2306.2020000000002</v>
      </c>
      <c r="BF26" s="4">
        <v>375.899</v>
      </c>
      <c r="BG26" s="4">
        <v>7.9279999999999999</v>
      </c>
      <c r="BH26" s="4">
        <v>7.4999999999999997E-2</v>
      </c>
      <c r="BI26" s="4">
        <v>8.0030000000000001</v>
      </c>
      <c r="BJ26" s="4">
        <v>6.577</v>
      </c>
      <c r="BK26" s="4">
        <v>6.3E-2</v>
      </c>
      <c r="BL26" s="4">
        <v>6.6390000000000002</v>
      </c>
      <c r="BM26" s="4">
        <v>3.069</v>
      </c>
      <c r="BQ26" s="4">
        <v>398.64800000000002</v>
      </c>
      <c r="BR26" s="4">
        <v>0.34871600000000003</v>
      </c>
      <c r="BS26" s="4">
        <v>-5</v>
      </c>
      <c r="BT26" s="4">
        <v>8.9999999999999993E-3</v>
      </c>
      <c r="BU26" s="4">
        <v>8.5217480000000005</v>
      </c>
      <c r="BV26" s="4">
        <v>21</v>
      </c>
      <c r="BW26" s="4">
        <f t="shared" si="9"/>
        <v>2.2514458216</v>
      </c>
      <c r="BY26" s="4">
        <f>BE26*$BU26*VLOOKUP("Fuel Specific Gravity",'Raw Data'!$A$1:$B$2000,2,FALSE)</f>
        <v>14759.307083103098</v>
      </c>
      <c r="BZ26" s="4">
        <f>BF26*$BU26*VLOOKUP("Fuel Specific Gravity",'Raw Data'!$A$1:$B$2000,2,FALSE)</f>
        <v>2405.6907301404522</v>
      </c>
      <c r="CA26" s="4">
        <f>BJ26*$BU26*VLOOKUP("Fuel Specific Gravity",'Raw Data'!$A$1:$B$2000,2,FALSE)</f>
        <v>42.091699983596001</v>
      </c>
      <c r="CB26" s="4">
        <f>BM26*$BU26*VLOOKUP("Fuel Specific Gravity",'Raw Data'!$A$1:$B$2000,2,FALSE)</f>
        <v>19.641086703612</v>
      </c>
    </row>
    <row r="27" spans="1:80" x14ac:dyDescent="0.25">
      <c r="A27" s="2">
        <v>43167</v>
      </c>
      <c r="B27" s="38">
        <v>1.5959490740740739E-2</v>
      </c>
      <c r="C27" s="4">
        <v>13.497999999999999</v>
      </c>
      <c r="D27" s="4">
        <v>1.2848999999999999</v>
      </c>
      <c r="E27" s="4">
        <v>12848.956</v>
      </c>
      <c r="F27" s="4">
        <v>300.39999999999998</v>
      </c>
      <c r="G27" s="4">
        <v>4</v>
      </c>
      <c r="H27" s="4">
        <v>375.8</v>
      </c>
      <c r="J27" s="4">
        <v>2.87</v>
      </c>
      <c r="K27" s="4">
        <v>0.86799999999999999</v>
      </c>
      <c r="L27" s="4">
        <v>11.716100000000001</v>
      </c>
      <c r="M27" s="4">
        <v>1.1153</v>
      </c>
      <c r="N27" s="4">
        <v>260.76900000000001</v>
      </c>
      <c r="O27" s="4">
        <v>3.472</v>
      </c>
      <c r="P27" s="4">
        <v>264.2</v>
      </c>
      <c r="Q27" s="4">
        <v>216.33340000000001</v>
      </c>
      <c r="R27" s="4">
        <v>2.8803999999999998</v>
      </c>
      <c r="S27" s="4">
        <v>219.2</v>
      </c>
      <c r="T27" s="4">
        <v>375.7998</v>
      </c>
      <c r="W27" s="4">
        <v>0</v>
      </c>
      <c r="X27" s="4">
        <v>2.4944999999999999</v>
      </c>
      <c r="Y27" s="4">
        <v>12.1</v>
      </c>
      <c r="Z27" s="4">
        <v>850</v>
      </c>
      <c r="AA27" s="4">
        <v>861</v>
      </c>
      <c r="AB27" s="4">
        <v>873</v>
      </c>
      <c r="AC27" s="4">
        <v>86</v>
      </c>
      <c r="AD27" s="4">
        <v>31.3</v>
      </c>
      <c r="AE27" s="4">
        <v>0.72</v>
      </c>
      <c r="AF27" s="4">
        <v>979</v>
      </c>
      <c r="AG27" s="4">
        <v>4</v>
      </c>
      <c r="AH27" s="4">
        <v>66</v>
      </c>
      <c r="AI27" s="4">
        <v>41</v>
      </c>
      <c r="AJ27" s="4">
        <v>189</v>
      </c>
      <c r="AK27" s="4">
        <v>168</v>
      </c>
      <c r="AL27" s="4">
        <v>4.0999999999999996</v>
      </c>
      <c r="AM27" s="4">
        <v>175.3</v>
      </c>
      <c r="AN27" s="4" t="s">
        <v>155</v>
      </c>
      <c r="AO27" s="4">
        <v>1</v>
      </c>
      <c r="AP27" s="5">
        <v>0.89178240740740744</v>
      </c>
      <c r="AQ27" s="4">
        <v>47.158734000000003</v>
      </c>
      <c r="AR27" s="4">
        <v>-88.485879999999995</v>
      </c>
      <c r="AS27" s="4">
        <v>311.8</v>
      </c>
      <c r="AT27" s="4">
        <v>38.5</v>
      </c>
      <c r="AU27" s="4">
        <v>12</v>
      </c>
      <c r="AV27" s="4">
        <v>10</v>
      </c>
      <c r="AW27" s="4" t="s">
        <v>201</v>
      </c>
      <c r="AX27" s="4">
        <v>1.3</v>
      </c>
      <c r="AY27" s="4">
        <v>1</v>
      </c>
      <c r="AZ27" s="4">
        <v>2.2999999999999998</v>
      </c>
      <c r="BA27" s="4">
        <v>13.404</v>
      </c>
      <c r="BB27" s="4">
        <v>13.61</v>
      </c>
      <c r="BC27" s="4">
        <v>1.02</v>
      </c>
      <c r="BD27" s="4">
        <v>15.208</v>
      </c>
      <c r="BE27" s="4">
        <v>2645.9059999999999</v>
      </c>
      <c r="BF27" s="4">
        <v>160.30799999999999</v>
      </c>
      <c r="BG27" s="4">
        <v>6.1669999999999998</v>
      </c>
      <c r="BH27" s="4">
        <v>8.2000000000000003E-2</v>
      </c>
      <c r="BI27" s="4">
        <v>6.2489999999999997</v>
      </c>
      <c r="BJ27" s="4">
        <v>5.1159999999999997</v>
      </c>
      <c r="BK27" s="4">
        <v>6.8000000000000005E-2</v>
      </c>
      <c r="BL27" s="4">
        <v>5.1840000000000002</v>
      </c>
      <c r="BM27" s="4">
        <v>2.9287000000000001</v>
      </c>
      <c r="BQ27" s="4">
        <v>409.61500000000001</v>
      </c>
      <c r="BR27" s="4">
        <v>0.25888699999999998</v>
      </c>
      <c r="BS27" s="4">
        <v>-5</v>
      </c>
      <c r="BT27" s="4">
        <v>8.9999999999999993E-3</v>
      </c>
      <c r="BU27" s="4">
        <v>6.3265510000000003</v>
      </c>
      <c r="BV27" s="4">
        <v>21</v>
      </c>
      <c r="BW27" s="4">
        <f t="shared" si="9"/>
        <v>1.6714747742</v>
      </c>
      <c r="BY27" s="4">
        <f>BE27*$BU27*VLOOKUP("Fuel Specific Gravity",'Raw Data'!$A$1:$B$2000,2,FALSE)</f>
        <v>12571.333896904707</v>
      </c>
      <c r="BZ27" s="4">
        <f>BF27*$BU27*VLOOKUP("Fuel Specific Gravity",'Raw Data'!$A$1:$B$2000,2,FALSE)</f>
        <v>761.66175001870795</v>
      </c>
      <c r="CA27" s="4">
        <f>BJ27*$BU27*VLOOKUP("Fuel Specific Gravity",'Raw Data'!$A$1:$B$2000,2,FALSE)</f>
        <v>24.307342821916002</v>
      </c>
      <c r="CB27" s="4">
        <f>BM27*$BU27*VLOOKUP("Fuel Specific Gravity",'Raw Data'!$A$1:$B$2000,2,FALSE)</f>
        <v>13.914956005188699</v>
      </c>
    </row>
    <row r="28" spans="1:80" x14ac:dyDescent="0.25">
      <c r="A28" s="2">
        <v>43167</v>
      </c>
      <c r="B28" s="38">
        <v>1.5971064814814816E-2</v>
      </c>
      <c r="C28" s="4">
        <v>11.686999999999999</v>
      </c>
      <c r="D28" s="4">
        <v>0.42809999999999998</v>
      </c>
      <c r="E28" s="4">
        <v>4281.2251939999996</v>
      </c>
      <c r="F28" s="4">
        <v>215.9</v>
      </c>
      <c r="G28" s="4">
        <v>4</v>
      </c>
      <c r="H28" s="4">
        <v>271.10000000000002</v>
      </c>
      <c r="J28" s="4">
        <v>2.71</v>
      </c>
      <c r="K28" s="4">
        <v>0.89029999999999998</v>
      </c>
      <c r="L28" s="4">
        <v>10.4047</v>
      </c>
      <c r="M28" s="4">
        <v>0.38119999999999998</v>
      </c>
      <c r="N28" s="4">
        <v>192.2483</v>
      </c>
      <c r="O28" s="4">
        <v>3.5529000000000002</v>
      </c>
      <c r="P28" s="4">
        <v>195.8</v>
      </c>
      <c r="Q28" s="4">
        <v>159.4888</v>
      </c>
      <c r="R28" s="4">
        <v>2.9474999999999998</v>
      </c>
      <c r="S28" s="4">
        <v>162.4</v>
      </c>
      <c r="T28" s="4">
        <v>271.0643</v>
      </c>
      <c r="W28" s="4">
        <v>0</v>
      </c>
      <c r="X28" s="4">
        <v>2.4156</v>
      </c>
      <c r="Y28" s="4">
        <v>12</v>
      </c>
      <c r="Z28" s="4">
        <v>851</v>
      </c>
      <c r="AA28" s="4">
        <v>861</v>
      </c>
      <c r="AB28" s="4">
        <v>872</v>
      </c>
      <c r="AC28" s="4">
        <v>86</v>
      </c>
      <c r="AD28" s="4">
        <v>31.3</v>
      </c>
      <c r="AE28" s="4">
        <v>0.72</v>
      </c>
      <c r="AF28" s="4">
        <v>979</v>
      </c>
      <c r="AG28" s="4">
        <v>4</v>
      </c>
      <c r="AH28" s="4">
        <v>66</v>
      </c>
      <c r="AI28" s="4">
        <v>41</v>
      </c>
      <c r="AJ28" s="4">
        <v>189</v>
      </c>
      <c r="AK28" s="4">
        <v>168</v>
      </c>
      <c r="AL28" s="4">
        <v>4</v>
      </c>
      <c r="AM28" s="4">
        <v>175</v>
      </c>
      <c r="AN28" s="4" t="s">
        <v>155</v>
      </c>
      <c r="AO28" s="4">
        <v>1</v>
      </c>
      <c r="AP28" s="5">
        <v>0.89179398148148159</v>
      </c>
      <c r="AQ28" s="4">
        <v>47.158720000000002</v>
      </c>
      <c r="AR28" s="4">
        <v>-88.485832000000002</v>
      </c>
      <c r="AS28" s="4">
        <v>311.8</v>
      </c>
      <c r="AT28" s="4">
        <v>37.799999999999997</v>
      </c>
      <c r="AU28" s="4">
        <v>12</v>
      </c>
      <c r="AV28" s="4">
        <v>10</v>
      </c>
      <c r="AW28" s="4" t="s">
        <v>201</v>
      </c>
      <c r="AX28" s="4">
        <v>1.1457999999999999</v>
      </c>
      <c r="AY28" s="4">
        <v>1.0770999999999999</v>
      </c>
      <c r="AZ28" s="4">
        <v>2.0687000000000002</v>
      </c>
      <c r="BA28" s="4">
        <v>13.404</v>
      </c>
      <c r="BB28" s="4">
        <v>16.54</v>
      </c>
      <c r="BC28" s="4">
        <v>1.23</v>
      </c>
      <c r="BD28" s="4">
        <v>12.321</v>
      </c>
      <c r="BE28" s="4">
        <v>2798.2080000000001</v>
      </c>
      <c r="BF28" s="4">
        <v>65.242999999999995</v>
      </c>
      <c r="BG28" s="4">
        <v>5.4139999999999997</v>
      </c>
      <c r="BH28" s="4">
        <v>0.1</v>
      </c>
      <c r="BI28" s="4">
        <v>5.5140000000000002</v>
      </c>
      <c r="BJ28" s="4">
        <v>4.492</v>
      </c>
      <c r="BK28" s="4">
        <v>8.3000000000000004E-2</v>
      </c>
      <c r="BL28" s="4">
        <v>4.5750000000000002</v>
      </c>
      <c r="BM28" s="4">
        <v>2.5156000000000001</v>
      </c>
      <c r="BQ28" s="4">
        <v>472.35199999999998</v>
      </c>
      <c r="BR28" s="4">
        <v>0.26221899999999998</v>
      </c>
      <c r="BS28" s="4">
        <v>-5</v>
      </c>
      <c r="BT28" s="4">
        <v>8.071E-3</v>
      </c>
      <c r="BU28" s="4">
        <v>6.4079759999999997</v>
      </c>
      <c r="BV28" s="4">
        <v>21</v>
      </c>
      <c r="BW28" s="4">
        <f t="shared" si="9"/>
        <v>1.6929872591999999</v>
      </c>
      <c r="BY28" s="4">
        <f>BE28*$BU28*VLOOKUP("Fuel Specific Gravity",'Raw Data'!$A$1:$B$2000,2,FALSE)</f>
        <v>13466.068129963009</v>
      </c>
      <c r="BZ28" s="4">
        <f>BF28*$BU28*VLOOKUP("Fuel Specific Gravity",'Raw Data'!$A$1:$B$2000,2,FALSE)</f>
        <v>313.97475920416792</v>
      </c>
      <c r="CA28" s="4">
        <f>BJ28*$BU28*VLOOKUP("Fuel Specific Gravity",'Raw Data'!$A$1:$B$2000,2,FALSE)</f>
        <v>21.617255772191999</v>
      </c>
      <c r="CB28" s="4">
        <f>BM28*$BU28*VLOOKUP("Fuel Specific Gravity",'Raw Data'!$A$1:$B$2000,2,FALSE)</f>
        <v>12.106048223625599</v>
      </c>
    </row>
    <row r="29" spans="1:80" x14ac:dyDescent="0.25">
      <c r="A29" s="2">
        <v>43167</v>
      </c>
      <c r="B29" s="38">
        <v>1.598263888888889E-2</v>
      </c>
      <c r="C29" s="4">
        <v>8.5879999999999992</v>
      </c>
      <c r="D29" s="4">
        <v>0.16270000000000001</v>
      </c>
      <c r="E29" s="4">
        <v>1626.8056710000001</v>
      </c>
      <c r="F29" s="4">
        <v>175.8</v>
      </c>
      <c r="G29" s="4">
        <v>3.9</v>
      </c>
      <c r="H29" s="4">
        <v>177.6</v>
      </c>
      <c r="J29" s="4">
        <v>2.56</v>
      </c>
      <c r="K29" s="4">
        <v>0.91890000000000005</v>
      </c>
      <c r="L29" s="4">
        <v>7.8914999999999997</v>
      </c>
      <c r="M29" s="4">
        <v>0.14949999999999999</v>
      </c>
      <c r="N29" s="4">
        <v>161.55359999999999</v>
      </c>
      <c r="O29" s="4">
        <v>3.6234999999999999</v>
      </c>
      <c r="P29" s="4">
        <v>165.2</v>
      </c>
      <c r="Q29" s="4">
        <v>134.02449999999999</v>
      </c>
      <c r="R29" s="4">
        <v>3.0061</v>
      </c>
      <c r="S29" s="4">
        <v>137</v>
      </c>
      <c r="T29" s="4">
        <v>177.56700000000001</v>
      </c>
      <c r="W29" s="4">
        <v>0</v>
      </c>
      <c r="X29" s="4">
        <v>2.3561999999999999</v>
      </c>
      <c r="Y29" s="4">
        <v>12.1</v>
      </c>
      <c r="Z29" s="4">
        <v>850</v>
      </c>
      <c r="AA29" s="4">
        <v>862</v>
      </c>
      <c r="AB29" s="4">
        <v>872</v>
      </c>
      <c r="AC29" s="4">
        <v>86</v>
      </c>
      <c r="AD29" s="4">
        <v>31.3</v>
      </c>
      <c r="AE29" s="4">
        <v>0.72</v>
      </c>
      <c r="AF29" s="4">
        <v>979</v>
      </c>
      <c r="AG29" s="4">
        <v>4</v>
      </c>
      <c r="AH29" s="4">
        <v>66</v>
      </c>
      <c r="AI29" s="4">
        <v>41</v>
      </c>
      <c r="AJ29" s="4">
        <v>189</v>
      </c>
      <c r="AK29" s="4">
        <v>168</v>
      </c>
      <c r="AL29" s="4">
        <v>4.0999999999999996</v>
      </c>
      <c r="AM29" s="4">
        <v>175</v>
      </c>
      <c r="AN29" s="4" t="s">
        <v>155</v>
      </c>
      <c r="AO29" s="4">
        <v>1</v>
      </c>
      <c r="AP29" s="5">
        <v>0.89179398148148159</v>
      </c>
      <c r="AQ29" s="4">
        <v>47.158617999999997</v>
      </c>
      <c r="AR29" s="4">
        <v>-88.485532000000006</v>
      </c>
      <c r="AS29" s="4">
        <v>311.8</v>
      </c>
      <c r="AT29" s="4">
        <v>37.1</v>
      </c>
      <c r="AU29" s="4">
        <v>12</v>
      </c>
      <c r="AV29" s="4">
        <v>10</v>
      </c>
      <c r="AW29" s="4" t="s">
        <v>201</v>
      </c>
      <c r="AX29" s="4">
        <v>1.7168000000000001</v>
      </c>
      <c r="AY29" s="4">
        <v>1.0228999999999999</v>
      </c>
      <c r="AZ29" s="4">
        <v>2.5396999999999998</v>
      </c>
      <c r="BA29" s="4">
        <v>13.404</v>
      </c>
      <c r="BB29" s="4">
        <v>22.62</v>
      </c>
      <c r="BC29" s="4">
        <v>1.69</v>
      </c>
      <c r="BD29" s="4">
        <v>8.8260000000000005</v>
      </c>
      <c r="BE29" s="4">
        <v>2851.2579999999998</v>
      </c>
      <c r="BF29" s="4">
        <v>34.375999999999998</v>
      </c>
      <c r="BG29" s="4">
        <v>6.1130000000000004</v>
      </c>
      <c r="BH29" s="4">
        <v>0.13700000000000001</v>
      </c>
      <c r="BI29" s="4">
        <v>6.25</v>
      </c>
      <c r="BJ29" s="4">
        <v>5.0709999999999997</v>
      </c>
      <c r="BK29" s="4">
        <v>0.114</v>
      </c>
      <c r="BL29" s="4">
        <v>5.1849999999999996</v>
      </c>
      <c r="BM29" s="4">
        <v>2.2139000000000002</v>
      </c>
      <c r="BQ29" s="4">
        <v>618.98599999999999</v>
      </c>
      <c r="BR29" s="4">
        <v>0.13294</v>
      </c>
      <c r="BS29" s="4">
        <v>-5</v>
      </c>
      <c r="BT29" s="4">
        <v>8.9289999999999994E-3</v>
      </c>
      <c r="BU29" s="4">
        <v>3.2487210000000002</v>
      </c>
      <c r="BV29" s="4">
        <v>21</v>
      </c>
      <c r="BW29" s="4">
        <f t="shared" si="9"/>
        <v>0.85831208820000005</v>
      </c>
      <c r="BY29" s="4">
        <f>BE29*$BU29*VLOOKUP("Fuel Specific Gravity",'Raw Data'!$A$1:$B$2000,2,FALSE)</f>
        <v>6956.4692475045176</v>
      </c>
      <c r="BZ29" s="4">
        <f>BF29*$BU29*VLOOKUP("Fuel Specific Gravity",'Raw Data'!$A$1:$B$2000,2,FALSE)</f>
        <v>83.870202855095997</v>
      </c>
      <c r="CA29" s="4">
        <f>BJ29*$BU29*VLOOKUP("Fuel Specific Gravity",'Raw Data'!$A$1:$B$2000,2,FALSE)</f>
        <v>12.372172407440999</v>
      </c>
      <c r="CB29" s="4">
        <f>BM29*$BU29*VLOOKUP("Fuel Specific Gravity",'Raw Data'!$A$1:$B$2000,2,FALSE)</f>
        <v>5.4014499098469013</v>
      </c>
    </row>
    <row r="30" spans="1:80" x14ac:dyDescent="0.25">
      <c r="A30" s="2">
        <v>43167</v>
      </c>
      <c r="B30" s="38">
        <v>1.5994212962962964E-2</v>
      </c>
      <c r="C30" s="4">
        <v>6.12</v>
      </c>
      <c r="D30" s="4">
        <v>6.8500000000000005E-2</v>
      </c>
      <c r="E30" s="4">
        <v>685.35446200000001</v>
      </c>
      <c r="F30" s="4">
        <v>138.6</v>
      </c>
      <c r="G30" s="4">
        <v>3.9</v>
      </c>
      <c r="H30" s="4">
        <v>135.4</v>
      </c>
      <c r="J30" s="4">
        <v>2.21</v>
      </c>
      <c r="K30" s="4">
        <v>0.94169999999999998</v>
      </c>
      <c r="L30" s="4">
        <v>5.7629000000000001</v>
      </c>
      <c r="M30" s="4">
        <v>6.4500000000000002E-2</v>
      </c>
      <c r="N30" s="4">
        <v>130.55799999999999</v>
      </c>
      <c r="O30" s="4">
        <v>3.6726999999999999</v>
      </c>
      <c r="P30" s="4">
        <v>134.19999999999999</v>
      </c>
      <c r="Q30" s="4">
        <v>108.3107</v>
      </c>
      <c r="R30" s="4">
        <v>3.0468000000000002</v>
      </c>
      <c r="S30" s="4">
        <v>111.4</v>
      </c>
      <c r="T30" s="4">
        <v>135.4298</v>
      </c>
      <c r="W30" s="4">
        <v>0</v>
      </c>
      <c r="X30" s="4">
        <v>2.0831</v>
      </c>
      <c r="Y30" s="4">
        <v>12</v>
      </c>
      <c r="Z30" s="4">
        <v>851</v>
      </c>
      <c r="AA30" s="4">
        <v>863</v>
      </c>
      <c r="AB30" s="4">
        <v>873</v>
      </c>
      <c r="AC30" s="4">
        <v>86</v>
      </c>
      <c r="AD30" s="4">
        <v>31.3</v>
      </c>
      <c r="AE30" s="4">
        <v>0.72</v>
      </c>
      <c r="AF30" s="4">
        <v>979</v>
      </c>
      <c r="AG30" s="4">
        <v>4</v>
      </c>
      <c r="AH30" s="4">
        <v>66</v>
      </c>
      <c r="AI30" s="4">
        <v>41</v>
      </c>
      <c r="AJ30" s="4">
        <v>189</v>
      </c>
      <c r="AK30" s="4">
        <v>168</v>
      </c>
      <c r="AL30" s="4">
        <v>4.2</v>
      </c>
      <c r="AM30" s="4">
        <v>175</v>
      </c>
      <c r="AN30" s="4" t="s">
        <v>155</v>
      </c>
      <c r="AO30" s="4">
        <v>1</v>
      </c>
      <c r="AP30" s="5">
        <v>0.89181712962962967</v>
      </c>
      <c r="AQ30" s="4">
        <v>47.158588000000002</v>
      </c>
      <c r="AR30" s="4">
        <v>-88.485443000000004</v>
      </c>
      <c r="AS30" s="4">
        <v>311.8</v>
      </c>
      <c r="AT30" s="4">
        <v>37.1</v>
      </c>
      <c r="AU30" s="4">
        <v>12</v>
      </c>
      <c r="AV30" s="4">
        <v>10</v>
      </c>
      <c r="AW30" s="4" t="s">
        <v>201</v>
      </c>
      <c r="AX30" s="4">
        <v>1.3608389999999999</v>
      </c>
      <c r="AY30" s="4">
        <v>1.0770230000000001</v>
      </c>
      <c r="AZ30" s="4">
        <v>2.2378619999999998</v>
      </c>
      <c r="BA30" s="4">
        <v>13.404</v>
      </c>
      <c r="BB30" s="4">
        <v>31.63</v>
      </c>
      <c r="BC30" s="4">
        <v>2.36</v>
      </c>
      <c r="BD30" s="4">
        <v>6.19</v>
      </c>
      <c r="BE30" s="4">
        <v>2878.1759999999999</v>
      </c>
      <c r="BF30" s="4">
        <v>20.515999999999998</v>
      </c>
      <c r="BG30" s="4">
        <v>6.8280000000000003</v>
      </c>
      <c r="BH30" s="4">
        <v>0.192</v>
      </c>
      <c r="BI30" s="4">
        <v>7.02</v>
      </c>
      <c r="BJ30" s="4">
        <v>5.665</v>
      </c>
      <c r="BK30" s="4">
        <v>0.159</v>
      </c>
      <c r="BL30" s="4">
        <v>5.8239999999999998</v>
      </c>
      <c r="BM30" s="4">
        <v>2.3340999999999998</v>
      </c>
      <c r="BQ30" s="4">
        <v>756.44299999999998</v>
      </c>
      <c r="BR30" s="4">
        <v>7.4691999999999995E-2</v>
      </c>
      <c r="BS30" s="4">
        <v>-5</v>
      </c>
      <c r="BT30" s="4">
        <v>8.071E-3</v>
      </c>
      <c r="BU30" s="4">
        <v>1.825286</v>
      </c>
      <c r="BV30" s="4">
        <v>21</v>
      </c>
      <c r="BW30" s="4">
        <f t="shared" si="9"/>
        <v>0.48224056119999997</v>
      </c>
      <c r="BY30" s="4">
        <f>BE30*$BU30*VLOOKUP("Fuel Specific Gravity",'Raw Data'!$A$1:$B$2000,2,FALSE)</f>
        <v>3945.374263110336</v>
      </c>
      <c r="BZ30" s="4">
        <f>BF30*$BU30*VLOOKUP("Fuel Specific Gravity",'Raw Data'!$A$1:$B$2000,2,FALSE)</f>
        <v>28.123123249575997</v>
      </c>
      <c r="CA30" s="4">
        <f>BJ30*$BU30*VLOOKUP("Fuel Specific Gravity",'Raw Data'!$A$1:$B$2000,2,FALSE)</f>
        <v>7.7655241376899991</v>
      </c>
      <c r="CB30" s="4">
        <f>BM30*$BU30*VLOOKUP("Fuel Specific Gravity",'Raw Data'!$A$1:$B$2000,2,FALSE)</f>
        <v>3.1995604395025996</v>
      </c>
    </row>
    <row r="31" spans="1:80" x14ac:dyDescent="0.25">
      <c r="A31" s="2">
        <v>43167</v>
      </c>
      <c r="B31" s="38">
        <v>1.6005787037037037E-2</v>
      </c>
      <c r="C31" s="4">
        <v>5.56</v>
      </c>
      <c r="D31" s="4">
        <v>4.6100000000000002E-2</v>
      </c>
      <c r="E31" s="4">
        <v>461.184529</v>
      </c>
      <c r="F31" s="4">
        <v>149.30000000000001</v>
      </c>
      <c r="G31" s="4">
        <v>3.6</v>
      </c>
      <c r="H31" s="4">
        <v>103.9</v>
      </c>
      <c r="J31" s="4">
        <v>2.1800000000000002</v>
      </c>
      <c r="K31" s="4">
        <v>0.94699999999999995</v>
      </c>
      <c r="L31" s="4">
        <v>5.2656999999999998</v>
      </c>
      <c r="M31" s="4">
        <v>4.3700000000000003E-2</v>
      </c>
      <c r="N31" s="4">
        <v>141.435</v>
      </c>
      <c r="O31" s="4">
        <v>3.3927</v>
      </c>
      <c r="P31" s="4">
        <v>144.80000000000001</v>
      </c>
      <c r="Q31" s="4">
        <v>117.3342</v>
      </c>
      <c r="R31" s="4">
        <v>2.8146</v>
      </c>
      <c r="S31" s="4">
        <v>120.1</v>
      </c>
      <c r="T31" s="4">
        <v>103.878</v>
      </c>
      <c r="W31" s="4">
        <v>0</v>
      </c>
      <c r="X31" s="4">
        <v>2.0686</v>
      </c>
      <c r="Y31" s="4">
        <v>12</v>
      </c>
      <c r="Z31" s="4">
        <v>851</v>
      </c>
      <c r="AA31" s="4">
        <v>864</v>
      </c>
      <c r="AB31" s="4">
        <v>874</v>
      </c>
      <c r="AC31" s="4">
        <v>86</v>
      </c>
      <c r="AD31" s="4">
        <v>31.3</v>
      </c>
      <c r="AE31" s="4">
        <v>0.72</v>
      </c>
      <c r="AF31" s="4">
        <v>979</v>
      </c>
      <c r="AG31" s="4">
        <v>4</v>
      </c>
      <c r="AH31" s="4">
        <v>66</v>
      </c>
      <c r="AI31" s="4">
        <v>41</v>
      </c>
      <c r="AJ31" s="4">
        <v>189</v>
      </c>
      <c r="AK31" s="4">
        <v>168</v>
      </c>
      <c r="AL31" s="4">
        <v>4.2</v>
      </c>
      <c r="AM31" s="4">
        <v>175.2</v>
      </c>
      <c r="AN31" s="4" t="s">
        <v>155</v>
      </c>
      <c r="AO31" s="4">
        <v>1</v>
      </c>
      <c r="AP31" s="5">
        <v>0.89181712962962967</v>
      </c>
      <c r="AQ31" s="4">
        <v>47.158521999999998</v>
      </c>
      <c r="AR31" s="4">
        <v>-88.485140000000001</v>
      </c>
      <c r="AS31" s="4">
        <v>311.8</v>
      </c>
      <c r="AT31" s="4">
        <v>33.299999999999997</v>
      </c>
      <c r="AU31" s="4">
        <v>12</v>
      </c>
      <c r="AV31" s="4">
        <v>10</v>
      </c>
      <c r="AW31" s="4" t="s">
        <v>201</v>
      </c>
      <c r="AX31" s="4">
        <v>1.7395400000000001</v>
      </c>
      <c r="AY31" s="4">
        <v>1.022923</v>
      </c>
      <c r="AZ31" s="4">
        <v>2.562462</v>
      </c>
      <c r="BA31" s="4">
        <v>13.404</v>
      </c>
      <c r="BB31" s="4">
        <v>34.840000000000003</v>
      </c>
      <c r="BC31" s="4">
        <v>2.6</v>
      </c>
      <c r="BD31" s="4">
        <v>5.5910000000000002</v>
      </c>
      <c r="BE31" s="4">
        <v>2889.4659999999999</v>
      </c>
      <c r="BF31" s="4">
        <v>15.254</v>
      </c>
      <c r="BG31" s="4">
        <v>8.1270000000000007</v>
      </c>
      <c r="BH31" s="4">
        <v>0.19500000000000001</v>
      </c>
      <c r="BI31" s="4">
        <v>8.3219999999999992</v>
      </c>
      <c r="BJ31" s="4">
        <v>6.742</v>
      </c>
      <c r="BK31" s="4">
        <v>0.16200000000000001</v>
      </c>
      <c r="BL31" s="4">
        <v>6.9039999999999999</v>
      </c>
      <c r="BM31" s="4">
        <v>1.9670000000000001</v>
      </c>
      <c r="BQ31" s="4">
        <v>825.33799999999997</v>
      </c>
      <c r="BR31" s="4">
        <v>3.8484999999999998E-2</v>
      </c>
      <c r="BS31" s="4">
        <v>-5</v>
      </c>
      <c r="BT31" s="4">
        <v>8.9289999999999994E-3</v>
      </c>
      <c r="BU31" s="4">
        <v>0.94047700000000001</v>
      </c>
      <c r="BV31" s="4">
        <v>21</v>
      </c>
      <c r="BW31" s="4">
        <f t="shared" si="9"/>
        <v>0.24847402339999999</v>
      </c>
      <c r="BY31" s="4">
        <f>BE31*$BU31*VLOOKUP("Fuel Specific Gravity",'Raw Data'!$A$1:$B$2000,2,FALSE)</f>
        <v>2040.824712776782</v>
      </c>
      <c r="BZ31" s="4">
        <f>BF31*$BU31*VLOOKUP("Fuel Specific Gravity",'Raw Data'!$A$1:$B$2000,2,FALSE)</f>
        <v>10.773873154658</v>
      </c>
      <c r="CA31" s="4">
        <f>BJ31*$BU31*VLOOKUP("Fuel Specific Gravity",'Raw Data'!$A$1:$B$2000,2,FALSE)</f>
        <v>4.7618626464340004</v>
      </c>
      <c r="CB31" s="4">
        <f>BM31*$BU31*VLOOKUP("Fuel Specific Gravity",'Raw Data'!$A$1:$B$2000,2,FALSE)</f>
        <v>1.389288612509</v>
      </c>
    </row>
    <row r="32" spans="1:80" x14ac:dyDescent="0.25">
      <c r="A32" s="2">
        <v>43167</v>
      </c>
      <c r="B32" s="38">
        <v>1.6017361111111111E-2</v>
      </c>
      <c r="C32" s="4">
        <v>9.1129999999999995</v>
      </c>
      <c r="D32" s="4">
        <v>4.1399999999999999E-2</v>
      </c>
      <c r="E32" s="4">
        <v>414.3</v>
      </c>
      <c r="F32" s="4">
        <v>161.5</v>
      </c>
      <c r="G32" s="4">
        <v>3.3</v>
      </c>
      <c r="H32" s="4">
        <v>82.8</v>
      </c>
      <c r="J32" s="4">
        <v>2.96</v>
      </c>
      <c r="K32" s="4">
        <v>0.91579999999999995</v>
      </c>
      <c r="L32" s="4">
        <v>8.3452999999999999</v>
      </c>
      <c r="M32" s="4">
        <v>3.7900000000000003E-2</v>
      </c>
      <c r="N32" s="4">
        <v>147.90719999999999</v>
      </c>
      <c r="O32" s="4">
        <v>3.0219999999999998</v>
      </c>
      <c r="P32" s="4">
        <v>150.9</v>
      </c>
      <c r="Q32" s="4">
        <v>122.54089999999999</v>
      </c>
      <c r="R32" s="4">
        <v>2.5036999999999998</v>
      </c>
      <c r="S32" s="4">
        <v>125</v>
      </c>
      <c r="T32" s="4">
        <v>82.792500000000004</v>
      </c>
      <c r="W32" s="4">
        <v>0</v>
      </c>
      <c r="X32" s="4">
        <v>2.7107000000000001</v>
      </c>
      <c r="Y32" s="4">
        <v>12.1</v>
      </c>
      <c r="Z32" s="4">
        <v>851</v>
      </c>
      <c r="AA32" s="4">
        <v>862</v>
      </c>
      <c r="AB32" s="4">
        <v>874</v>
      </c>
      <c r="AC32" s="4">
        <v>85.1</v>
      </c>
      <c r="AD32" s="4">
        <v>30.96</v>
      </c>
      <c r="AE32" s="4">
        <v>0.71</v>
      </c>
      <c r="AF32" s="4">
        <v>979</v>
      </c>
      <c r="AG32" s="4">
        <v>4</v>
      </c>
      <c r="AH32" s="4">
        <v>66</v>
      </c>
      <c r="AI32" s="4">
        <v>41</v>
      </c>
      <c r="AJ32" s="4">
        <v>189.9</v>
      </c>
      <c r="AK32" s="4">
        <v>168</v>
      </c>
      <c r="AL32" s="4">
        <v>4.3</v>
      </c>
      <c r="AM32" s="4">
        <v>175.5</v>
      </c>
      <c r="AN32" s="4" t="s">
        <v>155</v>
      </c>
      <c r="AO32" s="4">
        <v>1</v>
      </c>
      <c r="AP32" s="5">
        <v>0.89184027777777775</v>
      </c>
      <c r="AQ32" s="4">
        <v>47.158503000000003</v>
      </c>
      <c r="AR32" s="4">
        <v>-88.485050000000001</v>
      </c>
      <c r="AS32" s="4">
        <v>311.8</v>
      </c>
      <c r="AT32" s="4">
        <v>32.1</v>
      </c>
      <c r="AU32" s="4">
        <v>12</v>
      </c>
      <c r="AV32" s="4">
        <v>11</v>
      </c>
      <c r="AW32" s="4" t="s">
        <v>201</v>
      </c>
      <c r="AX32" s="4">
        <v>1.2060999999999999</v>
      </c>
      <c r="AY32" s="4">
        <v>1</v>
      </c>
      <c r="AZ32" s="4">
        <v>1.929</v>
      </c>
      <c r="BA32" s="4">
        <v>13.404</v>
      </c>
      <c r="BB32" s="4">
        <v>21.71</v>
      </c>
      <c r="BC32" s="4">
        <v>1.62</v>
      </c>
      <c r="BD32" s="4">
        <v>9.1999999999999993</v>
      </c>
      <c r="BE32" s="4">
        <v>2895.087</v>
      </c>
      <c r="BF32" s="4">
        <v>8.3770000000000007</v>
      </c>
      <c r="BG32" s="4">
        <v>5.3730000000000002</v>
      </c>
      <c r="BH32" s="4">
        <v>0.11</v>
      </c>
      <c r="BI32" s="4">
        <v>5.4829999999999997</v>
      </c>
      <c r="BJ32" s="4">
        <v>4.452</v>
      </c>
      <c r="BK32" s="4">
        <v>9.0999999999999998E-2</v>
      </c>
      <c r="BL32" s="4">
        <v>4.5430000000000001</v>
      </c>
      <c r="BM32" s="4">
        <v>0.99109999999999998</v>
      </c>
      <c r="BQ32" s="4">
        <v>683.75099999999998</v>
      </c>
      <c r="BR32" s="4">
        <v>3.3212999999999999E-2</v>
      </c>
      <c r="BS32" s="4">
        <v>-5</v>
      </c>
      <c r="BT32" s="4">
        <v>8.071E-3</v>
      </c>
      <c r="BU32" s="4">
        <v>0.811643</v>
      </c>
      <c r="BV32" s="4">
        <v>21</v>
      </c>
      <c r="BW32" s="4">
        <f t="shared" si="9"/>
        <v>0.2144360806</v>
      </c>
      <c r="BY32" s="4">
        <f>BE32*$BU32*VLOOKUP("Fuel Specific Gravity",'Raw Data'!$A$1:$B$2000,2,FALSE)</f>
        <v>1764.6826005536911</v>
      </c>
      <c r="BZ32" s="4">
        <f>BF32*$BU32*VLOOKUP("Fuel Specific Gravity",'Raw Data'!$A$1:$B$2000,2,FALSE)</f>
        <v>5.1061491916610002</v>
      </c>
      <c r="CA32" s="4">
        <f>BJ32*$BU32*VLOOKUP("Fuel Specific Gravity",'Raw Data'!$A$1:$B$2000,2,FALSE)</f>
        <v>2.713689411636</v>
      </c>
      <c r="CB32" s="4">
        <f>BM32*$BU32*VLOOKUP("Fuel Specific Gravity",'Raw Data'!$A$1:$B$2000,2,FALSE)</f>
        <v>0.60411895235230006</v>
      </c>
    </row>
    <row r="33" spans="1:80" x14ac:dyDescent="0.25">
      <c r="A33" s="2">
        <v>43167</v>
      </c>
      <c r="B33" s="38">
        <v>1.6028935185185184E-2</v>
      </c>
      <c r="C33" s="4">
        <v>12.157999999999999</v>
      </c>
      <c r="D33" s="4">
        <v>2.9499999999999998E-2</v>
      </c>
      <c r="E33" s="4">
        <v>294.66383000000002</v>
      </c>
      <c r="F33" s="4">
        <v>156.5</v>
      </c>
      <c r="G33" s="4">
        <v>3.3</v>
      </c>
      <c r="H33" s="4">
        <v>62.8</v>
      </c>
      <c r="J33" s="4">
        <v>3.88</v>
      </c>
      <c r="K33" s="4">
        <v>0.89039999999999997</v>
      </c>
      <c r="L33" s="4">
        <v>10.825699999999999</v>
      </c>
      <c r="M33" s="4">
        <v>2.6200000000000001E-2</v>
      </c>
      <c r="N33" s="4">
        <v>139.34379999999999</v>
      </c>
      <c r="O33" s="4">
        <v>2.9384999999999999</v>
      </c>
      <c r="P33" s="4">
        <v>142.30000000000001</v>
      </c>
      <c r="Q33" s="4">
        <v>115.4344</v>
      </c>
      <c r="R33" s="4">
        <v>2.4342999999999999</v>
      </c>
      <c r="S33" s="4">
        <v>117.9</v>
      </c>
      <c r="T33" s="4">
        <v>62.816000000000003</v>
      </c>
      <c r="W33" s="4">
        <v>0</v>
      </c>
      <c r="X33" s="4">
        <v>3.4592000000000001</v>
      </c>
      <c r="Y33" s="4">
        <v>12</v>
      </c>
      <c r="Z33" s="4">
        <v>851</v>
      </c>
      <c r="AA33" s="4">
        <v>862</v>
      </c>
      <c r="AB33" s="4">
        <v>873</v>
      </c>
      <c r="AC33" s="4">
        <v>85</v>
      </c>
      <c r="AD33" s="4">
        <v>30.93</v>
      </c>
      <c r="AE33" s="4">
        <v>0.71</v>
      </c>
      <c r="AF33" s="4">
        <v>979</v>
      </c>
      <c r="AG33" s="4">
        <v>4</v>
      </c>
      <c r="AH33" s="4">
        <v>66</v>
      </c>
      <c r="AI33" s="4">
        <v>41</v>
      </c>
      <c r="AJ33" s="4">
        <v>190</v>
      </c>
      <c r="AK33" s="4">
        <v>168</v>
      </c>
      <c r="AL33" s="4">
        <v>4.2</v>
      </c>
      <c r="AM33" s="4">
        <v>175.9</v>
      </c>
      <c r="AN33" s="4" t="s">
        <v>155</v>
      </c>
      <c r="AO33" s="4">
        <v>1</v>
      </c>
      <c r="AP33" s="5">
        <v>0.89184027777777775</v>
      </c>
      <c r="AQ33" s="4">
        <v>47.158490999999998</v>
      </c>
      <c r="AR33" s="4">
        <v>-88.484932000000001</v>
      </c>
      <c r="AS33" s="4">
        <v>311.60000000000002</v>
      </c>
      <c r="AT33" s="4">
        <v>26.9</v>
      </c>
      <c r="AU33" s="4">
        <v>12</v>
      </c>
      <c r="AV33" s="4">
        <v>11</v>
      </c>
      <c r="AW33" s="4" t="s">
        <v>212</v>
      </c>
      <c r="AX33" s="4">
        <v>1.1541999999999999</v>
      </c>
      <c r="AY33" s="4">
        <v>1.1541999999999999</v>
      </c>
      <c r="AZ33" s="4">
        <v>1.7770999999999999</v>
      </c>
      <c r="BA33" s="4">
        <v>13.404</v>
      </c>
      <c r="BB33" s="4">
        <v>16.54</v>
      </c>
      <c r="BC33" s="4">
        <v>1.23</v>
      </c>
      <c r="BD33" s="4">
        <v>12.304</v>
      </c>
      <c r="BE33" s="4">
        <v>2899.2710000000002</v>
      </c>
      <c r="BF33" s="4">
        <v>4.4720000000000004</v>
      </c>
      <c r="BG33" s="4">
        <v>3.9079999999999999</v>
      </c>
      <c r="BH33" s="4">
        <v>8.2000000000000003E-2</v>
      </c>
      <c r="BI33" s="4">
        <v>3.99</v>
      </c>
      <c r="BJ33" s="4">
        <v>3.2370000000000001</v>
      </c>
      <c r="BK33" s="4">
        <v>6.8000000000000005E-2</v>
      </c>
      <c r="BL33" s="4">
        <v>3.306</v>
      </c>
      <c r="BM33" s="4">
        <v>0.58050000000000002</v>
      </c>
      <c r="BQ33" s="4">
        <v>673.60299999999995</v>
      </c>
      <c r="BR33" s="4">
        <v>9.6171999999999994E-2</v>
      </c>
      <c r="BS33" s="4">
        <v>-5</v>
      </c>
      <c r="BT33" s="4">
        <v>8.9289999999999994E-3</v>
      </c>
      <c r="BU33" s="4">
        <v>2.3502040000000002</v>
      </c>
      <c r="BV33" s="4">
        <v>21</v>
      </c>
      <c r="BW33" s="4">
        <f t="shared" si="9"/>
        <v>0.62092389680000004</v>
      </c>
      <c r="BY33" s="4">
        <f>BE33*$BU33*VLOOKUP("Fuel Specific Gravity",'Raw Data'!$A$1:$B$2000,2,FALSE)</f>
        <v>5117.2226042642851</v>
      </c>
      <c r="BZ33" s="4">
        <f>BF33*$BU33*VLOOKUP("Fuel Specific Gravity",'Raw Data'!$A$1:$B$2000,2,FALSE)</f>
        <v>7.8930943282880017</v>
      </c>
      <c r="CA33" s="4">
        <f>BJ33*$BU33*VLOOKUP("Fuel Specific Gravity",'Raw Data'!$A$1:$B$2000,2,FALSE)</f>
        <v>5.713315371348</v>
      </c>
      <c r="CB33" s="4">
        <f>BM33*$BU33*VLOOKUP("Fuel Specific Gravity",'Raw Data'!$A$1:$B$2000,2,FALSE)</f>
        <v>1.0245843599219999</v>
      </c>
    </row>
    <row r="34" spans="1:80" x14ac:dyDescent="0.25">
      <c r="A34" s="2">
        <v>43167</v>
      </c>
      <c r="B34" s="38">
        <v>1.6040509259259258E-2</v>
      </c>
      <c r="C34" s="4">
        <v>13.622</v>
      </c>
      <c r="D34" s="4">
        <v>1.4999999999999999E-2</v>
      </c>
      <c r="E34" s="4">
        <v>149.982979</v>
      </c>
      <c r="F34" s="4">
        <v>146.30000000000001</v>
      </c>
      <c r="G34" s="4">
        <v>3.3</v>
      </c>
      <c r="H34" s="4">
        <v>54.3</v>
      </c>
      <c r="J34" s="4">
        <v>4.67</v>
      </c>
      <c r="K34" s="4">
        <v>0.87880000000000003</v>
      </c>
      <c r="L34" s="4">
        <v>11.9712</v>
      </c>
      <c r="M34" s="4">
        <v>1.32E-2</v>
      </c>
      <c r="N34" s="4">
        <v>128.5949</v>
      </c>
      <c r="O34" s="4">
        <v>2.9001000000000001</v>
      </c>
      <c r="P34" s="4">
        <v>131.5</v>
      </c>
      <c r="Q34" s="4">
        <v>106.52979999999999</v>
      </c>
      <c r="R34" s="4">
        <v>2.4024999999999999</v>
      </c>
      <c r="S34" s="4">
        <v>108.9</v>
      </c>
      <c r="T34" s="4">
        <v>54.2849</v>
      </c>
      <c r="W34" s="4">
        <v>0</v>
      </c>
      <c r="X34" s="4">
        <v>4.1003999999999996</v>
      </c>
      <c r="Y34" s="4">
        <v>12.1</v>
      </c>
      <c r="Z34" s="4">
        <v>852</v>
      </c>
      <c r="AA34" s="4">
        <v>862</v>
      </c>
      <c r="AB34" s="4">
        <v>873</v>
      </c>
      <c r="AC34" s="4">
        <v>85</v>
      </c>
      <c r="AD34" s="4">
        <v>30.93</v>
      </c>
      <c r="AE34" s="4">
        <v>0.71</v>
      </c>
      <c r="AF34" s="4">
        <v>979</v>
      </c>
      <c r="AG34" s="4">
        <v>4</v>
      </c>
      <c r="AH34" s="4">
        <v>66</v>
      </c>
      <c r="AI34" s="4">
        <v>41</v>
      </c>
      <c r="AJ34" s="4">
        <v>190</v>
      </c>
      <c r="AK34" s="4">
        <v>168</v>
      </c>
      <c r="AL34" s="4">
        <v>4.2</v>
      </c>
      <c r="AM34" s="4">
        <v>176</v>
      </c>
      <c r="AN34" s="4" t="s">
        <v>155</v>
      </c>
      <c r="AO34" s="4">
        <v>1</v>
      </c>
      <c r="AP34" s="5">
        <v>0.89185185185185178</v>
      </c>
      <c r="AQ34" s="4">
        <v>47.158476</v>
      </c>
      <c r="AR34" s="4">
        <v>-88.484680999999995</v>
      </c>
      <c r="AS34" s="4">
        <v>311.2</v>
      </c>
      <c r="AT34" s="4">
        <v>25.4</v>
      </c>
      <c r="AU34" s="4">
        <v>12</v>
      </c>
      <c r="AV34" s="4">
        <v>11</v>
      </c>
      <c r="AW34" s="4" t="s">
        <v>212</v>
      </c>
      <c r="AX34" s="4">
        <v>1.2770999999999999</v>
      </c>
      <c r="AY34" s="4">
        <v>1.0458000000000001</v>
      </c>
      <c r="AZ34" s="4">
        <v>1.8771</v>
      </c>
      <c r="BA34" s="4">
        <v>13.404</v>
      </c>
      <c r="BB34" s="4">
        <v>14.88</v>
      </c>
      <c r="BC34" s="4">
        <v>1.1100000000000001</v>
      </c>
      <c r="BD34" s="4">
        <v>13.787000000000001</v>
      </c>
      <c r="BE34" s="4">
        <v>2902.462</v>
      </c>
      <c r="BF34" s="4">
        <v>2.0339999999999998</v>
      </c>
      <c r="BG34" s="4">
        <v>3.2650000000000001</v>
      </c>
      <c r="BH34" s="4">
        <v>7.3999999999999996E-2</v>
      </c>
      <c r="BI34" s="4">
        <v>3.339</v>
      </c>
      <c r="BJ34" s="4">
        <v>2.7050000000000001</v>
      </c>
      <c r="BK34" s="4">
        <v>6.0999999999999999E-2</v>
      </c>
      <c r="BL34" s="4">
        <v>2.766</v>
      </c>
      <c r="BM34" s="4">
        <v>0.45419999999999999</v>
      </c>
      <c r="BQ34" s="4">
        <v>722.86300000000006</v>
      </c>
      <c r="BR34" s="4">
        <v>0.122367</v>
      </c>
      <c r="BS34" s="4">
        <v>-5</v>
      </c>
      <c r="BT34" s="4">
        <v>8.071E-3</v>
      </c>
      <c r="BU34" s="4">
        <v>2.9903439999999999</v>
      </c>
      <c r="BV34" s="4">
        <v>21</v>
      </c>
      <c r="BW34" s="4">
        <f t="shared" si="9"/>
        <v>0.79004888479999991</v>
      </c>
      <c r="BY34" s="4">
        <f>BE34*$BU34*VLOOKUP("Fuel Specific Gravity",'Raw Data'!$A$1:$B$2000,2,FALSE)</f>
        <v>6518.1992300229276</v>
      </c>
      <c r="BZ34" s="4">
        <f>BF34*$BU34*VLOOKUP("Fuel Specific Gravity",'Raw Data'!$A$1:$B$2000,2,FALSE)</f>
        <v>4.5678521316959992</v>
      </c>
      <c r="CA34" s="4">
        <f>BJ34*$BU34*VLOOKUP("Fuel Specific Gravity",'Raw Data'!$A$1:$B$2000,2,FALSE)</f>
        <v>6.0747492705199999</v>
      </c>
      <c r="CB34" s="4">
        <f>BM34*$BU34*VLOOKUP("Fuel Specific Gravity",'Raw Data'!$A$1:$B$2000,2,FALSE)</f>
        <v>1.0200188978447999</v>
      </c>
    </row>
    <row r="35" spans="1:80" x14ac:dyDescent="0.25">
      <c r="A35" s="2">
        <v>43167</v>
      </c>
      <c r="B35" s="38">
        <v>1.6052083333333331E-2</v>
      </c>
      <c r="C35" s="4">
        <v>14.109</v>
      </c>
      <c r="D35" s="4">
        <v>1.17E-2</v>
      </c>
      <c r="E35" s="4">
        <v>117.2</v>
      </c>
      <c r="F35" s="4">
        <v>128.30000000000001</v>
      </c>
      <c r="G35" s="4">
        <v>3.3</v>
      </c>
      <c r="H35" s="4">
        <v>45.9</v>
      </c>
      <c r="J35" s="4">
        <v>5.04</v>
      </c>
      <c r="K35" s="4">
        <v>0.875</v>
      </c>
      <c r="L35" s="4">
        <v>12.3452</v>
      </c>
      <c r="M35" s="4">
        <v>1.03E-2</v>
      </c>
      <c r="N35" s="4">
        <v>112.261</v>
      </c>
      <c r="O35" s="4">
        <v>2.8875000000000002</v>
      </c>
      <c r="P35" s="4">
        <v>115.1</v>
      </c>
      <c r="Q35" s="4">
        <v>93.122</v>
      </c>
      <c r="R35" s="4">
        <v>2.3952</v>
      </c>
      <c r="S35" s="4">
        <v>95.5</v>
      </c>
      <c r="T35" s="4">
        <v>45.927999999999997</v>
      </c>
      <c r="W35" s="4">
        <v>0</v>
      </c>
      <c r="X35" s="4">
        <v>4.4057000000000004</v>
      </c>
      <c r="Y35" s="4">
        <v>12.1</v>
      </c>
      <c r="Z35" s="4">
        <v>851</v>
      </c>
      <c r="AA35" s="4">
        <v>861</v>
      </c>
      <c r="AB35" s="4">
        <v>872</v>
      </c>
      <c r="AC35" s="4">
        <v>85.9</v>
      </c>
      <c r="AD35" s="4">
        <v>31.27</v>
      </c>
      <c r="AE35" s="4">
        <v>0.72</v>
      </c>
      <c r="AF35" s="4">
        <v>979</v>
      </c>
      <c r="AG35" s="4">
        <v>4</v>
      </c>
      <c r="AH35" s="4">
        <v>66</v>
      </c>
      <c r="AI35" s="4">
        <v>41</v>
      </c>
      <c r="AJ35" s="4">
        <v>190</v>
      </c>
      <c r="AK35" s="4">
        <v>168.9</v>
      </c>
      <c r="AL35" s="4">
        <v>4.3</v>
      </c>
      <c r="AM35" s="4">
        <v>176</v>
      </c>
      <c r="AN35" s="4" t="s">
        <v>155</v>
      </c>
      <c r="AO35" s="4">
        <v>1</v>
      </c>
      <c r="AP35" s="5">
        <v>0.89187500000000008</v>
      </c>
      <c r="AQ35" s="4">
        <v>47.158504000000001</v>
      </c>
      <c r="AR35" s="4">
        <v>-88.484525000000005</v>
      </c>
      <c r="AS35" s="4">
        <v>311.10000000000002</v>
      </c>
      <c r="AT35" s="4">
        <v>23.9</v>
      </c>
      <c r="AU35" s="4">
        <v>12</v>
      </c>
      <c r="AV35" s="4">
        <v>10</v>
      </c>
      <c r="AW35" s="4" t="s">
        <v>212</v>
      </c>
      <c r="AX35" s="4">
        <v>1.3</v>
      </c>
      <c r="AY35" s="4">
        <v>1</v>
      </c>
      <c r="AZ35" s="4">
        <v>1.9</v>
      </c>
      <c r="BA35" s="4">
        <v>13.404</v>
      </c>
      <c r="BB35" s="4">
        <v>14.41</v>
      </c>
      <c r="BC35" s="4">
        <v>1.07</v>
      </c>
      <c r="BD35" s="4">
        <v>14.286</v>
      </c>
      <c r="BE35" s="4">
        <v>2903.192</v>
      </c>
      <c r="BF35" s="4">
        <v>1.5349999999999999</v>
      </c>
      <c r="BG35" s="4">
        <v>2.7650000000000001</v>
      </c>
      <c r="BH35" s="4">
        <v>7.0999999999999994E-2</v>
      </c>
      <c r="BI35" s="4">
        <v>2.8359999999999999</v>
      </c>
      <c r="BJ35" s="4">
        <v>2.2930000000000001</v>
      </c>
      <c r="BK35" s="4">
        <v>5.8999999999999997E-2</v>
      </c>
      <c r="BL35" s="4">
        <v>2.3519999999999999</v>
      </c>
      <c r="BM35" s="4">
        <v>0.37269999999999998</v>
      </c>
      <c r="BQ35" s="4">
        <v>753.33900000000006</v>
      </c>
      <c r="BR35" s="4">
        <v>0.127716</v>
      </c>
      <c r="BS35" s="4">
        <v>-5</v>
      </c>
      <c r="BT35" s="4">
        <v>8.0000000000000002E-3</v>
      </c>
      <c r="BU35" s="4">
        <v>3.1210599999999999</v>
      </c>
      <c r="BV35" s="4">
        <v>21</v>
      </c>
      <c r="BW35" s="4">
        <f t="shared" si="9"/>
        <v>0.82458405199999996</v>
      </c>
      <c r="BY35" s="4">
        <f>BE35*$BU35*VLOOKUP("Fuel Specific Gravity",'Raw Data'!$A$1:$B$2000,2,FALSE)</f>
        <v>6804.8383540635195</v>
      </c>
      <c r="BZ35" s="4">
        <f>BF35*$BU35*VLOOKUP("Fuel Specific Gravity",'Raw Data'!$A$1:$B$2000,2,FALSE)</f>
        <v>3.5979111520999996</v>
      </c>
      <c r="CA35" s="4">
        <f>BJ35*$BU35*VLOOKUP("Fuel Specific Gravity",'Raw Data'!$A$1:$B$2000,2,FALSE)</f>
        <v>5.3745995255800008</v>
      </c>
      <c r="CB35" s="4">
        <f>BM35*$BU35*VLOOKUP("Fuel Specific Gravity",'Raw Data'!$A$1:$B$2000,2,FALSE)</f>
        <v>0.87357751556199981</v>
      </c>
    </row>
    <row r="36" spans="1:80" x14ac:dyDescent="0.25">
      <c r="A36" s="2">
        <v>43167</v>
      </c>
      <c r="B36" s="38">
        <v>1.6063657407407408E-2</v>
      </c>
      <c r="C36" s="4">
        <v>14.212999999999999</v>
      </c>
      <c r="D36" s="4">
        <v>1.46E-2</v>
      </c>
      <c r="E36" s="4">
        <v>146.329331</v>
      </c>
      <c r="F36" s="4">
        <v>102.9</v>
      </c>
      <c r="G36" s="4">
        <v>3.3</v>
      </c>
      <c r="H36" s="4">
        <v>42.1</v>
      </c>
      <c r="J36" s="4">
        <v>5.0999999999999996</v>
      </c>
      <c r="K36" s="4">
        <v>0.87409999999999999</v>
      </c>
      <c r="L36" s="4">
        <v>12.423500000000001</v>
      </c>
      <c r="M36" s="4">
        <v>1.2800000000000001E-2</v>
      </c>
      <c r="N36" s="4">
        <v>89.913600000000002</v>
      </c>
      <c r="O36" s="4">
        <v>2.8845999999999998</v>
      </c>
      <c r="P36" s="4">
        <v>92.8</v>
      </c>
      <c r="Q36" s="4">
        <v>74.592200000000005</v>
      </c>
      <c r="R36" s="4">
        <v>2.3931</v>
      </c>
      <c r="S36" s="4">
        <v>77</v>
      </c>
      <c r="T36" s="4">
        <v>42.134799999999998</v>
      </c>
      <c r="W36" s="4">
        <v>0</v>
      </c>
      <c r="X36" s="4">
        <v>4.4580000000000002</v>
      </c>
      <c r="Y36" s="4">
        <v>12</v>
      </c>
      <c r="Z36" s="4">
        <v>852</v>
      </c>
      <c r="AA36" s="4">
        <v>862</v>
      </c>
      <c r="AB36" s="4">
        <v>872</v>
      </c>
      <c r="AC36" s="4">
        <v>86</v>
      </c>
      <c r="AD36" s="4">
        <v>31.3</v>
      </c>
      <c r="AE36" s="4">
        <v>0.72</v>
      </c>
      <c r="AF36" s="4">
        <v>979</v>
      </c>
      <c r="AG36" s="4">
        <v>4</v>
      </c>
      <c r="AH36" s="4">
        <v>65.071928</v>
      </c>
      <c r="AI36" s="4">
        <v>41</v>
      </c>
      <c r="AJ36" s="4">
        <v>190</v>
      </c>
      <c r="AK36" s="4">
        <v>169</v>
      </c>
      <c r="AL36" s="4">
        <v>4.2</v>
      </c>
      <c r="AM36" s="4">
        <v>176</v>
      </c>
      <c r="AN36" s="4" t="s">
        <v>155</v>
      </c>
      <c r="AO36" s="4">
        <v>1</v>
      </c>
      <c r="AP36" s="5">
        <v>0.89188657407407401</v>
      </c>
      <c r="AQ36" s="4">
        <v>47.158512999999999</v>
      </c>
      <c r="AR36" s="4">
        <v>-88.484498000000002</v>
      </c>
      <c r="AS36" s="4">
        <v>311.10000000000002</v>
      </c>
      <c r="AT36" s="4">
        <v>23.5</v>
      </c>
      <c r="AU36" s="4">
        <v>12</v>
      </c>
      <c r="AV36" s="4">
        <v>11</v>
      </c>
      <c r="AW36" s="4" t="s">
        <v>210</v>
      </c>
      <c r="AX36" s="4">
        <v>1.8396999999999999</v>
      </c>
      <c r="AY36" s="4">
        <v>1</v>
      </c>
      <c r="AZ36" s="4">
        <v>2.4397000000000002</v>
      </c>
      <c r="BA36" s="4">
        <v>13.404</v>
      </c>
      <c r="BB36" s="4">
        <v>14.31</v>
      </c>
      <c r="BC36" s="4">
        <v>1.07</v>
      </c>
      <c r="BD36" s="4">
        <v>14.4</v>
      </c>
      <c r="BE36" s="4">
        <v>2902.65</v>
      </c>
      <c r="BF36" s="4">
        <v>1.9019999999999999</v>
      </c>
      <c r="BG36" s="4">
        <v>2.2000000000000002</v>
      </c>
      <c r="BH36" s="4">
        <v>7.0999999999999994E-2</v>
      </c>
      <c r="BI36" s="4">
        <v>2.2709999999999999</v>
      </c>
      <c r="BJ36" s="4">
        <v>1.825</v>
      </c>
      <c r="BK36" s="4">
        <v>5.8999999999999997E-2</v>
      </c>
      <c r="BL36" s="4">
        <v>1.8839999999999999</v>
      </c>
      <c r="BM36" s="4">
        <v>0.3397</v>
      </c>
      <c r="BQ36" s="4">
        <v>757.34199999999998</v>
      </c>
      <c r="BR36" s="4">
        <v>0.12614400000000001</v>
      </c>
      <c r="BS36" s="4">
        <v>-5</v>
      </c>
      <c r="BT36" s="4">
        <v>8.0000000000000002E-3</v>
      </c>
      <c r="BU36" s="4">
        <v>3.08264</v>
      </c>
      <c r="BV36" s="4">
        <v>21</v>
      </c>
      <c r="BW36" s="4">
        <f t="shared" si="9"/>
        <v>0.81443348799999993</v>
      </c>
      <c r="BY36" s="4">
        <f>BE36*$BU36*VLOOKUP("Fuel Specific Gravity",'Raw Data'!$A$1:$B$2000,2,FALSE)</f>
        <v>6719.8165719960007</v>
      </c>
      <c r="BZ36" s="4">
        <f>BF36*$BU36*VLOOKUP("Fuel Specific Gravity",'Raw Data'!$A$1:$B$2000,2,FALSE)</f>
        <v>4.4032491412799999</v>
      </c>
      <c r="CA36" s="4">
        <f>BJ36*$BU36*VLOOKUP("Fuel Specific Gravity",'Raw Data'!$A$1:$B$2000,2,FALSE)</f>
        <v>4.2249893179999995</v>
      </c>
      <c r="CB36" s="4">
        <f>BM36*$BU36*VLOOKUP("Fuel Specific Gravity",'Raw Data'!$A$1:$B$2000,2,FALSE)</f>
        <v>0.78642677880800005</v>
      </c>
    </row>
    <row r="37" spans="1:80" x14ac:dyDescent="0.25">
      <c r="A37" s="2">
        <v>43167</v>
      </c>
      <c r="B37" s="38">
        <v>1.6075231481481482E-2</v>
      </c>
      <c r="C37" s="4">
        <v>14.225</v>
      </c>
      <c r="D37" s="4">
        <v>1.7000000000000001E-2</v>
      </c>
      <c r="E37" s="4">
        <v>170</v>
      </c>
      <c r="F37" s="4">
        <v>82.9</v>
      </c>
      <c r="G37" s="4">
        <v>3.3</v>
      </c>
      <c r="H37" s="4">
        <v>49.8</v>
      </c>
      <c r="J37" s="4">
        <v>5.0999999999999996</v>
      </c>
      <c r="K37" s="4">
        <v>0.874</v>
      </c>
      <c r="L37" s="4">
        <v>12.433400000000001</v>
      </c>
      <c r="M37" s="4">
        <v>1.49E-2</v>
      </c>
      <c r="N37" s="4">
        <v>72.459800000000001</v>
      </c>
      <c r="O37" s="4">
        <v>2.8843000000000001</v>
      </c>
      <c r="P37" s="4">
        <v>75.3</v>
      </c>
      <c r="Q37" s="4">
        <v>60.112499999999997</v>
      </c>
      <c r="R37" s="4">
        <v>2.3927999999999998</v>
      </c>
      <c r="S37" s="4">
        <v>62.5</v>
      </c>
      <c r="T37" s="4">
        <v>49.769199999999998</v>
      </c>
      <c r="W37" s="4">
        <v>0</v>
      </c>
      <c r="X37" s="4">
        <v>4.4574999999999996</v>
      </c>
      <c r="Y37" s="4">
        <v>12.1</v>
      </c>
      <c r="Z37" s="4">
        <v>851</v>
      </c>
      <c r="AA37" s="4">
        <v>862</v>
      </c>
      <c r="AB37" s="4">
        <v>872</v>
      </c>
      <c r="AC37" s="4">
        <v>86</v>
      </c>
      <c r="AD37" s="4">
        <v>31.3</v>
      </c>
      <c r="AE37" s="4">
        <v>0.72</v>
      </c>
      <c r="AF37" s="4">
        <v>979</v>
      </c>
      <c r="AG37" s="4">
        <v>4</v>
      </c>
      <c r="AH37" s="4">
        <v>65</v>
      </c>
      <c r="AI37" s="4">
        <v>41</v>
      </c>
      <c r="AJ37" s="4">
        <v>190</v>
      </c>
      <c r="AK37" s="4">
        <v>168.1</v>
      </c>
      <c r="AL37" s="4">
        <v>4.3</v>
      </c>
      <c r="AM37" s="4">
        <v>176</v>
      </c>
      <c r="AN37" s="4" t="s">
        <v>155</v>
      </c>
      <c r="AO37" s="4">
        <v>1</v>
      </c>
      <c r="AP37" s="5">
        <v>0.89188657407407401</v>
      </c>
      <c r="AQ37" s="4">
        <v>47.158555</v>
      </c>
      <c r="AR37" s="4">
        <v>-88.484414999999998</v>
      </c>
      <c r="AS37" s="4">
        <v>311</v>
      </c>
      <c r="AT37" s="4">
        <v>22.3</v>
      </c>
      <c r="AU37" s="4">
        <v>12</v>
      </c>
      <c r="AV37" s="4">
        <v>11</v>
      </c>
      <c r="AW37" s="4" t="s">
        <v>212</v>
      </c>
      <c r="AX37" s="4">
        <v>2.0771000000000002</v>
      </c>
      <c r="AY37" s="4">
        <v>1</v>
      </c>
      <c r="AZ37" s="4">
        <v>2.5228999999999999</v>
      </c>
      <c r="BA37" s="4">
        <v>13.404</v>
      </c>
      <c r="BB37" s="4">
        <v>14.29</v>
      </c>
      <c r="BC37" s="4">
        <v>1.07</v>
      </c>
      <c r="BD37" s="4">
        <v>14.413</v>
      </c>
      <c r="BE37" s="4">
        <v>2901.9839999999999</v>
      </c>
      <c r="BF37" s="4">
        <v>2.2069999999999999</v>
      </c>
      <c r="BG37" s="4">
        <v>1.7709999999999999</v>
      </c>
      <c r="BH37" s="4">
        <v>7.0000000000000007E-2</v>
      </c>
      <c r="BI37" s="4">
        <v>1.8420000000000001</v>
      </c>
      <c r="BJ37" s="4">
        <v>1.4690000000000001</v>
      </c>
      <c r="BK37" s="4">
        <v>5.8000000000000003E-2</v>
      </c>
      <c r="BL37" s="4">
        <v>1.528</v>
      </c>
      <c r="BM37" s="4">
        <v>0.40089999999999998</v>
      </c>
      <c r="BQ37" s="4">
        <v>756.48199999999997</v>
      </c>
      <c r="BR37" s="4">
        <v>0.13250300000000001</v>
      </c>
      <c r="BS37" s="4">
        <v>-5</v>
      </c>
      <c r="BT37" s="4">
        <v>7.071E-3</v>
      </c>
      <c r="BU37" s="4">
        <v>3.2380300000000002</v>
      </c>
      <c r="BV37" s="4">
        <v>21</v>
      </c>
      <c r="BW37" s="4">
        <f t="shared" si="9"/>
        <v>0.855487526</v>
      </c>
      <c r="BY37" s="4">
        <f>BE37*$BU37*VLOOKUP("Fuel Specific Gravity",'Raw Data'!$A$1:$B$2000,2,FALSE)</f>
        <v>7056.9301498915202</v>
      </c>
      <c r="BZ37" s="4">
        <f>BF37*$BU37*VLOOKUP("Fuel Specific Gravity",'Raw Data'!$A$1:$B$2000,2,FALSE)</f>
        <v>5.3668954897100001</v>
      </c>
      <c r="CA37" s="4">
        <f>BJ37*$BU37*VLOOKUP("Fuel Specific Gravity",'Raw Data'!$A$1:$B$2000,2,FALSE)</f>
        <v>3.5722562185700002</v>
      </c>
      <c r="CB37" s="4">
        <f>BM37*$BU37*VLOOKUP("Fuel Specific Gravity",'Raw Data'!$A$1:$B$2000,2,FALSE)</f>
        <v>0.974892796477</v>
      </c>
    </row>
    <row r="38" spans="1:80" x14ac:dyDescent="0.25">
      <c r="A38" s="2">
        <v>43167</v>
      </c>
      <c r="B38" s="38">
        <v>1.6086805555555556E-2</v>
      </c>
      <c r="C38" s="4">
        <v>14.276999999999999</v>
      </c>
      <c r="D38" s="4">
        <v>0.1227</v>
      </c>
      <c r="E38" s="4">
        <v>1226.612378</v>
      </c>
      <c r="F38" s="4">
        <v>70.7</v>
      </c>
      <c r="G38" s="4">
        <v>3.3</v>
      </c>
      <c r="H38" s="4">
        <v>55</v>
      </c>
      <c r="J38" s="4">
        <v>4.83</v>
      </c>
      <c r="K38" s="4">
        <v>0.87260000000000004</v>
      </c>
      <c r="L38" s="4">
        <v>12.4589</v>
      </c>
      <c r="M38" s="4">
        <v>0.107</v>
      </c>
      <c r="N38" s="4">
        <v>61.684699999999999</v>
      </c>
      <c r="O38" s="4">
        <v>2.8797000000000001</v>
      </c>
      <c r="P38" s="4">
        <v>64.599999999999994</v>
      </c>
      <c r="Q38" s="4">
        <v>51.173499999999997</v>
      </c>
      <c r="R38" s="4">
        <v>2.3889999999999998</v>
      </c>
      <c r="S38" s="4">
        <v>53.6</v>
      </c>
      <c r="T38" s="4">
        <v>54.954999999999998</v>
      </c>
      <c r="W38" s="4">
        <v>0</v>
      </c>
      <c r="X38" s="4">
        <v>4.2135999999999996</v>
      </c>
      <c r="Y38" s="4">
        <v>12</v>
      </c>
      <c r="Z38" s="4">
        <v>852</v>
      </c>
      <c r="AA38" s="4">
        <v>862</v>
      </c>
      <c r="AB38" s="4">
        <v>873</v>
      </c>
      <c r="AC38" s="4">
        <v>86</v>
      </c>
      <c r="AD38" s="4">
        <v>31.3</v>
      </c>
      <c r="AE38" s="4">
        <v>0.72</v>
      </c>
      <c r="AF38" s="4">
        <v>979</v>
      </c>
      <c r="AG38" s="4">
        <v>4</v>
      </c>
      <c r="AH38" s="4">
        <v>65</v>
      </c>
      <c r="AI38" s="4">
        <v>41</v>
      </c>
      <c r="AJ38" s="4">
        <v>190</v>
      </c>
      <c r="AK38" s="4">
        <v>168</v>
      </c>
      <c r="AL38" s="4">
        <v>4.2</v>
      </c>
      <c r="AM38" s="4">
        <v>176</v>
      </c>
      <c r="AN38" s="4" t="s">
        <v>155</v>
      </c>
      <c r="AO38" s="4">
        <v>1</v>
      </c>
      <c r="AP38" s="5">
        <v>0.89189814814814816</v>
      </c>
      <c r="AQ38" s="4">
        <v>47.158656000000001</v>
      </c>
      <c r="AR38" s="4">
        <v>-88.484245999999999</v>
      </c>
      <c r="AS38" s="4">
        <v>310.5</v>
      </c>
      <c r="AT38" s="4">
        <v>21.2</v>
      </c>
      <c r="AU38" s="4">
        <v>12</v>
      </c>
      <c r="AV38" s="4">
        <v>11</v>
      </c>
      <c r="AW38" s="4" t="s">
        <v>212</v>
      </c>
      <c r="AX38" s="4">
        <v>2.1</v>
      </c>
      <c r="AY38" s="4">
        <v>1</v>
      </c>
      <c r="AZ38" s="4">
        <v>2.5</v>
      </c>
      <c r="BA38" s="4">
        <v>13.404</v>
      </c>
      <c r="BB38" s="4">
        <v>14.13</v>
      </c>
      <c r="BC38" s="4">
        <v>1.05</v>
      </c>
      <c r="BD38" s="4">
        <v>14.593999999999999</v>
      </c>
      <c r="BE38" s="4">
        <v>2880.5039999999999</v>
      </c>
      <c r="BF38" s="4">
        <v>15.750999999999999</v>
      </c>
      <c r="BG38" s="4">
        <v>1.4930000000000001</v>
      </c>
      <c r="BH38" s="4">
        <v>7.0000000000000007E-2</v>
      </c>
      <c r="BI38" s="4">
        <v>1.5629999999999999</v>
      </c>
      <c r="BJ38" s="4">
        <v>1.2390000000000001</v>
      </c>
      <c r="BK38" s="4">
        <v>5.8000000000000003E-2</v>
      </c>
      <c r="BL38" s="4">
        <v>1.2969999999999999</v>
      </c>
      <c r="BM38" s="4">
        <v>0.43840000000000001</v>
      </c>
      <c r="BQ38" s="4">
        <v>708.33299999999997</v>
      </c>
      <c r="BR38" s="4">
        <v>0.120923</v>
      </c>
      <c r="BS38" s="4">
        <v>-5</v>
      </c>
      <c r="BT38" s="4">
        <v>7.0000000000000001E-3</v>
      </c>
      <c r="BU38" s="4">
        <v>2.9550559999999999</v>
      </c>
      <c r="BV38" s="4">
        <v>21</v>
      </c>
      <c r="BW38" s="4">
        <f t="shared" si="9"/>
        <v>0.78072579519999996</v>
      </c>
      <c r="BY38" s="4">
        <f>BE38*$BU38*VLOOKUP("Fuel Specific Gravity",'Raw Data'!$A$1:$B$2000,2,FALSE)</f>
        <v>6392.5500217962244</v>
      </c>
      <c r="BZ38" s="4">
        <f>BF38*$BU38*VLOOKUP("Fuel Specific Gravity",'Raw Data'!$A$1:$B$2000,2,FALSE)</f>
        <v>34.955360379056003</v>
      </c>
      <c r="CA38" s="4">
        <f>BJ38*$BU38*VLOOKUP("Fuel Specific Gravity",'Raw Data'!$A$1:$B$2000,2,FALSE)</f>
        <v>2.7496471023840003</v>
      </c>
      <c r="CB38" s="4">
        <f>BM38*$BU38*VLOOKUP("Fuel Specific Gravity",'Raw Data'!$A$1:$B$2000,2,FALSE)</f>
        <v>0.97291790935040001</v>
      </c>
    </row>
    <row r="39" spans="1:80" x14ac:dyDescent="0.25">
      <c r="A39" s="2">
        <v>43167</v>
      </c>
      <c r="B39" s="38">
        <v>1.6098379629629633E-2</v>
      </c>
      <c r="C39" s="4">
        <v>14.157999999999999</v>
      </c>
      <c r="D39" s="4">
        <v>0.55710000000000004</v>
      </c>
      <c r="E39" s="4">
        <v>5571.2796609999996</v>
      </c>
      <c r="F39" s="4">
        <v>61.5</v>
      </c>
      <c r="G39" s="4">
        <v>3.3</v>
      </c>
      <c r="H39" s="4">
        <v>60.6</v>
      </c>
      <c r="J39" s="4">
        <v>4.3499999999999996</v>
      </c>
      <c r="K39" s="4">
        <v>0.86970000000000003</v>
      </c>
      <c r="L39" s="4">
        <v>12.313700000000001</v>
      </c>
      <c r="M39" s="4">
        <v>0.48459999999999998</v>
      </c>
      <c r="N39" s="4">
        <v>53.509900000000002</v>
      </c>
      <c r="O39" s="4">
        <v>2.8700999999999999</v>
      </c>
      <c r="P39" s="4">
        <v>56.4</v>
      </c>
      <c r="Q39" s="4">
        <v>44.3917</v>
      </c>
      <c r="R39" s="4">
        <v>2.3811</v>
      </c>
      <c r="S39" s="4">
        <v>46.8</v>
      </c>
      <c r="T39" s="4">
        <v>60.624899999999997</v>
      </c>
      <c r="W39" s="4">
        <v>0</v>
      </c>
      <c r="X39" s="4">
        <v>3.7816000000000001</v>
      </c>
      <c r="Y39" s="4">
        <v>12</v>
      </c>
      <c r="Z39" s="4">
        <v>852</v>
      </c>
      <c r="AA39" s="4">
        <v>862</v>
      </c>
      <c r="AB39" s="4">
        <v>873</v>
      </c>
      <c r="AC39" s="4">
        <v>86</v>
      </c>
      <c r="AD39" s="4">
        <v>31.3</v>
      </c>
      <c r="AE39" s="4">
        <v>0.72</v>
      </c>
      <c r="AF39" s="4">
        <v>979</v>
      </c>
      <c r="AG39" s="4">
        <v>4</v>
      </c>
      <c r="AH39" s="4">
        <v>65</v>
      </c>
      <c r="AI39" s="4">
        <v>41</v>
      </c>
      <c r="AJ39" s="4">
        <v>190</v>
      </c>
      <c r="AK39" s="4">
        <v>168</v>
      </c>
      <c r="AL39" s="4">
        <v>4.3</v>
      </c>
      <c r="AM39" s="4">
        <v>175.9</v>
      </c>
      <c r="AN39" s="4" t="s">
        <v>155</v>
      </c>
      <c r="AO39" s="4">
        <v>1</v>
      </c>
      <c r="AP39" s="5">
        <v>0.89192129629629635</v>
      </c>
      <c r="AQ39" s="4">
        <v>47.158740999999999</v>
      </c>
      <c r="AR39" s="4">
        <v>-88.484164000000007</v>
      </c>
      <c r="AS39" s="4">
        <v>310.2</v>
      </c>
      <c r="AT39" s="4">
        <v>20.8</v>
      </c>
      <c r="AU39" s="4">
        <v>12</v>
      </c>
      <c r="AV39" s="4">
        <v>11</v>
      </c>
      <c r="AW39" s="4" t="s">
        <v>212</v>
      </c>
      <c r="AX39" s="4">
        <v>2.0228999999999999</v>
      </c>
      <c r="AY39" s="4">
        <v>1.1541999999999999</v>
      </c>
      <c r="AZ39" s="4">
        <v>2.5771000000000002</v>
      </c>
      <c r="BA39" s="4">
        <v>13.404</v>
      </c>
      <c r="BB39" s="4">
        <v>13.79</v>
      </c>
      <c r="BC39" s="4">
        <v>1.03</v>
      </c>
      <c r="BD39" s="4">
        <v>14.977</v>
      </c>
      <c r="BE39" s="4">
        <v>2794.9760000000001</v>
      </c>
      <c r="BF39" s="4">
        <v>70.001999999999995</v>
      </c>
      <c r="BG39" s="4">
        <v>1.272</v>
      </c>
      <c r="BH39" s="4">
        <v>6.8000000000000005E-2</v>
      </c>
      <c r="BI39" s="4">
        <v>1.34</v>
      </c>
      <c r="BJ39" s="4">
        <v>1.0549999999999999</v>
      </c>
      <c r="BK39" s="4">
        <v>5.7000000000000002E-2</v>
      </c>
      <c r="BL39" s="4">
        <v>1.1120000000000001</v>
      </c>
      <c r="BM39" s="4">
        <v>0.47489999999999999</v>
      </c>
      <c r="BQ39" s="4">
        <v>624.11800000000005</v>
      </c>
      <c r="BR39" s="4">
        <v>0.190604</v>
      </c>
      <c r="BS39" s="4">
        <v>-5</v>
      </c>
      <c r="BT39" s="4">
        <v>7.9290000000000003E-3</v>
      </c>
      <c r="BU39" s="4">
        <v>4.6578850000000003</v>
      </c>
      <c r="BV39" s="4">
        <v>21</v>
      </c>
      <c r="BW39" s="4">
        <f t="shared" si="9"/>
        <v>1.2306132169999999</v>
      </c>
      <c r="BY39" s="4">
        <f>BE39*$BU39*VLOOKUP("Fuel Specific Gravity",'Raw Data'!$A$1:$B$2000,2,FALSE)</f>
        <v>9777.0262661057604</v>
      </c>
      <c r="BZ39" s="4">
        <f>BF39*$BU39*VLOOKUP("Fuel Specific Gravity",'Raw Data'!$A$1:$B$2000,2,FALSE)</f>
        <v>244.87201059326998</v>
      </c>
      <c r="CA39" s="4">
        <f>BJ39*$BU39*VLOOKUP("Fuel Specific Gravity",'Raw Data'!$A$1:$B$2000,2,FALSE)</f>
        <v>3.6904655749250002</v>
      </c>
      <c r="CB39" s="4">
        <f>BM39*$BU39*VLOOKUP("Fuel Specific Gravity",'Raw Data'!$A$1:$B$2000,2,FALSE)</f>
        <v>1.6612342194615</v>
      </c>
    </row>
    <row r="40" spans="1:80" x14ac:dyDescent="0.25">
      <c r="A40" s="2">
        <v>43167</v>
      </c>
      <c r="B40" s="38">
        <v>1.6109953703703706E-2</v>
      </c>
      <c r="C40" s="4">
        <v>13.521000000000001</v>
      </c>
      <c r="D40" s="4">
        <v>1.9953000000000001</v>
      </c>
      <c r="E40" s="4">
        <v>19952.635590000002</v>
      </c>
      <c r="F40" s="4">
        <v>54.4</v>
      </c>
      <c r="G40" s="4">
        <v>3.3</v>
      </c>
      <c r="H40" s="4">
        <v>92.6</v>
      </c>
      <c r="J40" s="4">
        <v>3.66</v>
      </c>
      <c r="K40" s="4">
        <v>0.86180000000000001</v>
      </c>
      <c r="L40" s="4">
        <v>11.652200000000001</v>
      </c>
      <c r="M40" s="4">
        <v>1.7194</v>
      </c>
      <c r="N40" s="4">
        <v>46.892200000000003</v>
      </c>
      <c r="O40" s="4">
        <v>2.8437999999999999</v>
      </c>
      <c r="P40" s="4">
        <v>49.7</v>
      </c>
      <c r="Q40" s="4">
        <v>38.901699999999998</v>
      </c>
      <c r="R40" s="4">
        <v>2.3592</v>
      </c>
      <c r="S40" s="4">
        <v>41.3</v>
      </c>
      <c r="T40" s="4">
        <v>92.5642</v>
      </c>
      <c r="W40" s="4">
        <v>0</v>
      </c>
      <c r="X40" s="4">
        <v>3.1539999999999999</v>
      </c>
      <c r="Y40" s="4">
        <v>12.1</v>
      </c>
      <c r="Z40" s="4">
        <v>851</v>
      </c>
      <c r="AA40" s="4">
        <v>861</v>
      </c>
      <c r="AB40" s="4">
        <v>873</v>
      </c>
      <c r="AC40" s="4">
        <v>86</v>
      </c>
      <c r="AD40" s="4">
        <v>31.3</v>
      </c>
      <c r="AE40" s="4">
        <v>0.72</v>
      </c>
      <c r="AF40" s="4">
        <v>979</v>
      </c>
      <c r="AG40" s="4">
        <v>4</v>
      </c>
      <c r="AH40" s="4">
        <v>65</v>
      </c>
      <c r="AI40" s="4">
        <v>41</v>
      </c>
      <c r="AJ40" s="4">
        <v>190</v>
      </c>
      <c r="AK40" s="4">
        <v>168</v>
      </c>
      <c r="AL40" s="4">
        <v>4.3</v>
      </c>
      <c r="AM40" s="4">
        <v>175.6</v>
      </c>
      <c r="AN40" s="4" t="s">
        <v>155</v>
      </c>
      <c r="AO40" s="4">
        <v>1</v>
      </c>
      <c r="AP40" s="5">
        <v>0.89193287037037028</v>
      </c>
      <c r="AQ40" s="4">
        <v>47.158824000000003</v>
      </c>
      <c r="AR40" s="4">
        <v>-88.484125000000006</v>
      </c>
      <c r="AS40" s="4">
        <v>310.10000000000002</v>
      </c>
      <c r="AT40" s="4">
        <v>21.3</v>
      </c>
      <c r="AU40" s="4">
        <v>12</v>
      </c>
      <c r="AV40" s="4">
        <v>11</v>
      </c>
      <c r="AW40" s="4" t="s">
        <v>212</v>
      </c>
      <c r="AX40" s="4">
        <v>1.6145</v>
      </c>
      <c r="AY40" s="4">
        <v>1.2770999999999999</v>
      </c>
      <c r="AZ40" s="4">
        <v>2.2915999999999999</v>
      </c>
      <c r="BA40" s="4">
        <v>13.404</v>
      </c>
      <c r="BB40" s="4">
        <v>12.95</v>
      </c>
      <c r="BC40" s="4">
        <v>0.97</v>
      </c>
      <c r="BD40" s="4">
        <v>16.042000000000002</v>
      </c>
      <c r="BE40" s="4">
        <v>2530.48</v>
      </c>
      <c r="BF40" s="4">
        <v>237.661</v>
      </c>
      <c r="BG40" s="4">
        <v>1.0660000000000001</v>
      </c>
      <c r="BH40" s="4">
        <v>6.5000000000000002E-2</v>
      </c>
      <c r="BI40" s="4">
        <v>1.131</v>
      </c>
      <c r="BJ40" s="4">
        <v>0.88500000000000001</v>
      </c>
      <c r="BK40" s="4">
        <v>5.3999999999999999E-2</v>
      </c>
      <c r="BL40" s="4">
        <v>0.93799999999999994</v>
      </c>
      <c r="BM40" s="4">
        <v>0.69369999999999998</v>
      </c>
      <c r="BQ40" s="4">
        <v>498.03399999999999</v>
      </c>
      <c r="BR40" s="4">
        <v>0.31026700000000002</v>
      </c>
      <c r="BS40" s="4">
        <v>-5</v>
      </c>
      <c r="BT40" s="4">
        <v>8.0000000000000002E-3</v>
      </c>
      <c r="BU40" s="4">
        <v>7.5821500000000004</v>
      </c>
      <c r="BV40" s="4">
        <v>21</v>
      </c>
      <c r="BW40" s="4">
        <f t="shared" si="9"/>
        <v>2.00320403</v>
      </c>
      <c r="BY40" s="4">
        <f>BE40*$BU40*VLOOKUP("Fuel Specific Gravity",'Raw Data'!$A$1:$B$2000,2,FALSE)</f>
        <v>14409.045677932001</v>
      </c>
      <c r="BZ40" s="4">
        <f>BF40*$BU40*VLOOKUP("Fuel Specific Gravity",'Raw Data'!$A$1:$B$2000,2,FALSE)</f>
        <v>1353.2879947136501</v>
      </c>
      <c r="CA40" s="4">
        <f>BJ40*$BU40*VLOOKUP("Fuel Specific Gravity",'Raw Data'!$A$1:$B$2000,2,FALSE)</f>
        <v>5.0393622652500003</v>
      </c>
      <c r="CB40" s="4">
        <f>BM40*$BU40*VLOOKUP("Fuel Specific Gravity",'Raw Data'!$A$1:$B$2000,2,FALSE)</f>
        <v>3.9500628287049997</v>
      </c>
    </row>
    <row r="41" spans="1:80" x14ac:dyDescent="0.25">
      <c r="A41" s="2">
        <v>43167</v>
      </c>
      <c r="B41" s="38">
        <v>1.612152777777778E-2</v>
      </c>
      <c r="C41" s="4">
        <v>12.86</v>
      </c>
      <c r="D41" s="4">
        <v>2.9759000000000002</v>
      </c>
      <c r="E41" s="4">
        <v>29758.66776</v>
      </c>
      <c r="F41" s="4">
        <v>49.4</v>
      </c>
      <c r="G41" s="4">
        <v>3.3</v>
      </c>
      <c r="H41" s="4">
        <v>185.6</v>
      </c>
      <c r="J41" s="4">
        <v>3.02</v>
      </c>
      <c r="K41" s="4">
        <v>0.8579</v>
      </c>
      <c r="L41" s="4">
        <v>11.0319</v>
      </c>
      <c r="M41" s="4">
        <v>2.5529000000000002</v>
      </c>
      <c r="N41" s="4">
        <v>42.3767</v>
      </c>
      <c r="O41" s="4">
        <v>2.8309000000000002</v>
      </c>
      <c r="P41" s="4">
        <v>45.2</v>
      </c>
      <c r="Q41" s="4">
        <v>35.155700000000003</v>
      </c>
      <c r="R41" s="4">
        <v>2.3485</v>
      </c>
      <c r="S41" s="4">
        <v>37.5</v>
      </c>
      <c r="T41" s="4">
        <v>185.5633</v>
      </c>
      <c r="W41" s="4">
        <v>0</v>
      </c>
      <c r="X41" s="4">
        <v>2.5905</v>
      </c>
      <c r="Y41" s="4">
        <v>12</v>
      </c>
      <c r="Z41" s="4">
        <v>853</v>
      </c>
      <c r="AA41" s="4">
        <v>862</v>
      </c>
      <c r="AB41" s="4">
        <v>873</v>
      </c>
      <c r="AC41" s="4">
        <v>86</v>
      </c>
      <c r="AD41" s="4">
        <v>31.3</v>
      </c>
      <c r="AE41" s="4">
        <v>0.72</v>
      </c>
      <c r="AF41" s="4">
        <v>979</v>
      </c>
      <c r="AG41" s="4">
        <v>4</v>
      </c>
      <c r="AH41" s="4">
        <v>65</v>
      </c>
      <c r="AI41" s="4">
        <v>41</v>
      </c>
      <c r="AJ41" s="4">
        <v>190</v>
      </c>
      <c r="AK41" s="4">
        <v>168</v>
      </c>
      <c r="AL41" s="4">
        <v>4.2</v>
      </c>
      <c r="AM41" s="4">
        <v>175.2</v>
      </c>
      <c r="AN41" s="4" t="s">
        <v>155</v>
      </c>
      <c r="AO41" s="4">
        <v>1</v>
      </c>
      <c r="AP41" s="5">
        <v>0.89194444444444443</v>
      </c>
      <c r="AQ41" s="4">
        <v>47.158842999999997</v>
      </c>
      <c r="AR41" s="4">
        <v>-88.484116999999998</v>
      </c>
      <c r="AS41" s="4">
        <v>310.10000000000002</v>
      </c>
      <c r="AT41" s="4">
        <v>23.3</v>
      </c>
      <c r="AU41" s="4">
        <v>12</v>
      </c>
      <c r="AV41" s="4">
        <v>11</v>
      </c>
      <c r="AW41" s="4" t="s">
        <v>212</v>
      </c>
      <c r="AX41" s="4">
        <v>1.1916</v>
      </c>
      <c r="AY41" s="4">
        <v>1.3</v>
      </c>
      <c r="AZ41" s="4">
        <v>2.1229</v>
      </c>
      <c r="BA41" s="4">
        <v>13.404</v>
      </c>
      <c r="BB41" s="4">
        <v>12.57</v>
      </c>
      <c r="BC41" s="4">
        <v>0.94</v>
      </c>
      <c r="BD41" s="4">
        <v>16.57</v>
      </c>
      <c r="BE41" s="4">
        <v>2356.4520000000002</v>
      </c>
      <c r="BF41" s="4">
        <v>347.06900000000002</v>
      </c>
      <c r="BG41" s="4">
        <v>0.94799999999999995</v>
      </c>
      <c r="BH41" s="4">
        <v>6.3E-2</v>
      </c>
      <c r="BI41" s="4">
        <v>1.0109999999999999</v>
      </c>
      <c r="BJ41" s="4">
        <v>0.78600000000000003</v>
      </c>
      <c r="BK41" s="4">
        <v>5.2999999999999999E-2</v>
      </c>
      <c r="BL41" s="4">
        <v>0.83899999999999997</v>
      </c>
      <c r="BM41" s="4">
        <v>1.3677999999999999</v>
      </c>
      <c r="BQ41" s="4">
        <v>402.34100000000001</v>
      </c>
      <c r="BR41" s="4">
        <v>0.45834999999999998</v>
      </c>
      <c r="BS41" s="4">
        <v>-5</v>
      </c>
      <c r="BT41" s="4">
        <v>8.9289999999999994E-3</v>
      </c>
      <c r="BU41" s="4">
        <v>11.200927999999999</v>
      </c>
      <c r="BV41" s="4">
        <v>21</v>
      </c>
      <c r="BW41" s="4">
        <f t="shared" si="9"/>
        <v>2.9592851775999995</v>
      </c>
      <c r="BY41" s="4">
        <f>BE41*$BU41*VLOOKUP("Fuel Specific Gravity",'Raw Data'!$A$1:$B$2000,2,FALSE)</f>
        <v>19822.231339779457</v>
      </c>
      <c r="BZ41" s="4">
        <f>BF41*$BU41*VLOOKUP("Fuel Specific Gravity",'Raw Data'!$A$1:$B$2000,2,FALSE)</f>
        <v>2919.508654904032</v>
      </c>
      <c r="CA41" s="4">
        <f>BJ41*$BU41*VLOOKUP("Fuel Specific Gravity",'Raw Data'!$A$1:$B$2000,2,FALSE)</f>
        <v>6.6117509854080003</v>
      </c>
      <c r="CB41" s="4">
        <f>BM41*$BU41*VLOOKUP("Fuel Specific Gravity",'Raw Data'!$A$1:$B$2000,2,FALSE)</f>
        <v>11.505792618118399</v>
      </c>
    </row>
    <row r="42" spans="1:80" x14ac:dyDescent="0.25">
      <c r="A42" s="2">
        <v>43167</v>
      </c>
      <c r="B42" s="38">
        <v>1.6133101851851853E-2</v>
      </c>
      <c r="C42" s="4">
        <v>12.711</v>
      </c>
      <c r="D42" s="4">
        <v>3.0110999999999999</v>
      </c>
      <c r="E42" s="4">
        <v>30110.60241</v>
      </c>
      <c r="F42" s="4">
        <v>46.9</v>
      </c>
      <c r="G42" s="4">
        <v>3.3</v>
      </c>
      <c r="H42" s="4">
        <v>294.5</v>
      </c>
      <c r="J42" s="4">
        <v>2.4500000000000002</v>
      </c>
      <c r="K42" s="4">
        <v>0.85860000000000003</v>
      </c>
      <c r="L42" s="4">
        <v>10.9138</v>
      </c>
      <c r="M42" s="4">
        <v>2.5851999999999999</v>
      </c>
      <c r="N42" s="4">
        <v>40.304000000000002</v>
      </c>
      <c r="O42" s="4">
        <v>2.8332999999999999</v>
      </c>
      <c r="P42" s="4">
        <v>43.1</v>
      </c>
      <c r="Q42" s="4">
        <v>33.436100000000003</v>
      </c>
      <c r="R42" s="4">
        <v>2.3504999999999998</v>
      </c>
      <c r="S42" s="4">
        <v>35.799999999999997</v>
      </c>
      <c r="T42" s="4">
        <v>294.50889999999998</v>
      </c>
      <c r="W42" s="4">
        <v>0</v>
      </c>
      <c r="X42" s="4">
        <v>2.101</v>
      </c>
      <c r="Y42" s="4">
        <v>12.1</v>
      </c>
      <c r="Z42" s="4">
        <v>853</v>
      </c>
      <c r="AA42" s="4">
        <v>863</v>
      </c>
      <c r="AB42" s="4">
        <v>874</v>
      </c>
      <c r="AC42" s="4">
        <v>86</v>
      </c>
      <c r="AD42" s="4">
        <v>31.3</v>
      </c>
      <c r="AE42" s="4">
        <v>0.72</v>
      </c>
      <c r="AF42" s="4">
        <v>979</v>
      </c>
      <c r="AG42" s="4">
        <v>4</v>
      </c>
      <c r="AH42" s="4">
        <v>65</v>
      </c>
      <c r="AI42" s="4">
        <v>41</v>
      </c>
      <c r="AJ42" s="4">
        <v>190</v>
      </c>
      <c r="AK42" s="4">
        <v>168</v>
      </c>
      <c r="AL42" s="4">
        <v>4.2</v>
      </c>
      <c r="AM42" s="4">
        <v>175.2</v>
      </c>
      <c r="AN42" s="4" t="s">
        <v>155</v>
      </c>
      <c r="AO42" s="4">
        <v>1</v>
      </c>
      <c r="AP42" s="5">
        <v>0.89194444444444443</v>
      </c>
      <c r="AQ42" s="4">
        <v>47.158926999999998</v>
      </c>
      <c r="AR42" s="4">
        <v>-88.484114000000005</v>
      </c>
      <c r="AS42" s="4">
        <v>309.8</v>
      </c>
      <c r="AT42" s="4">
        <v>26.4</v>
      </c>
      <c r="AU42" s="4">
        <v>12</v>
      </c>
      <c r="AV42" s="4">
        <v>11</v>
      </c>
      <c r="AW42" s="4" t="s">
        <v>212</v>
      </c>
      <c r="AX42" s="4">
        <v>1.7168000000000001</v>
      </c>
      <c r="AY42" s="4">
        <v>1.0687</v>
      </c>
      <c r="AZ42" s="4">
        <v>2.6396999999999999</v>
      </c>
      <c r="BA42" s="4">
        <v>13.404</v>
      </c>
      <c r="BB42" s="4">
        <v>12.64</v>
      </c>
      <c r="BC42" s="4">
        <v>0.94</v>
      </c>
      <c r="BD42" s="4">
        <v>16.471</v>
      </c>
      <c r="BE42" s="4">
        <v>2344.1590000000001</v>
      </c>
      <c r="BF42" s="4">
        <v>353.41899999999998</v>
      </c>
      <c r="BG42" s="4">
        <v>0.90700000000000003</v>
      </c>
      <c r="BH42" s="4">
        <v>6.4000000000000001E-2</v>
      </c>
      <c r="BI42" s="4">
        <v>0.97</v>
      </c>
      <c r="BJ42" s="4">
        <v>0.752</v>
      </c>
      <c r="BK42" s="4">
        <v>5.2999999999999999E-2</v>
      </c>
      <c r="BL42" s="4">
        <v>0.80500000000000005</v>
      </c>
      <c r="BM42" s="4">
        <v>2.1829000000000001</v>
      </c>
      <c r="BQ42" s="4">
        <v>328.12599999999998</v>
      </c>
      <c r="BR42" s="4">
        <v>0.509876</v>
      </c>
      <c r="BS42" s="4">
        <v>-5</v>
      </c>
      <c r="BT42" s="4">
        <v>8.071E-3</v>
      </c>
      <c r="BU42" s="4">
        <v>12.460095000000001</v>
      </c>
      <c r="BV42" s="4">
        <v>21</v>
      </c>
      <c r="BW42" s="4">
        <f t="shared" si="9"/>
        <v>3.2919570990000002</v>
      </c>
      <c r="BY42" s="4">
        <f>BE42*$BU42*VLOOKUP("Fuel Specific Gravity",'Raw Data'!$A$1:$B$2000,2,FALSE)</f>
        <v>21935.541320163858</v>
      </c>
      <c r="BZ42" s="4">
        <f>BF42*$BU42*VLOOKUP("Fuel Specific Gravity",'Raw Data'!$A$1:$B$2000,2,FALSE)</f>
        <v>3307.129370418555</v>
      </c>
      <c r="CA42" s="4">
        <f>BJ42*$BU42*VLOOKUP("Fuel Specific Gravity",'Raw Data'!$A$1:$B$2000,2,FALSE)</f>
        <v>7.0368635714400014</v>
      </c>
      <c r="CB42" s="4">
        <f>BM42*$BU42*VLOOKUP("Fuel Specific Gravity",'Raw Data'!$A$1:$B$2000,2,FALSE)</f>
        <v>20.426555173000501</v>
      </c>
    </row>
    <row r="43" spans="1:80" x14ac:dyDescent="0.25">
      <c r="A43" s="2">
        <v>43167</v>
      </c>
      <c r="B43" s="38">
        <v>1.6144675925925927E-2</v>
      </c>
      <c r="C43" s="4">
        <v>13.316000000000001</v>
      </c>
      <c r="D43" s="4">
        <v>2.3149000000000002</v>
      </c>
      <c r="E43" s="4">
        <v>23149.429260000001</v>
      </c>
      <c r="F43" s="4">
        <v>46.5</v>
      </c>
      <c r="G43" s="4">
        <v>3.3</v>
      </c>
      <c r="H43" s="4">
        <v>353</v>
      </c>
      <c r="J43" s="4">
        <v>1.87</v>
      </c>
      <c r="K43" s="4">
        <v>0.86019999999999996</v>
      </c>
      <c r="L43" s="4">
        <v>11.454700000000001</v>
      </c>
      <c r="M43" s="4">
        <v>1.9913000000000001</v>
      </c>
      <c r="N43" s="4">
        <v>39.965800000000002</v>
      </c>
      <c r="O43" s="4">
        <v>2.8386999999999998</v>
      </c>
      <c r="P43" s="4">
        <v>42.8</v>
      </c>
      <c r="Q43" s="4">
        <v>33.1556</v>
      </c>
      <c r="R43" s="4">
        <v>2.355</v>
      </c>
      <c r="S43" s="4">
        <v>35.5</v>
      </c>
      <c r="T43" s="4">
        <v>353.02820000000003</v>
      </c>
      <c r="W43" s="4">
        <v>0</v>
      </c>
      <c r="X43" s="4">
        <v>1.6088</v>
      </c>
      <c r="Y43" s="4">
        <v>12</v>
      </c>
      <c r="Z43" s="4">
        <v>853</v>
      </c>
      <c r="AA43" s="4">
        <v>862</v>
      </c>
      <c r="AB43" s="4">
        <v>873</v>
      </c>
      <c r="AC43" s="4">
        <v>86</v>
      </c>
      <c r="AD43" s="4">
        <v>31.3</v>
      </c>
      <c r="AE43" s="4">
        <v>0.72</v>
      </c>
      <c r="AF43" s="4">
        <v>979</v>
      </c>
      <c r="AG43" s="4">
        <v>4</v>
      </c>
      <c r="AH43" s="4">
        <v>65</v>
      </c>
      <c r="AI43" s="4">
        <v>41</v>
      </c>
      <c r="AJ43" s="4">
        <v>190</v>
      </c>
      <c r="AK43" s="4">
        <v>168</v>
      </c>
      <c r="AL43" s="4">
        <v>4.3</v>
      </c>
      <c r="AM43" s="4">
        <v>175.5</v>
      </c>
      <c r="AN43" s="4" t="s">
        <v>155</v>
      </c>
      <c r="AO43" s="4">
        <v>2</v>
      </c>
      <c r="AP43" s="5">
        <v>0.89195601851851858</v>
      </c>
      <c r="AQ43" s="4">
        <v>47.159047999999999</v>
      </c>
      <c r="AR43" s="4">
        <v>-88.484120000000004</v>
      </c>
      <c r="AS43" s="4">
        <v>309.60000000000002</v>
      </c>
      <c r="AT43" s="4">
        <v>30.4</v>
      </c>
      <c r="AU43" s="4">
        <v>12</v>
      </c>
      <c r="AV43" s="4">
        <v>11</v>
      </c>
      <c r="AW43" s="4" t="s">
        <v>212</v>
      </c>
      <c r="AX43" s="4">
        <v>2.1313</v>
      </c>
      <c r="AY43" s="4">
        <v>1</v>
      </c>
      <c r="AZ43" s="4">
        <v>2.9542000000000002</v>
      </c>
      <c r="BA43" s="4">
        <v>13.404</v>
      </c>
      <c r="BB43" s="4">
        <v>12.8</v>
      </c>
      <c r="BC43" s="4">
        <v>0.95</v>
      </c>
      <c r="BD43" s="4">
        <v>16.251000000000001</v>
      </c>
      <c r="BE43" s="4">
        <v>2468.9929999999999</v>
      </c>
      <c r="BF43" s="4">
        <v>273.18400000000003</v>
      </c>
      <c r="BG43" s="4">
        <v>0.90200000000000002</v>
      </c>
      <c r="BH43" s="4">
        <v>6.4000000000000001E-2</v>
      </c>
      <c r="BI43" s="4">
        <v>0.96599999999999997</v>
      </c>
      <c r="BJ43" s="4">
        <v>0.748</v>
      </c>
      <c r="BK43" s="4">
        <v>5.2999999999999999E-2</v>
      </c>
      <c r="BL43" s="4">
        <v>0.80200000000000005</v>
      </c>
      <c r="BM43" s="4">
        <v>2.6257999999999999</v>
      </c>
      <c r="BQ43" s="4">
        <v>252.13399999999999</v>
      </c>
      <c r="BR43" s="4">
        <v>0.55852100000000005</v>
      </c>
      <c r="BS43" s="4">
        <v>-5</v>
      </c>
      <c r="BT43" s="4">
        <v>8.0000000000000002E-3</v>
      </c>
      <c r="BU43" s="4">
        <v>13.648857</v>
      </c>
      <c r="BV43" s="4">
        <v>21</v>
      </c>
      <c r="BW43" s="4">
        <f t="shared" si="9"/>
        <v>3.6060280193999996</v>
      </c>
      <c r="BY43" s="4">
        <f>BE43*$BU43*VLOOKUP("Fuel Specific Gravity",'Raw Data'!$A$1:$B$2000,2,FALSE)</f>
        <v>25307.898225641751</v>
      </c>
      <c r="BZ43" s="4">
        <f>BF43*$BU43*VLOOKUP("Fuel Specific Gravity",'Raw Data'!$A$1:$B$2000,2,FALSE)</f>
        <v>2800.2156623666883</v>
      </c>
      <c r="CA43" s="4">
        <f>BJ43*$BU43*VLOOKUP("Fuel Specific Gravity",'Raw Data'!$A$1:$B$2000,2,FALSE)</f>
        <v>7.6672181220360001</v>
      </c>
      <c r="CB43" s="4">
        <f>BM43*$BU43*VLOOKUP("Fuel Specific Gravity",'Raw Data'!$A$1:$B$2000,2,FALSE)</f>
        <v>26.9152157016606</v>
      </c>
    </row>
    <row r="44" spans="1:80" x14ac:dyDescent="0.25">
      <c r="A44" s="2">
        <v>43167</v>
      </c>
      <c r="B44" s="38">
        <v>1.615625E-2</v>
      </c>
      <c r="C44" s="4">
        <v>13.669</v>
      </c>
      <c r="D44" s="4">
        <v>1.3549</v>
      </c>
      <c r="E44" s="4">
        <v>13549.240400000001</v>
      </c>
      <c r="F44" s="4">
        <v>46.5</v>
      </c>
      <c r="G44" s="4">
        <v>3.2</v>
      </c>
      <c r="H44" s="4">
        <v>336.8</v>
      </c>
      <c r="J44" s="4">
        <v>1.52</v>
      </c>
      <c r="K44" s="4">
        <v>0.86609999999999998</v>
      </c>
      <c r="L44" s="4">
        <v>11.8386</v>
      </c>
      <c r="M44" s="4">
        <v>1.1735</v>
      </c>
      <c r="N44" s="4">
        <v>40.2898</v>
      </c>
      <c r="O44" s="4">
        <v>2.7715999999999998</v>
      </c>
      <c r="P44" s="4">
        <v>43.1</v>
      </c>
      <c r="Q44" s="4">
        <v>33.424300000000002</v>
      </c>
      <c r="R44" s="4">
        <v>2.2993000000000001</v>
      </c>
      <c r="S44" s="4">
        <v>35.700000000000003</v>
      </c>
      <c r="T44" s="4">
        <v>336.77159999999998</v>
      </c>
      <c r="W44" s="4">
        <v>0</v>
      </c>
      <c r="X44" s="4">
        <v>1.3138000000000001</v>
      </c>
      <c r="Y44" s="4">
        <v>12</v>
      </c>
      <c r="Z44" s="4">
        <v>852</v>
      </c>
      <c r="AA44" s="4">
        <v>862</v>
      </c>
      <c r="AB44" s="4">
        <v>873</v>
      </c>
      <c r="AC44" s="4">
        <v>86</v>
      </c>
      <c r="AD44" s="4">
        <v>31.3</v>
      </c>
      <c r="AE44" s="4">
        <v>0.72</v>
      </c>
      <c r="AF44" s="4">
        <v>979</v>
      </c>
      <c r="AG44" s="4">
        <v>4</v>
      </c>
      <c r="AH44" s="4">
        <v>65</v>
      </c>
      <c r="AI44" s="4">
        <v>41</v>
      </c>
      <c r="AJ44" s="4">
        <v>190</v>
      </c>
      <c r="AK44" s="4">
        <v>168</v>
      </c>
      <c r="AL44" s="4">
        <v>4.2</v>
      </c>
      <c r="AM44" s="4">
        <v>175.9</v>
      </c>
      <c r="AN44" s="4" t="s">
        <v>155</v>
      </c>
      <c r="AO44" s="4">
        <v>2</v>
      </c>
      <c r="AP44" s="5">
        <v>0.89196759259259262</v>
      </c>
      <c r="AQ44" s="4">
        <v>47.159188999999998</v>
      </c>
      <c r="AR44" s="4">
        <v>-88.484137000000004</v>
      </c>
      <c r="AS44" s="4">
        <v>309.8</v>
      </c>
      <c r="AT44" s="4">
        <v>33.700000000000003</v>
      </c>
      <c r="AU44" s="4">
        <v>12</v>
      </c>
      <c r="AV44" s="4">
        <v>11</v>
      </c>
      <c r="AW44" s="4" t="s">
        <v>212</v>
      </c>
      <c r="AX44" s="4">
        <v>1.9686999999999999</v>
      </c>
      <c r="AY44" s="4">
        <v>1.2313000000000001</v>
      </c>
      <c r="AZ44" s="4">
        <v>3.1541999999999999</v>
      </c>
      <c r="BA44" s="4">
        <v>13.404</v>
      </c>
      <c r="BB44" s="4">
        <v>13.4</v>
      </c>
      <c r="BC44" s="4">
        <v>1</v>
      </c>
      <c r="BD44" s="4">
        <v>15.458</v>
      </c>
      <c r="BE44" s="4">
        <v>2637.2179999999998</v>
      </c>
      <c r="BF44" s="4">
        <v>166.386</v>
      </c>
      <c r="BG44" s="4">
        <v>0.94</v>
      </c>
      <c r="BH44" s="4">
        <v>6.5000000000000002E-2</v>
      </c>
      <c r="BI44" s="4">
        <v>1.0049999999999999</v>
      </c>
      <c r="BJ44" s="4">
        <v>0.78</v>
      </c>
      <c r="BK44" s="4">
        <v>5.3999999999999999E-2</v>
      </c>
      <c r="BL44" s="4">
        <v>0.83299999999999996</v>
      </c>
      <c r="BM44" s="4">
        <v>2.5888</v>
      </c>
      <c r="BQ44" s="4">
        <v>212.797</v>
      </c>
      <c r="BR44" s="4">
        <v>0.45051999999999998</v>
      </c>
      <c r="BS44" s="4">
        <v>-5</v>
      </c>
      <c r="BT44" s="4">
        <v>8.0000000000000002E-3</v>
      </c>
      <c r="BU44" s="4">
        <v>11.009582999999999</v>
      </c>
      <c r="BV44" s="4">
        <v>21</v>
      </c>
      <c r="BW44" s="4">
        <f t="shared" si="9"/>
        <v>2.9087318285999997</v>
      </c>
      <c r="BY44" s="4">
        <f>BE44*$BU44*VLOOKUP("Fuel Specific Gravity",'Raw Data'!$A$1:$B$2000,2,FALSE)</f>
        <v>21805.037515530592</v>
      </c>
      <c r="BZ44" s="4">
        <f>BF44*$BU44*VLOOKUP("Fuel Specific Gravity",'Raw Data'!$A$1:$B$2000,2,FALSE)</f>
        <v>1375.7121982555379</v>
      </c>
      <c r="CA44" s="4">
        <f>BJ44*$BU44*VLOOKUP("Fuel Specific Gravity",'Raw Data'!$A$1:$B$2000,2,FALSE)</f>
        <v>6.4491935297399996</v>
      </c>
      <c r="CB44" s="4">
        <f>BM44*$BU44*VLOOKUP("Fuel Specific Gravity",'Raw Data'!$A$1:$B$2000,2,FALSE)</f>
        <v>21.404707961270397</v>
      </c>
    </row>
    <row r="45" spans="1:80" x14ac:dyDescent="0.25">
      <c r="A45" s="2">
        <v>43167</v>
      </c>
      <c r="B45" s="38">
        <v>1.6167824074074074E-2</v>
      </c>
      <c r="C45" s="4">
        <v>14.039</v>
      </c>
      <c r="D45" s="4">
        <v>0.52629999999999999</v>
      </c>
      <c r="E45" s="4">
        <v>5263.2306410000001</v>
      </c>
      <c r="F45" s="4">
        <v>48.6</v>
      </c>
      <c r="G45" s="4">
        <v>3.2</v>
      </c>
      <c r="H45" s="4">
        <v>275.2</v>
      </c>
      <c r="J45" s="4">
        <v>1.17</v>
      </c>
      <c r="K45" s="4">
        <v>0.87070000000000003</v>
      </c>
      <c r="L45" s="4">
        <v>12.2242</v>
      </c>
      <c r="M45" s="4">
        <v>0.45829999999999999</v>
      </c>
      <c r="N45" s="4">
        <v>42.305599999999998</v>
      </c>
      <c r="O45" s="4">
        <v>2.7862</v>
      </c>
      <c r="P45" s="4">
        <v>45.1</v>
      </c>
      <c r="Q45" s="4">
        <v>35.096600000000002</v>
      </c>
      <c r="R45" s="4">
        <v>2.3115000000000001</v>
      </c>
      <c r="S45" s="4">
        <v>37.4</v>
      </c>
      <c r="T45" s="4">
        <v>275.17090000000002</v>
      </c>
      <c r="W45" s="4">
        <v>0</v>
      </c>
      <c r="X45" s="4">
        <v>1.0224</v>
      </c>
      <c r="Y45" s="4">
        <v>12.1</v>
      </c>
      <c r="Z45" s="4">
        <v>850</v>
      </c>
      <c r="AA45" s="4">
        <v>859</v>
      </c>
      <c r="AB45" s="4">
        <v>871</v>
      </c>
      <c r="AC45" s="4">
        <v>86</v>
      </c>
      <c r="AD45" s="4">
        <v>31.3</v>
      </c>
      <c r="AE45" s="4">
        <v>0.72</v>
      </c>
      <c r="AF45" s="4">
        <v>979</v>
      </c>
      <c r="AG45" s="4">
        <v>4</v>
      </c>
      <c r="AH45" s="4">
        <v>65</v>
      </c>
      <c r="AI45" s="4">
        <v>41</v>
      </c>
      <c r="AJ45" s="4">
        <v>190</v>
      </c>
      <c r="AK45" s="4">
        <v>168</v>
      </c>
      <c r="AL45" s="4">
        <v>4.2</v>
      </c>
      <c r="AM45" s="4">
        <v>176</v>
      </c>
      <c r="AN45" s="4" t="s">
        <v>155</v>
      </c>
      <c r="AO45" s="4">
        <v>2</v>
      </c>
      <c r="AP45" s="5">
        <v>0.89197916666666666</v>
      </c>
      <c r="AQ45" s="4">
        <v>47.15934</v>
      </c>
      <c r="AR45" s="4">
        <v>-88.484145999999996</v>
      </c>
      <c r="AS45" s="4">
        <v>310.3</v>
      </c>
      <c r="AT45" s="4">
        <v>35.799999999999997</v>
      </c>
      <c r="AU45" s="4">
        <v>12</v>
      </c>
      <c r="AV45" s="4">
        <v>11</v>
      </c>
      <c r="AW45" s="4" t="s">
        <v>212</v>
      </c>
      <c r="AX45" s="4">
        <v>1.8229</v>
      </c>
      <c r="AY45" s="4">
        <v>1.4541999999999999</v>
      </c>
      <c r="AZ45" s="4">
        <v>3.2770999999999999</v>
      </c>
      <c r="BA45" s="4">
        <v>13.404</v>
      </c>
      <c r="BB45" s="4">
        <v>13.91</v>
      </c>
      <c r="BC45" s="4">
        <v>1.04</v>
      </c>
      <c r="BD45" s="4">
        <v>14.85</v>
      </c>
      <c r="BE45" s="4">
        <v>2795.32</v>
      </c>
      <c r="BF45" s="4">
        <v>66.697999999999993</v>
      </c>
      <c r="BG45" s="4">
        <v>1.0129999999999999</v>
      </c>
      <c r="BH45" s="4">
        <v>6.7000000000000004E-2</v>
      </c>
      <c r="BI45" s="4">
        <v>1.08</v>
      </c>
      <c r="BJ45" s="4">
        <v>0.84</v>
      </c>
      <c r="BK45" s="4">
        <v>5.5E-2</v>
      </c>
      <c r="BL45" s="4">
        <v>0.89600000000000002</v>
      </c>
      <c r="BM45" s="4">
        <v>2.1714000000000002</v>
      </c>
      <c r="BQ45" s="4">
        <v>169.99700000000001</v>
      </c>
      <c r="BR45" s="4">
        <v>0.375112</v>
      </c>
      <c r="BS45" s="4">
        <v>-5</v>
      </c>
      <c r="BT45" s="4">
        <v>7.071E-3</v>
      </c>
      <c r="BU45" s="4">
        <v>9.1667989999999993</v>
      </c>
      <c r="BV45" s="4">
        <v>21</v>
      </c>
      <c r="BW45" s="4">
        <f t="shared" si="9"/>
        <v>2.4218682957999995</v>
      </c>
      <c r="BY45" s="4">
        <f>BE45*$BU45*VLOOKUP("Fuel Specific Gravity",'Raw Data'!$A$1:$B$2000,2,FALSE)</f>
        <v>19243.72657209068</v>
      </c>
      <c r="BZ45" s="4">
        <f>BF45*$BU45*VLOOKUP("Fuel Specific Gravity",'Raw Data'!$A$1:$B$2000,2,FALSE)</f>
        <v>459.16677693620198</v>
      </c>
      <c r="CA45" s="4">
        <f>BJ45*$BU45*VLOOKUP("Fuel Specific Gravity",'Raw Data'!$A$1:$B$2000,2,FALSE)</f>
        <v>5.7827834811599992</v>
      </c>
      <c r="CB45" s="4">
        <f>BM45*$BU45*VLOOKUP("Fuel Specific Gravity",'Raw Data'!$A$1:$B$2000,2,FALSE)</f>
        <v>14.9484952987986</v>
      </c>
    </row>
    <row r="46" spans="1:80" x14ac:dyDescent="0.25">
      <c r="A46" s="2">
        <v>43167</v>
      </c>
      <c r="B46" s="38">
        <v>1.6179398148148148E-2</v>
      </c>
      <c r="C46" s="4">
        <v>14.162000000000001</v>
      </c>
      <c r="D46" s="4">
        <v>0.1799</v>
      </c>
      <c r="E46" s="4">
        <v>1799.450458</v>
      </c>
      <c r="F46" s="4">
        <v>51.4</v>
      </c>
      <c r="G46" s="4">
        <v>3.2</v>
      </c>
      <c r="H46" s="4">
        <v>172.1</v>
      </c>
      <c r="J46" s="4">
        <v>0.92</v>
      </c>
      <c r="K46" s="4">
        <v>0.87290000000000001</v>
      </c>
      <c r="L46" s="4">
        <v>12.3619</v>
      </c>
      <c r="M46" s="4">
        <v>0.15709999999999999</v>
      </c>
      <c r="N46" s="4">
        <v>44.893599999999999</v>
      </c>
      <c r="O46" s="4">
        <v>2.7932000000000001</v>
      </c>
      <c r="P46" s="4">
        <v>47.7</v>
      </c>
      <c r="Q46" s="4">
        <v>37.243600000000001</v>
      </c>
      <c r="R46" s="4">
        <v>2.3172999999999999</v>
      </c>
      <c r="S46" s="4">
        <v>39.6</v>
      </c>
      <c r="T46" s="4">
        <v>172.0864</v>
      </c>
      <c r="W46" s="4">
        <v>0</v>
      </c>
      <c r="X46" s="4">
        <v>0.80659999999999998</v>
      </c>
      <c r="Y46" s="4">
        <v>12</v>
      </c>
      <c r="Z46" s="4">
        <v>849</v>
      </c>
      <c r="AA46" s="4">
        <v>859</v>
      </c>
      <c r="AB46" s="4">
        <v>870</v>
      </c>
      <c r="AC46" s="4">
        <v>86</v>
      </c>
      <c r="AD46" s="4">
        <v>31.3</v>
      </c>
      <c r="AE46" s="4">
        <v>0.72</v>
      </c>
      <c r="AF46" s="4">
        <v>979</v>
      </c>
      <c r="AG46" s="4">
        <v>4</v>
      </c>
      <c r="AH46" s="4">
        <v>64.070999999999998</v>
      </c>
      <c r="AI46" s="4">
        <v>41</v>
      </c>
      <c r="AJ46" s="4">
        <v>190</v>
      </c>
      <c r="AK46" s="4">
        <v>168</v>
      </c>
      <c r="AL46" s="4">
        <v>4.0999999999999996</v>
      </c>
      <c r="AM46" s="4">
        <v>176</v>
      </c>
      <c r="AN46" s="4" t="s">
        <v>155</v>
      </c>
      <c r="AO46" s="4">
        <v>2</v>
      </c>
      <c r="AP46" s="5">
        <v>0.8919907407407407</v>
      </c>
      <c r="AQ46" s="4">
        <v>47.159495</v>
      </c>
      <c r="AR46" s="4">
        <v>-88.484148000000005</v>
      </c>
      <c r="AS46" s="4">
        <v>310.89999999999998</v>
      </c>
      <c r="AT46" s="4">
        <v>36.200000000000003</v>
      </c>
      <c r="AU46" s="4">
        <v>12</v>
      </c>
      <c r="AV46" s="4">
        <v>11</v>
      </c>
      <c r="AW46" s="4" t="s">
        <v>212</v>
      </c>
      <c r="AX46" s="4">
        <v>1.4145000000000001</v>
      </c>
      <c r="AY46" s="4">
        <v>1.5770999999999999</v>
      </c>
      <c r="AZ46" s="4">
        <v>2.6831999999999998</v>
      </c>
      <c r="BA46" s="4">
        <v>13.404</v>
      </c>
      <c r="BB46" s="4">
        <v>14.16</v>
      </c>
      <c r="BC46" s="4">
        <v>1.06</v>
      </c>
      <c r="BD46" s="4">
        <v>14.561999999999999</v>
      </c>
      <c r="BE46" s="4">
        <v>2866.1379999999999</v>
      </c>
      <c r="BF46" s="4">
        <v>23.178999999999998</v>
      </c>
      <c r="BG46" s="4">
        <v>1.0900000000000001</v>
      </c>
      <c r="BH46" s="4">
        <v>6.8000000000000005E-2</v>
      </c>
      <c r="BI46" s="4">
        <v>1.1579999999999999</v>
      </c>
      <c r="BJ46" s="4">
        <v>0.90400000000000003</v>
      </c>
      <c r="BK46" s="4">
        <v>5.6000000000000001E-2</v>
      </c>
      <c r="BL46" s="4">
        <v>0.96099999999999997</v>
      </c>
      <c r="BM46" s="4">
        <v>1.3768</v>
      </c>
      <c r="BQ46" s="4">
        <v>135.97200000000001</v>
      </c>
      <c r="BR46" s="4">
        <v>0.31704700000000002</v>
      </c>
      <c r="BS46" s="4">
        <v>-5</v>
      </c>
      <c r="BT46" s="4">
        <v>7.9290000000000003E-3</v>
      </c>
      <c r="BU46" s="4">
        <v>7.7478360000000004</v>
      </c>
      <c r="BV46" s="4">
        <v>21</v>
      </c>
      <c r="BW46" s="4">
        <f t="shared" si="9"/>
        <v>2.0469782712</v>
      </c>
      <c r="BY46" s="4">
        <f>BE46*$BU46*VLOOKUP("Fuel Specific Gravity",'Raw Data'!$A$1:$B$2000,2,FALSE)</f>
        <v>16676.981750203369</v>
      </c>
      <c r="BZ46" s="4">
        <f>BF46*$BU46*VLOOKUP("Fuel Specific Gravity",'Raw Data'!$A$1:$B$2000,2,FALSE)</f>
        <v>134.86990507364399</v>
      </c>
      <c r="CA46" s="4">
        <f>BJ46*$BU46*VLOOKUP("Fuel Specific Gravity",'Raw Data'!$A$1:$B$2000,2,FALSE)</f>
        <v>5.2600368517440002</v>
      </c>
      <c r="CB46" s="4">
        <f>BM46*$BU46*VLOOKUP("Fuel Specific Gravity",'Raw Data'!$A$1:$B$2000,2,FALSE)</f>
        <v>8.0110826742048005</v>
      </c>
    </row>
    <row r="47" spans="1:80" x14ac:dyDescent="0.25">
      <c r="A47" s="2">
        <v>43167</v>
      </c>
      <c r="B47" s="38">
        <v>1.6190972222222221E-2</v>
      </c>
      <c r="C47" s="4">
        <v>14.103</v>
      </c>
      <c r="D47" s="4">
        <v>7.3599999999999999E-2</v>
      </c>
      <c r="E47" s="4">
        <v>735.98662200000001</v>
      </c>
      <c r="F47" s="4">
        <v>58.1</v>
      </c>
      <c r="G47" s="4">
        <v>3.2</v>
      </c>
      <c r="H47" s="4">
        <v>123.9</v>
      </c>
      <c r="J47" s="4">
        <v>0.77</v>
      </c>
      <c r="K47" s="4">
        <v>0.87429999999999997</v>
      </c>
      <c r="L47" s="4">
        <v>12.3308</v>
      </c>
      <c r="M47" s="4">
        <v>6.4399999999999999E-2</v>
      </c>
      <c r="N47" s="4">
        <v>50.757199999999997</v>
      </c>
      <c r="O47" s="4">
        <v>2.7635999999999998</v>
      </c>
      <c r="P47" s="4">
        <v>53.5</v>
      </c>
      <c r="Q47" s="4">
        <v>42.1081</v>
      </c>
      <c r="R47" s="4">
        <v>2.2927</v>
      </c>
      <c r="S47" s="4">
        <v>44.4</v>
      </c>
      <c r="T47" s="4">
        <v>123.9097</v>
      </c>
      <c r="W47" s="4">
        <v>0</v>
      </c>
      <c r="X47" s="4">
        <v>0.67579999999999996</v>
      </c>
      <c r="Y47" s="4">
        <v>12</v>
      </c>
      <c r="Z47" s="4">
        <v>849</v>
      </c>
      <c r="AA47" s="4">
        <v>859</v>
      </c>
      <c r="AB47" s="4">
        <v>870</v>
      </c>
      <c r="AC47" s="4">
        <v>86</v>
      </c>
      <c r="AD47" s="4">
        <v>31.3</v>
      </c>
      <c r="AE47" s="4">
        <v>0.72</v>
      </c>
      <c r="AF47" s="4">
        <v>979</v>
      </c>
      <c r="AG47" s="4">
        <v>4</v>
      </c>
      <c r="AH47" s="4">
        <v>64</v>
      </c>
      <c r="AI47" s="4">
        <v>41</v>
      </c>
      <c r="AJ47" s="4">
        <v>190</v>
      </c>
      <c r="AK47" s="4">
        <v>168.9</v>
      </c>
      <c r="AL47" s="4">
        <v>4.0999999999999996</v>
      </c>
      <c r="AM47" s="4">
        <v>176</v>
      </c>
      <c r="AN47" s="4" t="s">
        <v>155</v>
      </c>
      <c r="AO47" s="4">
        <v>2</v>
      </c>
      <c r="AP47" s="5">
        <v>0.89200231481481485</v>
      </c>
      <c r="AQ47" s="4">
        <v>47.159646000000002</v>
      </c>
      <c r="AR47" s="4">
        <v>-88.484159000000005</v>
      </c>
      <c r="AS47" s="4">
        <v>311.60000000000002</v>
      </c>
      <c r="AT47" s="4">
        <v>36.6</v>
      </c>
      <c r="AU47" s="4">
        <v>12</v>
      </c>
      <c r="AV47" s="4">
        <v>10</v>
      </c>
      <c r="AW47" s="4" t="s">
        <v>213</v>
      </c>
      <c r="AX47" s="4">
        <v>1.3</v>
      </c>
      <c r="AY47" s="4">
        <v>1.8312999999999999</v>
      </c>
      <c r="AZ47" s="4">
        <v>2.6541999999999999</v>
      </c>
      <c r="BA47" s="4">
        <v>13.404</v>
      </c>
      <c r="BB47" s="4">
        <v>14.34</v>
      </c>
      <c r="BC47" s="4">
        <v>1.07</v>
      </c>
      <c r="BD47" s="4">
        <v>14.372</v>
      </c>
      <c r="BE47" s="4">
        <v>2888.6680000000001</v>
      </c>
      <c r="BF47" s="4">
        <v>9.5950000000000006</v>
      </c>
      <c r="BG47" s="4">
        <v>1.2450000000000001</v>
      </c>
      <c r="BH47" s="4">
        <v>6.8000000000000005E-2</v>
      </c>
      <c r="BI47" s="4">
        <v>1.3129999999999999</v>
      </c>
      <c r="BJ47" s="4">
        <v>1.0329999999999999</v>
      </c>
      <c r="BK47" s="4">
        <v>5.6000000000000001E-2</v>
      </c>
      <c r="BL47" s="4">
        <v>1.089</v>
      </c>
      <c r="BM47" s="4">
        <v>1.0017</v>
      </c>
      <c r="BQ47" s="4">
        <v>115.117</v>
      </c>
      <c r="BR47" s="4">
        <v>0.30185200000000001</v>
      </c>
      <c r="BS47" s="4">
        <v>-5</v>
      </c>
      <c r="BT47" s="4">
        <v>8.9289999999999994E-3</v>
      </c>
      <c r="BU47" s="4">
        <v>7.3765090000000004</v>
      </c>
      <c r="BV47" s="4">
        <v>21</v>
      </c>
      <c r="BW47" s="4">
        <f t="shared" si="9"/>
        <v>1.9488736778</v>
      </c>
      <c r="BY47" s="4">
        <f>BE47*$BU47*VLOOKUP("Fuel Specific Gravity",'Raw Data'!$A$1:$B$2000,2,FALSE)</f>
        <v>16002.522410509015</v>
      </c>
      <c r="BZ47" s="4">
        <f>BF47*$BU47*VLOOKUP("Fuel Specific Gravity",'Raw Data'!$A$1:$B$2000,2,FALSE)</f>
        <v>53.15398049510501</v>
      </c>
      <c r="CA47" s="4">
        <f>BJ47*$BU47*VLOOKUP("Fuel Specific Gravity",'Raw Data'!$A$1:$B$2000,2,FALSE)</f>
        <v>5.7225702815470001</v>
      </c>
      <c r="CB47" s="4">
        <f>BM47*$BU47*VLOOKUP("Fuel Specific Gravity",'Raw Data'!$A$1:$B$2000,2,FALSE)</f>
        <v>5.5491758480403011</v>
      </c>
    </row>
    <row r="48" spans="1:80" x14ac:dyDescent="0.25">
      <c r="A48" s="2">
        <v>43167</v>
      </c>
      <c r="B48" s="38">
        <v>1.6202546296296295E-2</v>
      </c>
      <c r="C48" s="4">
        <v>13.590999999999999</v>
      </c>
      <c r="D48" s="4">
        <v>3.1899999999999998E-2</v>
      </c>
      <c r="E48" s="4">
        <v>318.66438399999998</v>
      </c>
      <c r="F48" s="4">
        <v>81.2</v>
      </c>
      <c r="G48" s="4">
        <v>3.1</v>
      </c>
      <c r="H48" s="4">
        <v>93.7</v>
      </c>
      <c r="J48" s="4">
        <v>0.62</v>
      </c>
      <c r="K48" s="4">
        <v>0.87880000000000003</v>
      </c>
      <c r="L48" s="4">
        <v>11.9435</v>
      </c>
      <c r="M48" s="4">
        <v>2.8000000000000001E-2</v>
      </c>
      <c r="N48" s="4">
        <v>71.316699999999997</v>
      </c>
      <c r="O48" s="4">
        <v>2.7242000000000002</v>
      </c>
      <c r="P48" s="4">
        <v>74</v>
      </c>
      <c r="Q48" s="4">
        <v>59.164200000000001</v>
      </c>
      <c r="R48" s="4">
        <v>2.2599999999999998</v>
      </c>
      <c r="S48" s="4">
        <v>61.4</v>
      </c>
      <c r="T48" s="4">
        <v>93.681899999999999</v>
      </c>
      <c r="W48" s="4">
        <v>0</v>
      </c>
      <c r="X48" s="4">
        <v>0.54610000000000003</v>
      </c>
      <c r="Y48" s="4">
        <v>12</v>
      </c>
      <c r="Z48" s="4">
        <v>848</v>
      </c>
      <c r="AA48" s="4">
        <v>859</v>
      </c>
      <c r="AB48" s="4">
        <v>870</v>
      </c>
      <c r="AC48" s="4">
        <v>86</v>
      </c>
      <c r="AD48" s="4">
        <v>31.3</v>
      </c>
      <c r="AE48" s="4">
        <v>0.72</v>
      </c>
      <c r="AF48" s="4">
        <v>979</v>
      </c>
      <c r="AG48" s="4">
        <v>4</v>
      </c>
      <c r="AH48" s="4">
        <v>64</v>
      </c>
      <c r="AI48" s="4">
        <v>41</v>
      </c>
      <c r="AJ48" s="4">
        <v>190</v>
      </c>
      <c r="AK48" s="4">
        <v>168.1</v>
      </c>
      <c r="AL48" s="4">
        <v>4.0999999999999996</v>
      </c>
      <c r="AM48" s="4">
        <v>176</v>
      </c>
      <c r="AN48" s="4" t="s">
        <v>155</v>
      </c>
      <c r="AO48" s="4">
        <v>2</v>
      </c>
      <c r="AP48" s="5">
        <v>0.89201388888888899</v>
      </c>
      <c r="AQ48" s="4">
        <v>47.159906999999997</v>
      </c>
      <c r="AR48" s="4">
        <v>-88.484176000000005</v>
      </c>
      <c r="AS48" s="4">
        <v>312.60000000000002</v>
      </c>
      <c r="AT48" s="4">
        <v>36.5</v>
      </c>
      <c r="AU48" s="4">
        <v>12</v>
      </c>
      <c r="AV48" s="4">
        <v>10</v>
      </c>
      <c r="AW48" s="4" t="s">
        <v>213</v>
      </c>
      <c r="AX48" s="4">
        <v>1.3</v>
      </c>
      <c r="AY48" s="4">
        <v>1.9</v>
      </c>
      <c r="AZ48" s="4">
        <v>2.7</v>
      </c>
      <c r="BA48" s="4">
        <v>13.404</v>
      </c>
      <c r="BB48" s="4">
        <v>14.89</v>
      </c>
      <c r="BC48" s="4">
        <v>1.1100000000000001</v>
      </c>
      <c r="BD48" s="4">
        <v>13.794</v>
      </c>
      <c r="BE48" s="4">
        <v>2897.9119999999998</v>
      </c>
      <c r="BF48" s="4">
        <v>4.3250000000000002</v>
      </c>
      <c r="BG48" s="4">
        <v>1.8120000000000001</v>
      </c>
      <c r="BH48" s="4">
        <v>6.9000000000000006E-2</v>
      </c>
      <c r="BI48" s="4">
        <v>1.881</v>
      </c>
      <c r="BJ48" s="4">
        <v>1.5029999999999999</v>
      </c>
      <c r="BK48" s="4">
        <v>5.7000000000000002E-2</v>
      </c>
      <c r="BL48" s="4">
        <v>1.5609999999999999</v>
      </c>
      <c r="BM48" s="4">
        <v>0.78439999999999999</v>
      </c>
      <c r="BQ48" s="4">
        <v>96.334999999999994</v>
      </c>
      <c r="BR48" s="4">
        <v>0.25269200000000003</v>
      </c>
      <c r="BS48" s="4">
        <v>-5</v>
      </c>
      <c r="BT48" s="4">
        <v>7.1419999999999999E-3</v>
      </c>
      <c r="BU48" s="4">
        <v>6.17516</v>
      </c>
      <c r="BV48" s="4">
        <v>21</v>
      </c>
      <c r="BW48" s="4">
        <f t="shared" si="9"/>
        <v>1.6314772719999999</v>
      </c>
      <c r="BY48" s="4">
        <f>BE48*$BU48*VLOOKUP("Fuel Specific Gravity",'Raw Data'!$A$1:$B$2000,2,FALSE)</f>
        <v>13439.197769705919</v>
      </c>
      <c r="BZ48" s="4">
        <f>BF48*$BU48*VLOOKUP("Fuel Specific Gravity",'Raw Data'!$A$1:$B$2000,2,FALSE)</f>
        <v>20.057382817000001</v>
      </c>
      <c r="CA48" s="4">
        <f>BJ48*$BU48*VLOOKUP("Fuel Specific Gravity",'Raw Data'!$A$1:$B$2000,2,FALSE)</f>
        <v>6.9702303754799999</v>
      </c>
      <c r="CB48" s="4">
        <f>BM48*$BU48*VLOOKUP("Fuel Specific Gravity",'Raw Data'!$A$1:$B$2000,2,FALSE)</f>
        <v>3.637690423504</v>
      </c>
    </row>
    <row r="49" spans="1:80" x14ac:dyDescent="0.25">
      <c r="A49" s="2">
        <v>43167</v>
      </c>
      <c r="B49" s="38">
        <v>1.6214120370370368E-2</v>
      </c>
      <c r="C49" s="4">
        <v>12.51</v>
      </c>
      <c r="D49" s="4">
        <v>1.9099999999999999E-2</v>
      </c>
      <c r="E49" s="4">
        <v>191.294498</v>
      </c>
      <c r="F49" s="4">
        <v>100.6</v>
      </c>
      <c r="G49" s="4">
        <v>3.1</v>
      </c>
      <c r="H49" s="4">
        <v>102.1</v>
      </c>
      <c r="J49" s="4">
        <v>0.5</v>
      </c>
      <c r="K49" s="4">
        <v>0.88749999999999996</v>
      </c>
      <c r="L49" s="4">
        <v>11.102600000000001</v>
      </c>
      <c r="M49" s="4">
        <v>1.7000000000000001E-2</v>
      </c>
      <c r="N49" s="4">
        <v>89.312899999999999</v>
      </c>
      <c r="O49" s="4">
        <v>2.7166000000000001</v>
      </c>
      <c r="P49" s="4">
        <v>92</v>
      </c>
      <c r="Q49" s="4">
        <v>74.093800000000002</v>
      </c>
      <c r="R49" s="4">
        <v>2.2536999999999998</v>
      </c>
      <c r="S49" s="4">
        <v>76.3</v>
      </c>
      <c r="T49" s="4">
        <v>102.0911</v>
      </c>
      <c r="W49" s="4">
        <v>0</v>
      </c>
      <c r="X49" s="4">
        <v>0.44379999999999997</v>
      </c>
      <c r="Y49" s="4">
        <v>12</v>
      </c>
      <c r="Z49" s="4">
        <v>849</v>
      </c>
      <c r="AA49" s="4">
        <v>861</v>
      </c>
      <c r="AB49" s="4">
        <v>871</v>
      </c>
      <c r="AC49" s="4">
        <v>86</v>
      </c>
      <c r="AD49" s="4">
        <v>31.3</v>
      </c>
      <c r="AE49" s="4">
        <v>0.72</v>
      </c>
      <c r="AF49" s="4">
        <v>979</v>
      </c>
      <c r="AG49" s="4">
        <v>4</v>
      </c>
      <c r="AH49" s="4">
        <v>64</v>
      </c>
      <c r="AI49" s="4">
        <v>41</v>
      </c>
      <c r="AJ49" s="4">
        <v>190</v>
      </c>
      <c r="AK49" s="4">
        <v>168</v>
      </c>
      <c r="AL49" s="4">
        <v>4.0999999999999996</v>
      </c>
      <c r="AM49" s="4">
        <v>176</v>
      </c>
      <c r="AN49" s="4" t="s">
        <v>155</v>
      </c>
      <c r="AO49" s="4">
        <v>2</v>
      </c>
      <c r="AP49" s="5">
        <v>0.89203703703703707</v>
      </c>
      <c r="AQ49" s="4">
        <v>47.159975000000003</v>
      </c>
      <c r="AR49" s="4">
        <v>-88.484179999999995</v>
      </c>
      <c r="AS49" s="4">
        <v>312.89999999999998</v>
      </c>
      <c r="AT49" s="4">
        <v>36.4</v>
      </c>
      <c r="AU49" s="4">
        <v>12</v>
      </c>
      <c r="AV49" s="4">
        <v>10</v>
      </c>
      <c r="AW49" s="4" t="s">
        <v>213</v>
      </c>
      <c r="AX49" s="4">
        <v>1.3</v>
      </c>
      <c r="AY49" s="4">
        <v>1.9</v>
      </c>
      <c r="AZ49" s="4">
        <v>2.7</v>
      </c>
      <c r="BA49" s="4">
        <v>13.404</v>
      </c>
      <c r="BB49" s="4">
        <v>16.11</v>
      </c>
      <c r="BC49" s="4">
        <v>1.2</v>
      </c>
      <c r="BD49" s="4">
        <v>12.672000000000001</v>
      </c>
      <c r="BE49" s="4">
        <v>2900.6170000000002</v>
      </c>
      <c r="BF49" s="4">
        <v>2.823</v>
      </c>
      <c r="BG49" s="4">
        <v>2.444</v>
      </c>
      <c r="BH49" s="4">
        <v>7.3999999999999996E-2</v>
      </c>
      <c r="BI49" s="4">
        <v>2.5179999999999998</v>
      </c>
      <c r="BJ49" s="4">
        <v>2.0270000000000001</v>
      </c>
      <c r="BK49" s="4">
        <v>6.2E-2</v>
      </c>
      <c r="BL49" s="4">
        <v>2.089</v>
      </c>
      <c r="BM49" s="4">
        <v>0.9204</v>
      </c>
      <c r="BQ49" s="4">
        <v>84.298000000000002</v>
      </c>
      <c r="BR49" s="4">
        <v>0.160745</v>
      </c>
      <c r="BS49" s="4">
        <v>-5</v>
      </c>
      <c r="BT49" s="4">
        <v>8.8579999999999996E-3</v>
      </c>
      <c r="BU49" s="4">
        <v>3.9282059999999999</v>
      </c>
      <c r="BV49" s="4">
        <v>21</v>
      </c>
      <c r="BW49" s="4">
        <f t="shared" si="9"/>
        <v>1.0378320252</v>
      </c>
      <c r="BY49" s="4">
        <f>BE49*$BU49*VLOOKUP("Fuel Specific Gravity",'Raw Data'!$A$1:$B$2000,2,FALSE)</f>
        <v>8557.060048429601</v>
      </c>
      <c r="BZ49" s="4">
        <f>BF49*$BU49*VLOOKUP("Fuel Specific Gravity",'Raw Data'!$A$1:$B$2000,2,FALSE)</f>
        <v>8.3280834790379998</v>
      </c>
      <c r="CA49" s="4">
        <f>BJ49*$BU49*VLOOKUP("Fuel Specific Gravity",'Raw Data'!$A$1:$B$2000,2,FALSE)</f>
        <v>5.979817645062</v>
      </c>
      <c r="CB49" s="4">
        <f>BM49*$BU49*VLOOKUP("Fuel Specific Gravity",'Raw Data'!$A$1:$B$2000,2,FALSE)</f>
        <v>2.7152561226023999</v>
      </c>
    </row>
    <row r="50" spans="1:80" x14ac:dyDescent="0.25">
      <c r="A50" s="2">
        <v>43167</v>
      </c>
      <c r="B50" s="38">
        <v>1.6225694444444442E-2</v>
      </c>
      <c r="C50" s="4">
        <v>13.273999999999999</v>
      </c>
      <c r="D50" s="4">
        <v>1.7000000000000001E-2</v>
      </c>
      <c r="E50" s="4">
        <v>169.916528</v>
      </c>
      <c r="F50" s="4">
        <v>111</v>
      </c>
      <c r="G50" s="4">
        <v>3</v>
      </c>
      <c r="H50" s="4">
        <v>108.2</v>
      </c>
      <c r="J50" s="4">
        <v>0.4</v>
      </c>
      <c r="K50" s="4">
        <v>0.88149999999999995</v>
      </c>
      <c r="L50" s="4">
        <v>11.7006</v>
      </c>
      <c r="M50" s="4">
        <v>1.4999999999999999E-2</v>
      </c>
      <c r="N50" s="4">
        <v>97.815600000000003</v>
      </c>
      <c r="O50" s="4">
        <v>2.6444000000000001</v>
      </c>
      <c r="P50" s="4">
        <v>100.5</v>
      </c>
      <c r="Q50" s="4">
        <v>81.147599999999997</v>
      </c>
      <c r="R50" s="4">
        <v>2.1937000000000002</v>
      </c>
      <c r="S50" s="4">
        <v>83.3</v>
      </c>
      <c r="T50" s="4">
        <v>108.2148</v>
      </c>
      <c r="W50" s="4">
        <v>0</v>
      </c>
      <c r="X50" s="4">
        <v>0.35260000000000002</v>
      </c>
      <c r="Y50" s="4">
        <v>12</v>
      </c>
      <c r="Z50" s="4">
        <v>849</v>
      </c>
      <c r="AA50" s="4">
        <v>860</v>
      </c>
      <c r="AB50" s="4">
        <v>871</v>
      </c>
      <c r="AC50" s="4">
        <v>86</v>
      </c>
      <c r="AD50" s="4">
        <v>31.3</v>
      </c>
      <c r="AE50" s="4">
        <v>0.72</v>
      </c>
      <c r="AF50" s="4">
        <v>979</v>
      </c>
      <c r="AG50" s="4">
        <v>4</v>
      </c>
      <c r="AH50" s="4">
        <v>64</v>
      </c>
      <c r="AI50" s="4">
        <v>41</v>
      </c>
      <c r="AJ50" s="4">
        <v>190</v>
      </c>
      <c r="AK50" s="4">
        <v>168.9</v>
      </c>
      <c r="AL50" s="4">
        <v>4.2</v>
      </c>
      <c r="AM50" s="4">
        <v>175.9</v>
      </c>
      <c r="AN50" s="4" t="s">
        <v>155</v>
      </c>
      <c r="AO50" s="4">
        <v>2</v>
      </c>
      <c r="AP50" s="5">
        <v>0.89203703703703707</v>
      </c>
      <c r="AQ50" s="4">
        <v>47.160086</v>
      </c>
      <c r="AR50" s="4">
        <v>-88.484184999999997</v>
      </c>
      <c r="AS50" s="4">
        <v>313.2</v>
      </c>
      <c r="AT50" s="4">
        <v>36.200000000000003</v>
      </c>
      <c r="AU50" s="4">
        <v>12</v>
      </c>
      <c r="AV50" s="4">
        <v>10</v>
      </c>
      <c r="AW50" s="4" t="s">
        <v>213</v>
      </c>
      <c r="AX50" s="4">
        <v>1.261469</v>
      </c>
      <c r="AY50" s="4">
        <v>1.861469</v>
      </c>
      <c r="AZ50" s="4">
        <v>2.5073460000000001</v>
      </c>
      <c r="BA50" s="4">
        <v>13.404</v>
      </c>
      <c r="BB50" s="4">
        <v>15.24</v>
      </c>
      <c r="BC50" s="4">
        <v>1.1399999999999999</v>
      </c>
      <c r="BD50" s="4">
        <v>13.449</v>
      </c>
      <c r="BE50" s="4">
        <v>2900.7939999999999</v>
      </c>
      <c r="BF50" s="4">
        <v>2.363</v>
      </c>
      <c r="BG50" s="4">
        <v>2.54</v>
      </c>
      <c r="BH50" s="4">
        <v>6.9000000000000006E-2</v>
      </c>
      <c r="BI50" s="4">
        <v>2.6080000000000001</v>
      </c>
      <c r="BJ50" s="4">
        <v>2.1070000000000002</v>
      </c>
      <c r="BK50" s="4">
        <v>5.7000000000000002E-2</v>
      </c>
      <c r="BL50" s="4">
        <v>2.1640000000000001</v>
      </c>
      <c r="BM50" s="4">
        <v>0.92579999999999996</v>
      </c>
      <c r="BQ50" s="4">
        <v>63.557000000000002</v>
      </c>
      <c r="BR50" s="4">
        <v>0.13913600000000001</v>
      </c>
      <c r="BS50" s="4">
        <v>-5</v>
      </c>
      <c r="BT50" s="4">
        <v>7.1419999999999999E-3</v>
      </c>
      <c r="BU50" s="4">
        <v>3.4001359999999998</v>
      </c>
      <c r="BV50" s="4">
        <v>21</v>
      </c>
      <c r="BW50" s="4">
        <f t="shared" si="9"/>
        <v>0.89831593119999997</v>
      </c>
      <c r="BY50" s="4">
        <f>BE50*$BU50*VLOOKUP("Fuel Specific Gravity",'Raw Data'!$A$1:$B$2000,2,FALSE)</f>
        <v>7407.1836750959837</v>
      </c>
      <c r="BZ50" s="4">
        <f>BF50*$BU50*VLOOKUP("Fuel Specific Gravity",'Raw Data'!$A$1:$B$2000,2,FALSE)</f>
        <v>6.0339255473679998</v>
      </c>
      <c r="CA50" s="4">
        <f>BJ50*$BU50*VLOOKUP("Fuel Specific Gravity",'Raw Data'!$A$1:$B$2000,2,FALSE)</f>
        <v>5.3802290005520002</v>
      </c>
      <c r="CB50" s="4">
        <f>BM50*$BU50*VLOOKUP("Fuel Specific Gravity",'Raw Data'!$A$1:$B$2000,2,FALSE)</f>
        <v>2.3640322775087994</v>
      </c>
    </row>
    <row r="51" spans="1:80" x14ac:dyDescent="0.25">
      <c r="A51" s="2">
        <v>43167</v>
      </c>
      <c r="B51" s="38">
        <v>1.6237268518518519E-2</v>
      </c>
      <c r="C51" s="4">
        <v>14.066000000000001</v>
      </c>
      <c r="D51" s="4">
        <v>1.7399999999999999E-2</v>
      </c>
      <c r="E51" s="4">
        <v>173.8</v>
      </c>
      <c r="F51" s="4">
        <v>154.4</v>
      </c>
      <c r="G51" s="4">
        <v>3</v>
      </c>
      <c r="H51" s="4">
        <v>83.2</v>
      </c>
      <c r="J51" s="4">
        <v>0.43</v>
      </c>
      <c r="K51" s="4">
        <v>0.87519999999999998</v>
      </c>
      <c r="L51" s="4">
        <v>12.310499999999999</v>
      </c>
      <c r="M51" s="4">
        <v>1.52E-2</v>
      </c>
      <c r="N51" s="4">
        <v>135.1165</v>
      </c>
      <c r="O51" s="4">
        <v>2.5911</v>
      </c>
      <c r="P51" s="4">
        <v>137.69999999999999</v>
      </c>
      <c r="Q51" s="4">
        <v>112.10550000000001</v>
      </c>
      <c r="R51" s="4">
        <v>2.1497999999999999</v>
      </c>
      <c r="S51" s="4">
        <v>114.3</v>
      </c>
      <c r="T51" s="4">
        <v>83.241699999999994</v>
      </c>
      <c r="W51" s="4">
        <v>0</v>
      </c>
      <c r="X51" s="4">
        <v>0.37540000000000001</v>
      </c>
      <c r="Y51" s="4">
        <v>12</v>
      </c>
      <c r="Z51" s="4">
        <v>849</v>
      </c>
      <c r="AA51" s="4">
        <v>860</v>
      </c>
      <c r="AB51" s="4">
        <v>870</v>
      </c>
      <c r="AC51" s="4">
        <v>86</v>
      </c>
      <c r="AD51" s="4">
        <v>31.33</v>
      </c>
      <c r="AE51" s="4">
        <v>0.72</v>
      </c>
      <c r="AF51" s="4">
        <v>978</v>
      </c>
      <c r="AG51" s="4">
        <v>4</v>
      </c>
      <c r="AH51" s="4">
        <v>64</v>
      </c>
      <c r="AI51" s="4">
        <v>41</v>
      </c>
      <c r="AJ51" s="4">
        <v>190</v>
      </c>
      <c r="AK51" s="4">
        <v>169</v>
      </c>
      <c r="AL51" s="4">
        <v>4.0999999999999996</v>
      </c>
      <c r="AM51" s="4">
        <v>175.6</v>
      </c>
      <c r="AN51" s="4" t="s">
        <v>155</v>
      </c>
      <c r="AO51" s="4">
        <v>2</v>
      </c>
      <c r="AP51" s="5">
        <v>0.89203703703703707</v>
      </c>
      <c r="AQ51" s="4">
        <v>47.160229999999999</v>
      </c>
      <c r="AR51" s="4">
        <v>-88.484190999999996</v>
      </c>
      <c r="AS51" s="4">
        <v>313.7</v>
      </c>
      <c r="AT51" s="4">
        <v>35.9</v>
      </c>
      <c r="AU51" s="4">
        <v>12</v>
      </c>
      <c r="AV51" s="4">
        <v>10</v>
      </c>
      <c r="AW51" s="4" t="s">
        <v>213</v>
      </c>
      <c r="AX51" s="4">
        <v>1.2114940000000001</v>
      </c>
      <c r="AY51" s="4">
        <v>1.8114939999999999</v>
      </c>
      <c r="AZ51" s="4">
        <v>2.2574709999999998</v>
      </c>
      <c r="BA51" s="4">
        <v>13.404</v>
      </c>
      <c r="BB51" s="4">
        <v>14.44</v>
      </c>
      <c r="BC51" s="4">
        <v>1.08</v>
      </c>
      <c r="BD51" s="4">
        <v>14.263</v>
      </c>
      <c r="BE51" s="4">
        <v>2901.1570000000002</v>
      </c>
      <c r="BF51" s="4">
        <v>2.2810000000000001</v>
      </c>
      <c r="BG51" s="4">
        <v>3.335</v>
      </c>
      <c r="BH51" s="4">
        <v>6.4000000000000001E-2</v>
      </c>
      <c r="BI51" s="4">
        <v>3.399</v>
      </c>
      <c r="BJ51" s="4">
        <v>2.7669999999999999</v>
      </c>
      <c r="BK51" s="4">
        <v>5.2999999999999999E-2</v>
      </c>
      <c r="BL51" s="4">
        <v>2.82</v>
      </c>
      <c r="BM51" s="4">
        <v>0.67700000000000005</v>
      </c>
      <c r="BQ51" s="4">
        <v>64.317999999999998</v>
      </c>
      <c r="BR51" s="4">
        <v>0.186308</v>
      </c>
      <c r="BS51" s="4">
        <v>-5</v>
      </c>
      <c r="BT51" s="4">
        <v>7.0000000000000001E-3</v>
      </c>
      <c r="BU51" s="4">
        <v>4.5529019999999996</v>
      </c>
      <c r="BV51" s="4">
        <v>21</v>
      </c>
      <c r="BW51" s="4">
        <f t="shared" si="9"/>
        <v>1.2028767083999998</v>
      </c>
      <c r="BY51" s="4">
        <f>BE51*$BU51*VLOOKUP("Fuel Specific Gravity",'Raw Data'!$A$1:$B$2000,2,FALSE)</f>
        <v>9919.7213142181135</v>
      </c>
      <c r="BZ51" s="4">
        <f>BF51*$BU51*VLOOKUP("Fuel Specific Gravity",'Raw Data'!$A$1:$B$2000,2,FALSE)</f>
        <v>7.7992622659620006</v>
      </c>
      <c r="CA51" s="4">
        <f>BJ51*$BU51*VLOOKUP("Fuel Specific Gravity",'Raw Data'!$A$1:$B$2000,2,FALSE)</f>
        <v>9.4610077553339984</v>
      </c>
      <c r="CB51" s="4">
        <f>BM51*$BU51*VLOOKUP("Fuel Specific Gravity",'Raw Data'!$A$1:$B$2000,2,FALSE)</f>
        <v>2.3148183051539997</v>
      </c>
    </row>
    <row r="52" spans="1:80" x14ac:dyDescent="0.25">
      <c r="A52" s="2">
        <v>43167</v>
      </c>
      <c r="B52" s="38">
        <v>1.6248842592592593E-2</v>
      </c>
      <c r="C52" s="4">
        <v>14.531000000000001</v>
      </c>
      <c r="D52" s="4">
        <v>4.99E-2</v>
      </c>
      <c r="E52" s="4">
        <v>498.8</v>
      </c>
      <c r="F52" s="4">
        <v>226.5</v>
      </c>
      <c r="G52" s="4">
        <v>2.7</v>
      </c>
      <c r="H52" s="4">
        <v>69.599999999999994</v>
      </c>
      <c r="J52" s="4">
        <v>0.68</v>
      </c>
      <c r="K52" s="4">
        <v>0.87129999999999996</v>
      </c>
      <c r="L52" s="4">
        <v>12.6599</v>
      </c>
      <c r="M52" s="4">
        <v>4.3499999999999997E-2</v>
      </c>
      <c r="N52" s="4">
        <v>197.33619999999999</v>
      </c>
      <c r="O52" s="4">
        <v>2.3182</v>
      </c>
      <c r="P52" s="4">
        <v>199.7</v>
      </c>
      <c r="Q52" s="4">
        <v>163.7303</v>
      </c>
      <c r="R52" s="4">
        <v>1.9235</v>
      </c>
      <c r="S52" s="4">
        <v>165.7</v>
      </c>
      <c r="T52" s="4">
        <v>69.551400000000001</v>
      </c>
      <c r="W52" s="4">
        <v>0</v>
      </c>
      <c r="X52" s="4">
        <v>0.59060000000000001</v>
      </c>
      <c r="Y52" s="4">
        <v>12</v>
      </c>
      <c r="Z52" s="4">
        <v>851</v>
      </c>
      <c r="AA52" s="4">
        <v>861</v>
      </c>
      <c r="AB52" s="4">
        <v>871</v>
      </c>
      <c r="AC52" s="4">
        <v>86</v>
      </c>
      <c r="AD52" s="4">
        <v>31.33</v>
      </c>
      <c r="AE52" s="4">
        <v>0.72</v>
      </c>
      <c r="AF52" s="4">
        <v>978</v>
      </c>
      <c r="AG52" s="4">
        <v>4</v>
      </c>
      <c r="AH52" s="4">
        <v>64</v>
      </c>
      <c r="AI52" s="4">
        <v>41</v>
      </c>
      <c r="AJ52" s="4">
        <v>190</v>
      </c>
      <c r="AK52" s="4">
        <v>169</v>
      </c>
      <c r="AL52" s="4">
        <v>4.0999999999999996</v>
      </c>
      <c r="AM52" s="4">
        <v>175.2</v>
      </c>
      <c r="AN52" s="4" t="s">
        <v>155</v>
      </c>
      <c r="AO52" s="4">
        <v>2</v>
      </c>
      <c r="AP52" s="5">
        <v>0.89206018518518515</v>
      </c>
      <c r="AQ52" s="4">
        <v>47.160373999999997</v>
      </c>
      <c r="AR52" s="4">
        <v>-88.484196999999995</v>
      </c>
      <c r="AS52" s="4">
        <v>314</v>
      </c>
      <c r="AT52" s="4">
        <v>34</v>
      </c>
      <c r="AU52" s="4">
        <v>12</v>
      </c>
      <c r="AV52" s="4">
        <v>10</v>
      </c>
      <c r="AW52" s="4" t="s">
        <v>213</v>
      </c>
      <c r="AX52" s="4">
        <v>1.2</v>
      </c>
      <c r="AY52" s="4">
        <v>1.8</v>
      </c>
      <c r="AZ52" s="4">
        <v>2.2000000000000002</v>
      </c>
      <c r="BA52" s="4">
        <v>13.404</v>
      </c>
      <c r="BB52" s="4">
        <v>13.97</v>
      </c>
      <c r="BC52" s="4">
        <v>1.04</v>
      </c>
      <c r="BD52" s="4">
        <v>14.776</v>
      </c>
      <c r="BE52" s="4">
        <v>2894.8960000000002</v>
      </c>
      <c r="BF52" s="4">
        <v>6.3250000000000002</v>
      </c>
      <c r="BG52" s="4">
        <v>4.7249999999999996</v>
      </c>
      <c r="BH52" s="4">
        <v>5.6000000000000001E-2</v>
      </c>
      <c r="BI52" s="4">
        <v>4.7809999999999997</v>
      </c>
      <c r="BJ52" s="4">
        <v>3.9209999999999998</v>
      </c>
      <c r="BK52" s="4">
        <v>4.5999999999999999E-2</v>
      </c>
      <c r="BL52" s="4">
        <v>3.9670000000000001</v>
      </c>
      <c r="BM52" s="4">
        <v>0.54879999999999995</v>
      </c>
      <c r="BQ52" s="4">
        <v>98.19</v>
      </c>
      <c r="BR52" s="4">
        <v>0.31250499999999998</v>
      </c>
      <c r="BS52" s="4">
        <v>-5</v>
      </c>
      <c r="BT52" s="4">
        <v>7.9279999999999993E-3</v>
      </c>
      <c r="BU52" s="4">
        <v>7.6368530000000003</v>
      </c>
      <c r="BV52" s="4">
        <v>21</v>
      </c>
      <c r="BW52" s="4">
        <f t="shared" si="9"/>
        <v>2.0176565626</v>
      </c>
      <c r="BY52" s="4">
        <f>BE52*$BU52*VLOOKUP("Fuel Specific Gravity",'Raw Data'!$A$1:$B$2000,2,FALSE)</f>
        <v>16603.029296918292</v>
      </c>
      <c r="BZ52" s="4">
        <f>BF52*$BU52*VLOOKUP("Fuel Specific Gravity",'Raw Data'!$A$1:$B$2000,2,FALSE)</f>
        <v>36.275624513975004</v>
      </c>
      <c r="CA52" s="4">
        <f>BJ52*$BU52*VLOOKUP("Fuel Specific Gravity",'Raw Data'!$A$1:$B$2000,2,FALSE)</f>
        <v>22.488019560363</v>
      </c>
      <c r="CB52" s="4">
        <f>BM52*$BU52*VLOOKUP("Fuel Specific Gravity",'Raw Data'!$A$1:$B$2000,2,FALSE)</f>
        <v>3.1475197997263997</v>
      </c>
    </row>
    <row r="53" spans="1:80" x14ac:dyDescent="0.25">
      <c r="A53" s="2">
        <v>43167</v>
      </c>
      <c r="B53" s="38">
        <v>1.6260416666666666E-2</v>
      </c>
      <c r="C53" s="4">
        <v>14.641</v>
      </c>
      <c r="D53" s="4">
        <v>0.1008</v>
      </c>
      <c r="E53" s="4">
        <v>1008.2252559999999</v>
      </c>
      <c r="F53" s="4">
        <v>272.3</v>
      </c>
      <c r="G53" s="4">
        <v>2.6</v>
      </c>
      <c r="H53" s="4">
        <v>59.4</v>
      </c>
      <c r="J53" s="4">
        <v>0.7</v>
      </c>
      <c r="K53" s="4">
        <v>0.87</v>
      </c>
      <c r="L53" s="4">
        <v>12.7369</v>
      </c>
      <c r="M53" s="4">
        <v>8.77E-2</v>
      </c>
      <c r="N53" s="4">
        <v>236.8595</v>
      </c>
      <c r="O53" s="4">
        <v>2.2778</v>
      </c>
      <c r="P53" s="4">
        <v>239.1</v>
      </c>
      <c r="Q53" s="4">
        <v>196.52279999999999</v>
      </c>
      <c r="R53" s="4">
        <v>1.8898999999999999</v>
      </c>
      <c r="S53" s="4">
        <v>198.4</v>
      </c>
      <c r="T53" s="4">
        <v>59.448599999999999</v>
      </c>
      <c r="W53" s="4">
        <v>0</v>
      </c>
      <c r="X53" s="4">
        <v>0.60899999999999999</v>
      </c>
      <c r="Y53" s="4">
        <v>12.1</v>
      </c>
      <c r="Z53" s="4">
        <v>850</v>
      </c>
      <c r="AA53" s="4">
        <v>860</v>
      </c>
      <c r="AB53" s="4">
        <v>870</v>
      </c>
      <c r="AC53" s="4">
        <v>86</v>
      </c>
      <c r="AD53" s="4">
        <v>31.33</v>
      </c>
      <c r="AE53" s="4">
        <v>0.72</v>
      </c>
      <c r="AF53" s="4">
        <v>978</v>
      </c>
      <c r="AG53" s="4">
        <v>4</v>
      </c>
      <c r="AH53" s="4">
        <v>64</v>
      </c>
      <c r="AI53" s="4">
        <v>41</v>
      </c>
      <c r="AJ53" s="4">
        <v>190</v>
      </c>
      <c r="AK53" s="4">
        <v>169</v>
      </c>
      <c r="AL53" s="4">
        <v>4.0999999999999996</v>
      </c>
      <c r="AM53" s="4">
        <v>175.2</v>
      </c>
      <c r="AN53" s="4" t="s">
        <v>155</v>
      </c>
      <c r="AO53" s="4">
        <v>2</v>
      </c>
      <c r="AP53" s="5">
        <v>0.89207175925925919</v>
      </c>
      <c r="AQ53" s="4">
        <v>47.160545999999997</v>
      </c>
      <c r="AR53" s="4">
        <v>-88.484106999999995</v>
      </c>
      <c r="AS53" s="4">
        <v>314.2</v>
      </c>
      <c r="AT53" s="4">
        <v>30.6</v>
      </c>
      <c r="AU53" s="4">
        <v>12</v>
      </c>
      <c r="AV53" s="4">
        <v>10</v>
      </c>
      <c r="AW53" s="4" t="s">
        <v>213</v>
      </c>
      <c r="AX53" s="4">
        <v>1.4313</v>
      </c>
      <c r="AY53" s="4">
        <v>1.1832</v>
      </c>
      <c r="AZ53" s="4">
        <v>2.4312999999999998</v>
      </c>
      <c r="BA53" s="4">
        <v>13.404</v>
      </c>
      <c r="BB53" s="4">
        <v>13.83</v>
      </c>
      <c r="BC53" s="4">
        <v>1.03</v>
      </c>
      <c r="BD53" s="4">
        <v>14.948</v>
      </c>
      <c r="BE53" s="4">
        <v>2885.1219999999998</v>
      </c>
      <c r="BF53" s="4">
        <v>12.645</v>
      </c>
      <c r="BG53" s="4">
        <v>5.6189999999999998</v>
      </c>
      <c r="BH53" s="4">
        <v>5.3999999999999999E-2</v>
      </c>
      <c r="BI53" s="4">
        <v>5.673</v>
      </c>
      <c r="BJ53" s="4">
        <v>4.6619999999999999</v>
      </c>
      <c r="BK53" s="4">
        <v>4.4999999999999998E-2</v>
      </c>
      <c r="BL53" s="4">
        <v>4.7069999999999999</v>
      </c>
      <c r="BM53" s="4">
        <v>0.4647</v>
      </c>
      <c r="BQ53" s="4">
        <v>100.29900000000001</v>
      </c>
      <c r="BR53" s="4">
        <v>0.31085299999999999</v>
      </c>
      <c r="BS53" s="4">
        <v>-5</v>
      </c>
      <c r="BT53" s="4">
        <v>7.071E-3</v>
      </c>
      <c r="BU53" s="4">
        <v>7.5964669999999996</v>
      </c>
      <c r="BV53" s="4">
        <v>21</v>
      </c>
      <c r="BW53" s="4">
        <f t="shared" si="9"/>
        <v>2.0069865813999996</v>
      </c>
      <c r="BY53" s="4">
        <f>BE53*$BU53*VLOOKUP("Fuel Specific Gravity",'Raw Data'!$A$1:$B$2000,2,FALSE)</f>
        <v>16459.467282044472</v>
      </c>
      <c r="BZ53" s="4">
        <f>BF53*$BU53*VLOOKUP("Fuel Specific Gravity",'Raw Data'!$A$1:$B$2000,2,FALSE)</f>
        <v>72.139051236464994</v>
      </c>
      <c r="CA53" s="4">
        <f>BJ53*$BU53*VLOOKUP("Fuel Specific Gravity",'Raw Data'!$A$1:$B$2000,2,FALSE)</f>
        <v>26.596461594653999</v>
      </c>
      <c r="CB53" s="4">
        <f>BM53*$BU53*VLOOKUP("Fuel Specific Gravity",'Raw Data'!$A$1:$B$2000,2,FALSE)</f>
        <v>2.6510887393899001</v>
      </c>
    </row>
    <row r="54" spans="1:80" x14ac:dyDescent="0.25">
      <c r="A54" s="2">
        <v>43167</v>
      </c>
      <c r="B54" s="38">
        <v>1.627199074074074E-2</v>
      </c>
      <c r="C54" s="4">
        <v>14.536</v>
      </c>
      <c r="D54" s="4">
        <v>9.4700000000000006E-2</v>
      </c>
      <c r="E54" s="4">
        <v>946.83767899999998</v>
      </c>
      <c r="F54" s="4">
        <v>250.7</v>
      </c>
      <c r="G54" s="4">
        <v>2.7</v>
      </c>
      <c r="H54" s="4">
        <v>53</v>
      </c>
      <c r="J54" s="4">
        <v>0.7</v>
      </c>
      <c r="K54" s="4">
        <v>0.87080000000000002</v>
      </c>
      <c r="L54" s="4">
        <v>12.6586</v>
      </c>
      <c r="M54" s="4">
        <v>8.2500000000000004E-2</v>
      </c>
      <c r="N54" s="4">
        <v>218.27979999999999</v>
      </c>
      <c r="O54" s="4">
        <v>2.3616000000000001</v>
      </c>
      <c r="P54" s="4">
        <v>220.6</v>
      </c>
      <c r="Q54" s="4">
        <v>181.10720000000001</v>
      </c>
      <c r="R54" s="4">
        <v>1.9594</v>
      </c>
      <c r="S54" s="4">
        <v>183.1</v>
      </c>
      <c r="T54" s="4">
        <v>53.024799999999999</v>
      </c>
      <c r="W54" s="4">
        <v>0</v>
      </c>
      <c r="X54" s="4">
        <v>0.60960000000000003</v>
      </c>
      <c r="Y54" s="4">
        <v>12</v>
      </c>
      <c r="Z54" s="4">
        <v>850</v>
      </c>
      <c r="AA54" s="4">
        <v>859</v>
      </c>
      <c r="AB54" s="4">
        <v>869</v>
      </c>
      <c r="AC54" s="4">
        <v>86</v>
      </c>
      <c r="AD54" s="4">
        <v>31.33</v>
      </c>
      <c r="AE54" s="4">
        <v>0.72</v>
      </c>
      <c r="AF54" s="4">
        <v>978</v>
      </c>
      <c r="AG54" s="4">
        <v>4</v>
      </c>
      <c r="AH54" s="4">
        <v>64</v>
      </c>
      <c r="AI54" s="4">
        <v>41</v>
      </c>
      <c r="AJ54" s="4">
        <v>190</v>
      </c>
      <c r="AK54" s="4">
        <v>168.1</v>
      </c>
      <c r="AL54" s="4">
        <v>4.0999999999999996</v>
      </c>
      <c r="AM54" s="4">
        <v>175.5</v>
      </c>
      <c r="AN54" s="4" t="s">
        <v>155</v>
      </c>
      <c r="AO54" s="4">
        <v>2</v>
      </c>
      <c r="AP54" s="5">
        <v>0.89209490740740749</v>
      </c>
      <c r="AQ54" s="4">
        <v>47.160679999999999</v>
      </c>
      <c r="AR54" s="4">
        <v>-88.484008000000003</v>
      </c>
      <c r="AS54" s="4">
        <v>314.5</v>
      </c>
      <c r="AT54" s="4">
        <v>30.8</v>
      </c>
      <c r="AU54" s="4">
        <v>12</v>
      </c>
      <c r="AV54" s="4">
        <v>10</v>
      </c>
      <c r="AW54" s="4" t="s">
        <v>213</v>
      </c>
      <c r="AX54" s="4">
        <v>1.7313000000000001</v>
      </c>
      <c r="AY54" s="4">
        <v>1</v>
      </c>
      <c r="AZ54" s="4">
        <v>2.6541999999999999</v>
      </c>
      <c r="BA54" s="4">
        <v>13.404</v>
      </c>
      <c r="BB54" s="4">
        <v>13.92</v>
      </c>
      <c r="BC54" s="4">
        <v>1.04</v>
      </c>
      <c r="BD54" s="4">
        <v>14.832000000000001</v>
      </c>
      <c r="BE54" s="4">
        <v>2886.3870000000002</v>
      </c>
      <c r="BF54" s="4">
        <v>11.965999999999999</v>
      </c>
      <c r="BG54" s="4">
        <v>5.2119999999999997</v>
      </c>
      <c r="BH54" s="4">
        <v>5.6000000000000001E-2</v>
      </c>
      <c r="BI54" s="4">
        <v>5.2690000000000001</v>
      </c>
      <c r="BJ54" s="4">
        <v>4.3250000000000002</v>
      </c>
      <c r="BK54" s="4">
        <v>4.7E-2</v>
      </c>
      <c r="BL54" s="4">
        <v>4.3710000000000004</v>
      </c>
      <c r="BM54" s="4">
        <v>0.41720000000000002</v>
      </c>
      <c r="BQ54" s="4">
        <v>101.065</v>
      </c>
      <c r="BR54" s="4">
        <v>0.38803599999999999</v>
      </c>
      <c r="BS54" s="4">
        <v>-5</v>
      </c>
      <c r="BT54" s="4">
        <v>8.8579999999999996E-3</v>
      </c>
      <c r="BU54" s="4">
        <v>9.4826300000000003</v>
      </c>
      <c r="BV54" s="4">
        <v>21</v>
      </c>
      <c r="BW54" s="4">
        <f t="shared" si="9"/>
        <v>2.505310846</v>
      </c>
      <c r="BY54" s="4">
        <f>BE54*$BU54*VLOOKUP("Fuel Specific Gravity",'Raw Data'!$A$1:$B$2000,2,FALSE)</f>
        <v>20555.275508315313</v>
      </c>
      <c r="BZ54" s="4">
        <f>BF54*$BU54*VLOOKUP("Fuel Specific Gravity",'Raw Data'!$A$1:$B$2000,2,FALSE)</f>
        <v>85.215332085580002</v>
      </c>
      <c r="CA54" s="4">
        <f>BJ54*$BU54*VLOOKUP("Fuel Specific Gravity",'Raw Data'!$A$1:$B$2000,2,FALSE)</f>
        <v>30.800293437250005</v>
      </c>
      <c r="CB54" s="4">
        <f>BM54*$BU54*VLOOKUP("Fuel Specific Gravity",'Raw Data'!$A$1:$B$2000,2,FALSE)</f>
        <v>2.9710710802360003</v>
      </c>
    </row>
    <row r="55" spans="1:80" x14ac:dyDescent="0.25">
      <c r="A55" s="2">
        <v>43167</v>
      </c>
      <c r="B55" s="38">
        <v>1.6283564814814817E-2</v>
      </c>
      <c r="C55" s="4">
        <v>14.42</v>
      </c>
      <c r="D55" s="4">
        <v>5.7099999999999998E-2</v>
      </c>
      <c r="E55" s="4">
        <v>570.91743099999997</v>
      </c>
      <c r="F55" s="4">
        <v>229.5</v>
      </c>
      <c r="G55" s="4">
        <v>2.8</v>
      </c>
      <c r="H55" s="4">
        <v>59.5</v>
      </c>
      <c r="J55" s="4">
        <v>0.7</v>
      </c>
      <c r="K55" s="4">
        <v>0.87209999999999999</v>
      </c>
      <c r="L55" s="4">
        <v>12.575699999999999</v>
      </c>
      <c r="M55" s="4">
        <v>4.9799999999999997E-2</v>
      </c>
      <c r="N55" s="4">
        <v>200.14359999999999</v>
      </c>
      <c r="O55" s="4">
        <v>2.4443000000000001</v>
      </c>
      <c r="P55" s="4">
        <v>202.6</v>
      </c>
      <c r="Q55" s="4">
        <v>166.05959999999999</v>
      </c>
      <c r="R55" s="4">
        <v>2.028</v>
      </c>
      <c r="S55" s="4">
        <v>168.1</v>
      </c>
      <c r="T55" s="4">
        <v>59.529699999999998</v>
      </c>
      <c r="W55" s="4">
        <v>0</v>
      </c>
      <c r="X55" s="4">
        <v>0.61050000000000004</v>
      </c>
      <c r="Y55" s="4">
        <v>12</v>
      </c>
      <c r="Z55" s="4">
        <v>849</v>
      </c>
      <c r="AA55" s="4">
        <v>859</v>
      </c>
      <c r="AB55" s="4">
        <v>869</v>
      </c>
      <c r="AC55" s="4">
        <v>86</v>
      </c>
      <c r="AD55" s="4">
        <v>31.33</v>
      </c>
      <c r="AE55" s="4">
        <v>0.72</v>
      </c>
      <c r="AF55" s="4">
        <v>978</v>
      </c>
      <c r="AG55" s="4">
        <v>4</v>
      </c>
      <c r="AH55" s="4">
        <v>64</v>
      </c>
      <c r="AI55" s="4">
        <v>41</v>
      </c>
      <c r="AJ55" s="4">
        <v>190.9</v>
      </c>
      <c r="AK55" s="4">
        <v>168.9</v>
      </c>
      <c r="AL55" s="4">
        <v>4.2</v>
      </c>
      <c r="AM55" s="4">
        <v>175.9</v>
      </c>
      <c r="AN55" s="4" t="s">
        <v>155</v>
      </c>
      <c r="AO55" s="4">
        <v>2</v>
      </c>
      <c r="AP55" s="5">
        <v>0.89210648148148142</v>
      </c>
      <c r="AQ55" s="4">
        <v>47.160707000000002</v>
      </c>
      <c r="AR55" s="4">
        <v>-88.483986999999999</v>
      </c>
      <c r="AS55" s="4">
        <v>314.60000000000002</v>
      </c>
      <c r="AT55" s="4">
        <v>31.1</v>
      </c>
      <c r="AU55" s="4">
        <v>12</v>
      </c>
      <c r="AV55" s="4">
        <v>11</v>
      </c>
      <c r="AW55" s="4" t="s">
        <v>213</v>
      </c>
      <c r="AX55" s="4">
        <v>1.6457999999999999</v>
      </c>
      <c r="AY55" s="4">
        <v>1.2313000000000001</v>
      </c>
      <c r="AZ55" s="4">
        <v>2.8542000000000001</v>
      </c>
      <c r="BA55" s="4">
        <v>13.404</v>
      </c>
      <c r="BB55" s="4">
        <v>14.07</v>
      </c>
      <c r="BC55" s="4">
        <v>1.05</v>
      </c>
      <c r="BD55" s="4">
        <v>14.664999999999999</v>
      </c>
      <c r="BE55" s="4">
        <v>2893.6550000000002</v>
      </c>
      <c r="BF55" s="4">
        <v>7.2919999999999998</v>
      </c>
      <c r="BG55" s="4">
        <v>4.8230000000000004</v>
      </c>
      <c r="BH55" s="4">
        <v>5.8999999999999997E-2</v>
      </c>
      <c r="BI55" s="4">
        <v>4.8819999999999997</v>
      </c>
      <c r="BJ55" s="4">
        <v>4.0010000000000003</v>
      </c>
      <c r="BK55" s="4">
        <v>4.9000000000000002E-2</v>
      </c>
      <c r="BL55" s="4">
        <v>4.05</v>
      </c>
      <c r="BM55" s="4">
        <v>0.47270000000000001</v>
      </c>
      <c r="BQ55" s="4">
        <v>102.136</v>
      </c>
      <c r="BR55" s="4">
        <v>0.37356200000000001</v>
      </c>
      <c r="BS55" s="4">
        <v>-5</v>
      </c>
      <c r="BT55" s="4">
        <v>8.9999999999999993E-3</v>
      </c>
      <c r="BU55" s="4">
        <v>9.1289210000000001</v>
      </c>
      <c r="BV55" s="4">
        <v>21</v>
      </c>
      <c r="BW55" s="4">
        <f t="shared" si="9"/>
        <v>2.4118609281999999</v>
      </c>
      <c r="BY55" s="4">
        <f>BE55*$BU55*VLOOKUP("Fuel Specific Gravity",'Raw Data'!$A$1:$B$2000,2,FALSE)</f>
        <v>19838.376870087508</v>
      </c>
      <c r="BZ55" s="4">
        <f>BF55*$BU55*VLOOKUP("Fuel Specific Gravity",'Raw Data'!$A$1:$B$2000,2,FALSE)</f>
        <v>49.992637040932003</v>
      </c>
      <c r="CA55" s="4">
        <f>BJ55*$BU55*VLOOKUP("Fuel Specific Gravity",'Raw Data'!$A$1:$B$2000,2,FALSE)</f>
        <v>27.430134503671006</v>
      </c>
      <c r="CB55" s="4">
        <f>BM55*$BU55*VLOOKUP("Fuel Specific Gravity",'Raw Data'!$A$1:$B$2000,2,FALSE)</f>
        <v>3.2407459584817002</v>
      </c>
    </row>
    <row r="56" spans="1:80" x14ac:dyDescent="0.25">
      <c r="A56" s="2">
        <v>43167</v>
      </c>
      <c r="B56" s="38">
        <v>1.629513888888889E-2</v>
      </c>
      <c r="C56" s="4">
        <v>14.42</v>
      </c>
      <c r="D56" s="4">
        <v>2.1299999999999999E-2</v>
      </c>
      <c r="E56" s="4">
        <v>213.14049600000001</v>
      </c>
      <c r="F56" s="4">
        <v>215.6</v>
      </c>
      <c r="G56" s="4">
        <v>2.9</v>
      </c>
      <c r="H56" s="4">
        <v>57.4</v>
      </c>
      <c r="J56" s="4">
        <v>0.7</v>
      </c>
      <c r="K56" s="4">
        <v>0.87239999999999995</v>
      </c>
      <c r="L56" s="4">
        <v>12.5799</v>
      </c>
      <c r="M56" s="4">
        <v>1.8599999999999998E-2</v>
      </c>
      <c r="N56" s="4">
        <v>188.10069999999999</v>
      </c>
      <c r="O56" s="4">
        <v>2.4864000000000002</v>
      </c>
      <c r="P56" s="4">
        <v>190.6</v>
      </c>
      <c r="Q56" s="4">
        <v>156.0676</v>
      </c>
      <c r="R56" s="4">
        <v>2.0630000000000002</v>
      </c>
      <c r="S56" s="4">
        <v>158.1</v>
      </c>
      <c r="T56" s="4">
        <v>57.351100000000002</v>
      </c>
      <c r="W56" s="4">
        <v>0</v>
      </c>
      <c r="X56" s="4">
        <v>0.61070000000000002</v>
      </c>
      <c r="Y56" s="4">
        <v>12</v>
      </c>
      <c r="Z56" s="4">
        <v>850</v>
      </c>
      <c r="AA56" s="4">
        <v>860</v>
      </c>
      <c r="AB56" s="4">
        <v>868</v>
      </c>
      <c r="AC56" s="4">
        <v>86</v>
      </c>
      <c r="AD56" s="4">
        <v>31.33</v>
      </c>
      <c r="AE56" s="4">
        <v>0.72</v>
      </c>
      <c r="AF56" s="4">
        <v>978</v>
      </c>
      <c r="AG56" s="4">
        <v>4</v>
      </c>
      <c r="AH56" s="4">
        <v>63.070999999999998</v>
      </c>
      <c r="AI56" s="4">
        <v>41</v>
      </c>
      <c r="AJ56" s="4">
        <v>191</v>
      </c>
      <c r="AK56" s="4">
        <v>169</v>
      </c>
      <c r="AL56" s="4">
        <v>4.0999999999999996</v>
      </c>
      <c r="AM56" s="4">
        <v>175.8</v>
      </c>
      <c r="AN56" s="4" t="s">
        <v>155</v>
      </c>
      <c r="AO56" s="4">
        <v>2</v>
      </c>
      <c r="AP56" s="5">
        <v>0.89210648148148142</v>
      </c>
      <c r="AQ56" s="4">
        <v>47.160806000000001</v>
      </c>
      <c r="AR56" s="4">
        <v>-88.483935000000002</v>
      </c>
      <c r="AS56" s="4">
        <v>315.10000000000002</v>
      </c>
      <c r="AT56" s="4">
        <v>33</v>
      </c>
      <c r="AU56" s="4">
        <v>12</v>
      </c>
      <c r="AV56" s="4">
        <v>11</v>
      </c>
      <c r="AW56" s="4" t="s">
        <v>212</v>
      </c>
      <c r="AX56" s="4">
        <v>1.5228999999999999</v>
      </c>
      <c r="AY56" s="4">
        <v>1.3771</v>
      </c>
      <c r="AZ56" s="4">
        <v>2.4373999999999998</v>
      </c>
      <c r="BA56" s="4">
        <v>13.404</v>
      </c>
      <c r="BB56" s="4">
        <v>14.1</v>
      </c>
      <c r="BC56" s="4">
        <v>1.05</v>
      </c>
      <c r="BD56" s="4">
        <v>14.628</v>
      </c>
      <c r="BE56" s="4">
        <v>2900.8919999999998</v>
      </c>
      <c r="BF56" s="4">
        <v>2.7290000000000001</v>
      </c>
      <c r="BG56" s="4">
        <v>4.5419999999999998</v>
      </c>
      <c r="BH56" s="4">
        <v>0.06</v>
      </c>
      <c r="BI56" s="4">
        <v>4.6020000000000003</v>
      </c>
      <c r="BJ56" s="4">
        <v>3.7690000000000001</v>
      </c>
      <c r="BK56" s="4">
        <v>0.05</v>
      </c>
      <c r="BL56" s="4">
        <v>3.819</v>
      </c>
      <c r="BM56" s="4">
        <v>0.45639999999999997</v>
      </c>
      <c r="BQ56" s="4">
        <v>102.39100000000001</v>
      </c>
      <c r="BR56" s="4">
        <v>0.38965100000000003</v>
      </c>
      <c r="BS56" s="4">
        <v>-5</v>
      </c>
      <c r="BT56" s="4">
        <v>8.071E-3</v>
      </c>
      <c r="BU56" s="4">
        <v>9.5220970000000005</v>
      </c>
      <c r="BV56" s="4">
        <v>21</v>
      </c>
      <c r="BW56" s="4">
        <f t="shared" si="9"/>
        <v>2.5157380273999999</v>
      </c>
      <c r="BY56" s="4">
        <f>BE56*$BU56*VLOOKUP("Fuel Specific Gravity",'Raw Data'!$A$1:$B$2000,2,FALSE)</f>
        <v>20744.553832903523</v>
      </c>
      <c r="BZ56" s="4">
        <f>BF56*$BU56*VLOOKUP("Fuel Specific Gravity",'Raw Data'!$A$1:$B$2000,2,FALSE)</f>
        <v>19.515337837463001</v>
      </c>
      <c r="CA56" s="4">
        <f>BJ56*$BU56*VLOOKUP("Fuel Specific Gravity",'Raw Data'!$A$1:$B$2000,2,FALSE)</f>
        <v>26.952476478343005</v>
      </c>
      <c r="CB56" s="4">
        <f>BM56*$BU56*VLOOKUP("Fuel Specific Gravity",'Raw Data'!$A$1:$B$2000,2,FALSE)</f>
        <v>3.2637596881707998</v>
      </c>
    </row>
    <row r="57" spans="1:80" x14ac:dyDescent="0.25">
      <c r="A57" s="2">
        <v>43167</v>
      </c>
      <c r="B57" s="38">
        <v>1.6306712962962964E-2</v>
      </c>
      <c r="C57" s="4">
        <v>14.044</v>
      </c>
      <c r="D57" s="4">
        <v>7.1000000000000004E-3</v>
      </c>
      <c r="E57" s="4">
        <v>71.086780000000005</v>
      </c>
      <c r="F57" s="4">
        <v>201.7</v>
      </c>
      <c r="G57" s="4">
        <v>2.9</v>
      </c>
      <c r="H57" s="4">
        <v>48.3</v>
      </c>
      <c r="J57" s="4">
        <v>0.7</v>
      </c>
      <c r="K57" s="4">
        <v>0.87549999999999994</v>
      </c>
      <c r="L57" s="4">
        <v>12.295400000000001</v>
      </c>
      <c r="M57" s="4">
        <v>6.1999999999999998E-3</v>
      </c>
      <c r="N57" s="4">
        <v>176.61259999999999</v>
      </c>
      <c r="O57" s="4">
        <v>2.5367000000000002</v>
      </c>
      <c r="P57" s="4">
        <v>179.1</v>
      </c>
      <c r="Q57" s="4">
        <v>146.5359</v>
      </c>
      <c r="R57" s="4">
        <v>2.1046999999999998</v>
      </c>
      <c r="S57" s="4">
        <v>148.6</v>
      </c>
      <c r="T57" s="4">
        <v>48.277000000000001</v>
      </c>
      <c r="W57" s="4">
        <v>0</v>
      </c>
      <c r="X57" s="4">
        <v>0.61280000000000001</v>
      </c>
      <c r="Y57" s="4">
        <v>12</v>
      </c>
      <c r="Z57" s="4">
        <v>849</v>
      </c>
      <c r="AA57" s="4">
        <v>860</v>
      </c>
      <c r="AB57" s="4">
        <v>869</v>
      </c>
      <c r="AC57" s="4">
        <v>86</v>
      </c>
      <c r="AD57" s="4">
        <v>31.33</v>
      </c>
      <c r="AE57" s="4">
        <v>0.72</v>
      </c>
      <c r="AF57" s="4">
        <v>978</v>
      </c>
      <c r="AG57" s="4">
        <v>4</v>
      </c>
      <c r="AH57" s="4">
        <v>63</v>
      </c>
      <c r="AI57" s="4">
        <v>41</v>
      </c>
      <c r="AJ57" s="4">
        <v>191</v>
      </c>
      <c r="AK57" s="4">
        <v>169</v>
      </c>
      <c r="AL57" s="4">
        <v>4.0999999999999996</v>
      </c>
      <c r="AM57" s="4">
        <v>175.4</v>
      </c>
      <c r="AN57" s="4" t="s">
        <v>155</v>
      </c>
      <c r="AO57" s="4">
        <v>2</v>
      </c>
      <c r="AP57" s="5">
        <v>0.89211805555555557</v>
      </c>
      <c r="AQ57" s="4">
        <v>47.161045000000001</v>
      </c>
      <c r="AR57" s="4">
        <v>-88.483863999999997</v>
      </c>
      <c r="AS57" s="4">
        <v>315.7</v>
      </c>
      <c r="AT57" s="4">
        <v>33.5</v>
      </c>
      <c r="AU57" s="4">
        <v>12</v>
      </c>
      <c r="AV57" s="4">
        <v>11</v>
      </c>
      <c r="AW57" s="4" t="s">
        <v>212</v>
      </c>
      <c r="AX57" s="4">
        <v>1.5</v>
      </c>
      <c r="AY57" s="4">
        <v>1.4771000000000001</v>
      </c>
      <c r="AZ57" s="4">
        <v>2.3771</v>
      </c>
      <c r="BA57" s="4">
        <v>13.404</v>
      </c>
      <c r="BB57" s="4">
        <v>14.47</v>
      </c>
      <c r="BC57" s="4">
        <v>1.08</v>
      </c>
      <c r="BD57" s="4">
        <v>14.225</v>
      </c>
      <c r="BE57" s="4">
        <v>2904.1149999999998</v>
      </c>
      <c r="BF57" s="4">
        <v>0.93600000000000005</v>
      </c>
      <c r="BG57" s="4">
        <v>4.3680000000000003</v>
      </c>
      <c r="BH57" s="4">
        <v>6.3E-2</v>
      </c>
      <c r="BI57" s="4">
        <v>4.431</v>
      </c>
      <c r="BJ57" s="4">
        <v>3.625</v>
      </c>
      <c r="BK57" s="4">
        <v>5.1999999999999998E-2</v>
      </c>
      <c r="BL57" s="4">
        <v>3.677</v>
      </c>
      <c r="BM57" s="4">
        <v>0.39350000000000002</v>
      </c>
      <c r="BQ57" s="4">
        <v>105.246</v>
      </c>
      <c r="BR57" s="4">
        <v>0.33247300000000002</v>
      </c>
      <c r="BS57" s="4">
        <v>-5</v>
      </c>
      <c r="BT57" s="4">
        <v>8.0000000000000002E-3</v>
      </c>
      <c r="BU57" s="4">
        <v>8.1248090000000008</v>
      </c>
      <c r="BV57" s="4">
        <v>21</v>
      </c>
      <c r="BW57" s="4">
        <f t="shared" si="9"/>
        <v>2.1465745378000003</v>
      </c>
      <c r="BY57" s="4">
        <f>BE57*$BU57*VLOOKUP("Fuel Specific Gravity",'Raw Data'!$A$1:$B$2000,2,FALSE)</f>
        <v>17720.130146465286</v>
      </c>
      <c r="BZ57" s="4">
        <f>BF57*$BU57*VLOOKUP("Fuel Specific Gravity",'Raw Data'!$A$1:$B$2000,2,FALSE)</f>
        <v>5.7112207392240011</v>
      </c>
      <c r="CA57" s="4">
        <f>BJ57*$BU57*VLOOKUP("Fuel Specific Gravity",'Raw Data'!$A$1:$B$2000,2,FALSE)</f>
        <v>22.118776901375004</v>
      </c>
      <c r="CB57" s="4">
        <f>BM57*$BU57*VLOOKUP("Fuel Specific Gravity",'Raw Data'!$A$1:$B$2000,2,FALSE)</f>
        <v>2.4010313684665006</v>
      </c>
    </row>
    <row r="58" spans="1:80" x14ac:dyDescent="0.25">
      <c r="A58" s="2">
        <v>43167</v>
      </c>
      <c r="B58" s="38">
        <v>1.6318287037037037E-2</v>
      </c>
      <c r="C58" s="4">
        <v>13.93</v>
      </c>
      <c r="D58" s="4">
        <v>7.9000000000000008E-3</v>
      </c>
      <c r="E58" s="4">
        <v>79.19708</v>
      </c>
      <c r="F58" s="4">
        <v>201</v>
      </c>
      <c r="G58" s="4">
        <v>2.9</v>
      </c>
      <c r="H58" s="4">
        <v>56.8</v>
      </c>
      <c r="J58" s="4">
        <v>0.62</v>
      </c>
      <c r="K58" s="4">
        <v>0.87639999999999996</v>
      </c>
      <c r="L58" s="4">
        <v>12.2081</v>
      </c>
      <c r="M58" s="4">
        <v>6.8999999999999999E-3</v>
      </c>
      <c r="N58" s="4">
        <v>176.1155</v>
      </c>
      <c r="O58" s="4">
        <v>2.5415000000000001</v>
      </c>
      <c r="P58" s="4">
        <v>178.7</v>
      </c>
      <c r="Q58" s="4">
        <v>146.1234</v>
      </c>
      <c r="R58" s="4">
        <v>2.1086999999999998</v>
      </c>
      <c r="S58" s="4">
        <v>148.19999999999999</v>
      </c>
      <c r="T58" s="4">
        <v>56.835500000000003</v>
      </c>
      <c r="W58" s="4">
        <v>0</v>
      </c>
      <c r="X58" s="4">
        <v>0.54730000000000001</v>
      </c>
      <c r="Y58" s="4">
        <v>12.1</v>
      </c>
      <c r="Z58" s="4">
        <v>849</v>
      </c>
      <c r="AA58" s="4">
        <v>859</v>
      </c>
      <c r="AB58" s="4">
        <v>870</v>
      </c>
      <c r="AC58" s="4">
        <v>86</v>
      </c>
      <c r="AD58" s="4">
        <v>31.33</v>
      </c>
      <c r="AE58" s="4">
        <v>0.72</v>
      </c>
      <c r="AF58" s="4">
        <v>978</v>
      </c>
      <c r="AG58" s="4">
        <v>4</v>
      </c>
      <c r="AH58" s="4">
        <v>63</v>
      </c>
      <c r="AI58" s="4">
        <v>41</v>
      </c>
      <c r="AJ58" s="4">
        <v>191</v>
      </c>
      <c r="AK58" s="4">
        <v>169</v>
      </c>
      <c r="AL58" s="4">
        <v>4.2</v>
      </c>
      <c r="AM58" s="4">
        <v>175</v>
      </c>
      <c r="AN58" s="4" t="s">
        <v>155</v>
      </c>
      <c r="AO58" s="4">
        <v>2</v>
      </c>
      <c r="AP58" s="5">
        <v>0.89214120370370376</v>
      </c>
      <c r="AQ58" s="4">
        <v>47.161231000000001</v>
      </c>
      <c r="AR58" s="4">
        <v>-88.483875999999995</v>
      </c>
      <c r="AS58" s="4">
        <v>315.89999999999998</v>
      </c>
      <c r="AT58" s="4">
        <v>34.700000000000003</v>
      </c>
      <c r="AU58" s="4">
        <v>12</v>
      </c>
      <c r="AV58" s="4">
        <v>11</v>
      </c>
      <c r="AW58" s="4" t="s">
        <v>212</v>
      </c>
      <c r="AX58" s="4">
        <v>1.5</v>
      </c>
      <c r="AY58" s="4">
        <v>1.5</v>
      </c>
      <c r="AZ58" s="4">
        <v>2.4</v>
      </c>
      <c r="BA58" s="4">
        <v>13.404</v>
      </c>
      <c r="BB58" s="4">
        <v>14.58</v>
      </c>
      <c r="BC58" s="4">
        <v>1.0900000000000001</v>
      </c>
      <c r="BD58" s="4">
        <v>14.105</v>
      </c>
      <c r="BE58" s="4">
        <v>2903.788</v>
      </c>
      <c r="BF58" s="4">
        <v>1.0509999999999999</v>
      </c>
      <c r="BG58" s="4">
        <v>4.3869999999999996</v>
      </c>
      <c r="BH58" s="4">
        <v>6.3E-2</v>
      </c>
      <c r="BI58" s="4">
        <v>4.45</v>
      </c>
      <c r="BJ58" s="4">
        <v>3.64</v>
      </c>
      <c r="BK58" s="4">
        <v>5.2999999999999999E-2</v>
      </c>
      <c r="BL58" s="4">
        <v>3.6920000000000002</v>
      </c>
      <c r="BM58" s="4">
        <v>0.46650000000000003</v>
      </c>
      <c r="BQ58" s="4">
        <v>94.656000000000006</v>
      </c>
      <c r="BR58" s="4">
        <v>0.30105900000000002</v>
      </c>
      <c r="BS58" s="4">
        <v>-5</v>
      </c>
      <c r="BT58" s="4">
        <v>8.0000000000000002E-3</v>
      </c>
      <c r="BU58" s="4">
        <v>7.3571289999999996</v>
      </c>
      <c r="BV58" s="4">
        <v>21</v>
      </c>
      <c r="BW58" s="4">
        <f t="shared" si="9"/>
        <v>1.9437534817999997</v>
      </c>
      <c r="BY58" s="4">
        <f>BE58*$BU58*VLOOKUP("Fuel Specific Gravity",'Raw Data'!$A$1:$B$2000,2,FALSE)</f>
        <v>16044.020721393652</v>
      </c>
      <c r="BZ58" s="4">
        <f>BF58*$BU58*VLOOKUP("Fuel Specific Gravity",'Raw Data'!$A$1:$B$2000,2,FALSE)</f>
        <v>5.8069892768289995</v>
      </c>
      <c r="CA58" s="4">
        <f>BJ58*$BU58*VLOOKUP("Fuel Specific Gravity",'Raw Data'!$A$1:$B$2000,2,FALSE)</f>
        <v>20.111742119559999</v>
      </c>
      <c r="CB58" s="4">
        <f>BM58*$BU58*VLOOKUP("Fuel Specific Gravity",'Raw Data'!$A$1:$B$2000,2,FALSE)</f>
        <v>2.5775076095534999</v>
      </c>
    </row>
    <row r="59" spans="1:80" x14ac:dyDescent="0.25">
      <c r="A59" s="2">
        <v>43167</v>
      </c>
      <c r="B59" s="38">
        <v>1.6329861111111111E-2</v>
      </c>
      <c r="C59" s="4">
        <v>13.805999999999999</v>
      </c>
      <c r="D59" s="4">
        <v>4.1999999999999997E-3</v>
      </c>
      <c r="E59" s="4">
        <v>42.142856999999999</v>
      </c>
      <c r="F59" s="4">
        <v>232.3</v>
      </c>
      <c r="G59" s="4">
        <v>2.8</v>
      </c>
      <c r="H59" s="4">
        <v>59</v>
      </c>
      <c r="J59" s="4">
        <v>0.5</v>
      </c>
      <c r="K59" s="4">
        <v>0.87739999999999996</v>
      </c>
      <c r="L59" s="4">
        <v>12.1136</v>
      </c>
      <c r="M59" s="4">
        <v>3.7000000000000002E-3</v>
      </c>
      <c r="N59" s="4">
        <v>203.84520000000001</v>
      </c>
      <c r="O59" s="4">
        <v>2.4567000000000001</v>
      </c>
      <c r="P59" s="4">
        <v>206.3</v>
      </c>
      <c r="Q59" s="4">
        <v>169.13079999999999</v>
      </c>
      <c r="R59" s="4">
        <v>2.0383</v>
      </c>
      <c r="S59" s="4">
        <v>171.2</v>
      </c>
      <c r="T59" s="4">
        <v>58.970999999999997</v>
      </c>
      <c r="W59" s="4">
        <v>0</v>
      </c>
      <c r="X59" s="4">
        <v>0.43869999999999998</v>
      </c>
      <c r="Y59" s="4">
        <v>12</v>
      </c>
      <c r="Z59" s="4">
        <v>849</v>
      </c>
      <c r="AA59" s="4">
        <v>860</v>
      </c>
      <c r="AB59" s="4">
        <v>870</v>
      </c>
      <c r="AC59" s="4">
        <v>86</v>
      </c>
      <c r="AD59" s="4">
        <v>31.33</v>
      </c>
      <c r="AE59" s="4">
        <v>0.72</v>
      </c>
      <c r="AF59" s="4">
        <v>978</v>
      </c>
      <c r="AG59" s="4">
        <v>4</v>
      </c>
      <c r="AH59" s="4">
        <v>63</v>
      </c>
      <c r="AI59" s="4">
        <v>41</v>
      </c>
      <c r="AJ59" s="4">
        <v>191</v>
      </c>
      <c r="AK59" s="4">
        <v>169</v>
      </c>
      <c r="AL59" s="4">
        <v>4.2</v>
      </c>
      <c r="AM59" s="4">
        <v>175</v>
      </c>
      <c r="AN59" s="4" t="s">
        <v>155</v>
      </c>
      <c r="AO59" s="4">
        <v>2</v>
      </c>
      <c r="AP59" s="5">
        <v>0.89215277777777768</v>
      </c>
      <c r="AQ59" s="4">
        <v>47.161374000000002</v>
      </c>
      <c r="AR59" s="4">
        <v>-88.483908</v>
      </c>
      <c r="AS59" s="4">
        <v>316.10000000000002</v>
      </c>
      <c r="AT59" s="4">
        <v>34.5</v>
      </c>
      <c r="AU59" s="4">
        <v>12</v>
      </c>
      <c r="AV59" s="4">
        <v>10</v>
      </c>
      <c r="AW59" s="4" t="s">
        <v>208</v>
      </c>
      <c r="AX59" s="4">
        <v>1.5</v>
      </c>
      <c r="AY59" s="4">
        <v>1.5</v>
      </c>
      <c r="AZ59" s="4">
        <v>2.4</v>
      </c>
      <c r="BA59" s="4">
        <v>13.404</v>
      </c>
      <c r="BB59" s="4">
        <v>14.71</v>
      </c>
      <c r="BC59" s="4">
        <v>1.1000000000000001</v>
      </c>
      <c r="BD59" s="4">
        <v>13.974</v>
      </c>
      <c r="BE59" s="4">
        <v>2904.567</v>
      </c>
      <c r="BF59" s="4">
        <v>0.56399999999999995</v>
      </c>
      <c r="BG59" s="4">
        <v>5.1189999999999998</v>
      </c>
      <c r="BH59" s="4">
        <v>6.2E-2</v>
      </c>
      <c r="BI59" s="4">
        <v>5.18</v>
      </c>
      <c r="BJ59" s="4">
        <v>4.2469999999999999</v>
      </c>
      <c r="BK59" s="4">
        <v>5.0999999999999997E-2</v>
      </c>
      <c r="BL59" s="4">
        <v>4.298</v>
      </c>
      <c r="BM59" s="4">
        <v>0.4879</v>
      </c>
      <c r="BQ59" s="4">
        <v>76.483999999999995</v>
      </c>
      <c r="BR59" s="4">
        <v>0.25998199999999999</v>
      </c>
      <c r="BS59" s="4">
        <v>-5</v>
      </c>
      <c r="BT59" s="4">
        <v>8.0000000000000002E-3</v>
      </c>
      <c r="BU59" s="4">
        <v>6.3533109999999997</v>
      </c>
      <c r="BV59" s="4">
        <v>21</v>
      </c>
      <c r="BW59" s="4">
        <f t="shared" si="9"/>
        <v>1.6785447661999999</v>
      </c>
      <c r="BY59" s="4">
        <f>BE59*$BU59*VLOOKUP("Fuel Specific Gravity",'Raw Data'!$A$1:$B$2000,2,FALSE)</f>
        <v>13858.666720974086</v>
      </c>
      <c r="BZ59" s="4">
        <f>BF59*$BU59*VLOOKUP("Fuel Specific Gravity",'Raw Data'!$A$1:$B$2000,2,FALSE)</f>
        <v>2.6910338204039994</v>
      </c>
      <c r="CA59" s="4">
        <f>BJ59*$BU59*VLOOKUP("Fuel Specific Gravity",'Raw Data'!$A$1:$B$2000,2,FALSE)</f>
        <v>20.263866374566998</v>
      </c>
      <c r="CB59" s="4">
        <f>BM59*$BU59*VLOOKUP("Fuel Specific Gravity",'Raw Data'!$A$1:$B$2000,2,FALSE)</f>
        <v>2.3279351081119</v>
      </c>
    </row>
    <row r="60" spans="1:80" x14ac:dyDescent="0.25">
      <c r="A60" s="2">
        <v>43167</v>
      </c>
      <c r="B60" s="38">
        <v>1.6341435185185185E-2</v>
      </c>
      <c r="C60" s="4">
        <v>13.757999999999999</v>
      </c>
      <c r="D60" s="4">
        <v>3.5999999999999999E-3</v>
      </c>
      <c r="E60" s="4">
        <v>36.113500000000002</v>
      </c>
      <c r="F60" s="4">
        <v>263.39999999999998</v>
      </c>
      <c r="G60" s="4">
        <v>2.8</v>
      </c>
      <c r="H60" s="4">
        <v>62.8</v>
      </c>
      <c r="J60" s="4">
        <v>0.5</v>
      </c>
      <c r="K60" s="4">
        <v>0.87780000000000002</v>
      </c>
      <c r="L60" s="4">
        <v>12.076700000000001</v>
      </c>
      <c r="M60" s="4">
        <v>3.2000000000000002E-3</v>
      </c>
      <c r="N60" s="4">
        <v>231.2407</v>
      </c>
      <c r="O60" s="4">
        <v>2.4578000000000002</v>
      </c>
      <c r="P60" s="4">
        <v>233.7</v>
      </c>
      <c r="Q60" s="4">
        <v>191.86089999999999</v>
      </c>
      <c r="R60" s="4">
        <v>2.0392000000000001</v>
      </c>
      <c r="S60" s="4">
        <v>193.9</v>
      </c>
      <c r="T60" s="4">
        <v>62.845599999999997</v>
      </c>
      <c r="W60" s="4">
        <v>0</v>
      </c>
      <c r="X60" s="4">
        <v>0.43890000000000001</v>
      </c>
      <c r="Y60" s="4">
        <v>12</v>
      </c>
      <c r="Z60" s="4">
        <v>849</v>
      </c>
      <c r="AA60" s="4">
        <v>860</v>
      </c>
      <c r="AB60" s="4">
        <v>870</v>
      </c>
      <c r="AC60" s="4">
        <v>86</v>
      </c>
      <c r="AD60" s="4">
        <v>31.33</v>
      </c>
      <c r="AE60" s="4">
        <v>0.72</v>
      </c>
      <c r="AF60" s="4">
        <v>978</v>
      </c>
      <c r="AG60" s="4">
        <v>4</v>
      </c>
      <c r="AH60" s="4">
        <v>63</v>
      </c>
      <c r="AI60" s="4">
        <v>41</v>
      </c>
      <c r="AJ60" s="4">
        <v>191</v>
      </c>
      <c r="AK60" s="4">
        <v>169</v>
      </c>
      <c r="AL60" s="4">
        <v>4.2</v>
      </c>
      <c r="AM60" s="4">
        <v>175</v>
      </c>
      <c r="AN60" s="4" t="s">
        <v>155</v>
      </c>
      <c r="AO60" s="4">
        <v>2</v>
      </c>
      <c r="AP60" s="5">
        <v>0.89216435185185183</v>
      </c>
      <c r="AQ60" s="4">
        <v>47.161510999999997</v>
      </c>
      <c r="AR60" s="4">
        <v>-88.483936</v>
      </c>
      <c r="AS60" s="4">
        <v>316.5</v>
      </c>
      <c r="AT60" s="4">
        <v>34.200000000000003</v>
      </c>
      <c r="AU60" s="4">
        <v>12</v>
      </c>
      <c r="AV60" s="4">
        <v>11</v>
      </c>
      <c r="AW60" s="4" t="s">
        <v>208</v>
      </c>
      <c r="AX60" s="4">
        <v>1.3458000000000001</v>
      </c>
      <c r="AY60" s="4">
        <v>1.5770999999999999</v>
      </c>
      <c r="AZ60" s="4">
        <v>2.4</v>
      </c>
      <c r="BA60" s="4">
        <v>13.404</v>
      </c>
      <c r="BB60" s="4">
        <v>14.76</v>
      </c>
      <c r="BC60" s="4">
        <v>1.1000000000000001</v>
      </c>
      <c r="BD60" s="4">
        <v>13.923999999999999</v>
      </c>
      <c r="BE60" s="4">
        <v>2904.623</v>
      </c>
      <c r="BF60" s="4">
        <v>0.48499999999999999</v>
      </c>
      <c r="BG60" s="4">
        <v>5.8239999999999998</v>
      </c>
      <c r="BH60" s="4">
        <v>6.2E-2</v>
      </c>
      <c r="BI60" s="4">
        <v>5.8860000000000001</v>
      </c>
      <c r="BJ60" s="4">
        <v>4.8319999999999999</v>
      </c>
      <c r="BK60" s="4">
        <v>5.0999999999999997E-2</v>
      </c>
      <c r="BL60" s="4">
        <v>4.8840000000000003</v>
      </c>
      <c r="BM60" s="4">
        <v>0.52159999999999995</v>
      </c>
      <c r="BQ60" s="4">
        <v>76.753</v>
      </c>
      <c r="BR60" s="4">
        <v>0.21984000000000001</v>
      </c>
      <c r="BS60" s="4">
        <v>-5</v>
      </c>
      <c r="BT60" s="4">
        <v>8.9289999999999994E-3</v>
      </c>
      <c r="BU60" s="4">
        <v>5.3723400000000003</v>
      </c>
      <c r="BV60" s="4">
        <v>21</v>
      </c>
      <c r="BW60" s="4">
        <f t="shared" si="9"/>
        <v>1.4193722280000001</v>
      </c>
      <c r="BY60" s="4">
        <f>BE60*$BU60*VLOOKUP("Fuel Specific Gravity",'Raw Data'!$A$1:$B$2000,2,FALSE)</f>
        <v>11719.071368192821</v>
      </c>
      <c r="BZ60" s="4">
        <f>BF60*$BU60*VLOOKUP("Fuel Specific Gravity",'Raw Data'!$A$1:$B$2000,2,FALSE)</f>
        <v>1.9567942599000001</v>
      </c>
      <c r="CA60" s="4">
        <f>BJ60*$BU60*VLOOKUP("Fuel Specific Gravity",'Raw Data'!$A$1:$B$2000,2,FALSE)</f>
        <v>19.495319306880003</v>
      </c>
      <c r="CB60" s="4">
        <f>BM60*$BU60*VLOOKUP("Fuel Specific Gravity",'Raw Data'!$A$1:$B$2000,2,FALSE)</f>
        <v>2.1044616205439999</v>
      </c>
    </row>
    <row r="61" spans="1:80" x14ac:dyDescent="0.25">
      <c r="A61" s="2">
        <v>43167</v>
      </c>
      <c r="B61" s="38">
        <v>1.6353009259259258E-2</v>
      </c>
      <c r="C61" s="4">
        <v>14.05</v>
      </c>
      <c r="D61" s="4">
        <v>3.0999999999999999E-3</v>
      </c>
      <c r="E61" s="4">
        <v>30.942149000000001</v>
      </c>
      <c r="F61" s="4">
        <v>277</v>
      </c>
      <c r="G61" s="4">
        <v>2.8</v>
      </c>
      <c r="H61" s="4">
        <v>61.8</v>
      </c>
      <c r="J61" s="4">
        <v>0.5</v>
      </c>
      <c r="K61" s="4">
        <v>0.87549999999999994</v>
      </c>
      <c r="L61" s="4">
        <v>12.3011</v>
      </c>
      <c r="M61" s="4">
        <v>2.7000000000000001E-3</v>
      </c>
      <c r="N61" s="4">
        <v>242.49709999999999</v>
      </c>
      <c r="O61" s="4">
        <v>2.4514999999999998</v>
      </c>
      <c r="P61" s="4">
        <v>244.9</v>
      </c>
      <c r="Q61" s="4">
        <v>201.2004</v>
      </c>
      <c r="R61" s="4">
        <v>2.0339999999999998</v>
      </c>
      <c r="S61" s="4">
        <v>203.2</v>
      </c>
      <c r="T61" s="4">
        <v>61.827399999999997</v>
      </c>
      <c r="W61" s="4">
        <v>0</v>
      </c>
      <c r="X61" s="4">
        <v>0.43780000000000002</v>
      </c>
      <c r="Y61" s="4">
        <v>12</v>
      </c>
      <c r="Z61" s="4">
        <v>848</v>
      </c>
      <c r="AA61" s="4">
        <v>859</v>
      </c>
      <c r="AB61" s="4">
        <v>870</v>
      </c>
      <c r="AC61" s="4">
        <v>86</v>
      </c>
      <c r="AD61" s="4">
        <v>31.33</v>
      </c>
      <c r="AE61" s="4">
        <v>0.72</v>
      </c>
      <c r="AF61" s="4">
        <v>978</v>
      </c>
      <c r="AG61" s="4">
        <v>4</v>
      </c>
      <c r="AH61" s="4">
        <v>63</v>
      </c>
      <c r="AI61" s="4">
        <v>41</v>
      </c>
      <c r="AJ61" s="4">
        <v>191</v>
      </c>
      <c r="AK61" s="4">
        <v>169</v>
      </c>
      <c r="AL61" s="4">
        <v>4.3</v>
      </c>
      <c r="AM61" s="4">
        <v>175</v>
      </c>
      <c r="AN61" s="4" t="s">
        <v>155</v>
      </c>
      <c r="AO61" s="4">
        <v>2</v>
      </c>
      <c r="AP61" s="5">
        <v>0.89217592592592598</v>
      </c>
      <c r="AQ61" s="4">
        <v>47.161541999999997</v>
      </c>
      <c r="AR61" s="4">
        <v>-88.483941999999999</v>
      </c>
      <c r="AS61" s="4">
        <v>316.60000000000002</v>
      </c>
      <c r="AT61" s="4">
        <v>33.299999999999997</v>
      </c>
      <c r="AU61" s="4">
        <v>12</v>
      </c>
      <c r="AV61" s="4">
        <v>11</v>
      </c>
      <c r="AW61" s="4" t="s">
        <v>212</v>
      </c>
      <c r="AX61" s="4">
        <v>1.3</v>
      </c>
      <c r="AY61" s="4">
        <v>1.6771</v>
      </c>
      <c r="AZ61" s="4">
        <v>2.4</v>
      </c>
      <c r="BA61" s="4">
        <v>13.404</v>
      </c>
      <c r="BB61" s="4">
        <v>14.47</v>
      </c>
      <c r="BC61" s="4">
        <v>1.08</v>
      </c>
      <c r="BD61" s="4">
        <v>14.218</v>
      </c>
      <c r="BE61" s="4">
        <v>2904.623</v>
      </c>
      <c r="BF61" s="4">
        <v>0.40699999999999997</v>
      </c>
      <c r="BG61" s="4">
        <v>5.9960000000000004</v>
      </c>
      <c r="BH61" s="4">
        <v>6.0999999999999999E-2</v>
      </c>
      <c r="BI61" s="4">
        <v>6.0570000000000004</v>
      </c>
      <c r="BJ61" s="4">
        <v>4.9749999999999996</v>
      </c>
      <c r="BK61" s="4">
        <v>0.05</v>
      </c>
      <c r="BL61" s="4">
        <v>5.0259999999999998</v>
      </c>
      <c r="BM61" s="4">
        <v>0.50380000000000003</v>
      </c>
      <c r="BQ61" s="4">
        <v>75.159000000000006</v>
      </c>
      <c r="BR61" s="4">
        <v>0.24022499999999999</v>
      </c>
      <c r="BS61" s="4">
        <v>-5</v>
      </c>
      <c r="BT61" s="4">
        <v>8.071E-3</v>
      </c>
      <c r="BU61" s="4">
        <v>5.8704980000000004</v>
      </c>
      <c r="BV61" s="4">
        <v>21</v>
      </c>
      <c r="BW61" s="4">
        <f t="shared" si="9"/>
        <v>1.5509855716000001</v>
      </c>
      <c r="BY61" s="4">
        <f>BE61*$BU61*VLOOKUP("Fuel Specific Gravity",'Raw Data'!$A$1:$B$2000,2,FALSE)</f>
        <v>12805.739217702754</v>
      </c>
      <c r="BZ61" s="4">
        <f>BF61*$BU61*VLOOKUP("Fuel Specific Gravity",'Raw Data'!$A$1:$B$2000,2,FALSE)</f>
        <v>1.7943588071860002</v>
      </c>
      <c r="CA61" s="4">
        <f>BJ61*$BU61*VLOOKUP("Fuel Specific Gravity",'Raw Data'!$A$1:$B$2000,2,FALSE)</f>
        <v>21.933501390050001</v>
      </c>
      <c r="CB61" s="4">
        <f>BM61*$BU61*VLOOKUP("Fuel Specific Gravity",'Raw Data'!$A$1:$B$2000,2,FALSE)</f>
        <v>2.2211252261924002</v>
      </c>
    </row>
    <row r="62" spans="1:80" x14ac:dyDescent="0.25">
      <c r="A62" s="2">
        <v>43167</v>
      </c>
      <c r="B62" s="38">
        <v>1.6364583333333335E-2</v>
      </c>
      <c r="C62" s="4">
        <v>14.05</v>
      </c>
      <c r="D62" s="4">
        <v>3.7000000000000002E-3</v>
      </c>
      <c r="E62" s="4">
        <v>36.582174999999999</v>
      </c>
      <c r="F62" s="4">
        <v>289.10000000000002</v>
      </c>
      <c r="G62" s="4">
        <v>2.8</v>
      </c>
      <c r="H62" s="4">
        <v>50.5</v>
      </c>
      <c r="J62" s="4">
        <v>0.5</v>
      </c>
      <c r="K62" s="4">
        <v>0.87560000000000004</v>
      </c>
      <c r="L62" s="4">
        <v>12.3017</v>
      </c>
      <c r="M62" s="4">
        <v>3.2000000000000002E-3</v>
      </c>
      <c r="N62" s="4">
        <v>253.11869999999999</v>
      </c>
      <c r="O62" s="4">
        <v>2.4516</v>
      </c>
      <c r="P62" s="4">
        <v>255.6</v>
      </c>
      <c r="Q62" s="4">
        <v>210.01320000000001</v>
      </c>
      <c r="R62" s="4">
        <v>2.0341</v>
      </c>
      <c r="S62" s="4">
        <v>212</v>
      </c>
      <c r="T62" s="4">
        <v>50.520699999999998</v>
      </c>
      <c r="W62" s="4">
        <v>0</v>
      </c>
      <c r="X62" s="4">
        <v>0.43780000000000002</v>
      </c>
      <c r="Y62" s="4">
        <v>12</v>
      </c>
      <c r="Z62" s="4">
        <v>848</v>
      </c>
      <c r="AA62" s="4">
        <v>859</v>
      </c>
      <c r="AB62" s="4">
        <v>870</v>
      </c>
      <c r="AC62" s="4">
        <v>86</v>
      </c>
      <c r="AD62" s="4">
        <v>31.33</v>
      </c>
      <c r="AE62" s="4">
        <v>0.72</v>
      </c>
      <c r="AF62" s="4">
        <v>978</v>
      </c>
      <c r="AG62" s="4">
        <v>4</v>
      </c>
      <c r="AH62" s="4">
        <v>63</v>
      </c>
      <c r="AI62" s="4">
        <v>41</v>
      </c>
      <c r="AJ62" s="4">
        <v>191</v>
      </c>
      <c r="AK62" s="4">
        <v>169</v>
      </c>
      <c r="AL62" s="4">
        <v>4.4000000000000004</v>
      </c>
      <c r="AM62" s="4">
        <v>175</v>
      </c>
      <c r="AN62" s="4" t="s">
        <v>155</v>
      </c>
      <c r="AO62" s="4">
        <v>2</v>
      </c>
      <c r="AP62" s="5">
        <v>0.89217592592592598</v>
      </c>
      <c r="AQ62" s="4">
        <v>47.161639000000001</v>
      </c>
      <c r="AR62" s="4">
        <v>-88.483976999999996</v>
      </c>
      <c r="AS62" s="4">
        <v>316.60000000000002</v>
      </c>
      <c r="AT62" s="4">
        <v>33</v>
      </c>
      <c r="AU62" s="4">
        <v>12</v>
      </c>
      <c r="AV62" s="4">
        <v>11</v>
      </c>
      <c r="AW62" s="4" t="s">
        <v>212</v>
      </c>
      <c r="AX62" s="4">
        <v>1.3</v>
      </c>
      <c r="AY62" s="4">
        <v>1.7770999999999999</v>
      </c>
      <c r="AZ62" s="4">
        <v>2.4771000000000001</v>
      </c>
      <c r="BA62" s="4">
        <v>13.404</v>
      </c>
      <c r="BB62" s="4">
        <v>14.47</v>
      </c>
      <c r="BC62" s="4">
        <v>1.08</v>
      </c>
      <c r="BD62" s="4">
        <v>14.212</v>
      </c>
      <c r="BE62" s="4">
        <v>2904.7730000000001</v>
      </c>
      <c r="BF62" s="4">
        <v>0.48099999999999998</v>
      </c>
      <c r="BG62" s="4">
        <v>6.2590000000000003</v>
      </c>
      <c r="BH62" s="4">
        <v>6.0999999999999999E-2</v>
      </c>
      <c r="BI62" s="4">
        <v>6.32</v>
      </c>
      <c r="BJ62" s="4">
        <v>5.1929999999999996</v>
      </c>
      <c r="BK62" s="4">
        <v>0.05</v>
      </c>
      <c r="BL62" s="4">
        <v>5.2430000000000003</v>
      </c>
      <c r="BM62" s="4">
        <v>0.41170000000000001</v>
      </c>
      <c r="BQ62" s="4">
        <v>75.162999999999997</v>
      </c>
      <c r="BR62" s="4">
        <v>0.22806499999999999</v>
      </c>
      <c r="BS62" s="4">
        <v>-5</v>
      </c>
      <c r="BT62" s="4">
        <v>8.0000000000000002E-3</v>
      </c>
      <c r="BU62" s="4">
        <v>5.5733389999999998</v>
      </c>
      <c r="BV62" s="4">
        <v>21</v>
      </c>
      <c r="BW62" s="4">
        <f t="shared" si="9"/>
        <v>1.4724761637999999</v>
      </c>
      <c r="BY62" s="4">
        <f>BE62*$BU62*VLOOKUP("Fuel Specific Gravity",'Raw Data'!$A$1:$B$2000,2,FALSE)</f>
        <v>12158.152769932296</v>
      </c>
      <c r="BZ62" s="4">
        <f>BF62*$BU62*VLOOKUP("Fuel Specific Gravity",'Raw Data'!$A$1:$B$2000,2,FALSE)</f>
        <v>2.0132628203089999</v>
      </c>
      <c r="CA62" s="4">
        <f>BJ62*$BU62*VLOOKUP("Fuel Specific Gravity",'Raw Data'!$A$1:$B$2000,2,FALSE)</f>
        <v>21.735704419676996</v>
      </c>
      <c r="CB62" s="4">
        <f>BM62*$BU62*VLOOKUP("Fuel Specific Gravity",'Raw Data'!$A$1:$B$2000,2,FALSE)</f>
        <v>1.7232022933913</v>
      </c>
    </row>
    <row r="63" spans="1:80" x14ac:dyDescent="0.25">
      <c r="A63" s="2">
        <v>43167</v>
      </c>
      <c r="B63" s="38">
        <v>1.6376157407407409E-2</v>
      </c>
      <c r="C63" s="4">
        <v>13.872</v>
      </c>
      <c r="D63" s="4">
        <v>8.0999999999999996E-3</v>
      </c>
      <c r="E63" s="4">
        <v>80.945723999999998</v>
      </c>
      <c r="F63" s="4">
        <v>302.5</v>
      </c>
      <c r="G63" s="4">
        <v>2.8</v>
      </c>
      <c r="H63" s="4">
        <v>58.6</v>
      </c>
      <c r="J63" s="4">
        <v>0.5</v>
      </c>
      <c r="K63" s="4">
        <v>0.87690000000000001</v>
      </c>
      <c r="L63" s="4">
        <v>12.1646</v>
      </c>
      <c r="M63" s="4">
        <v>7.1000000000000004E-3</v>
      </c>
      <c r="N63" s="4">
        <v>265.30520000000001</v>
      </c>
      <c r="O63" s="4">
        <v>2.4554</v>
      </c>
      <c r="P63" s="4">
        <v>267.8</v>
      </c>
      <c r="Q63" s="4">
        <v>220.12430000000001</v>
      </c>
      <c r="R63" s="4">
        <v>2.0371999999999999</v>
      </c>
      <c r="S63" s="4">
        <v>222.2</v>
      </c>
      <c r="T63" s="4">
        <v>58.615299999999998</v>
      </c>
      <c r="W63" s="4">
        <v>0</v>
      </c>
      <c r="X63" s="4">
        <v>0.4385</v>
      </c>
      <c r="Y63" s="4">
        <v>12.1</v>
      </c>
      <c r="Z63" s="4">
        <v>848</v>
      </c>
      <c r="AA63" s="4">
        <v>859</v>
      </c>
      <c r="AB63" s="4">
        <v>871</v>
      </c>
      <c r="AC63" s="4">
        <v>86</v>
      </c>
      <c r="AD63" s="4">
        <v>31.33</v>
      </c>
      <c r="AE63" s="4">
        <v>0.72</v>
      </c>
      <c r="AF63" s="4">
        <v>978</v>
      </c>
      <c r="AG63" s="4">
        <v>4</v>
      </c>
      <c r="AH63" s="4">
        <v>63</v>
      </c>
      <c r="AI63" s="4">
        <v>41</v>
      </c>
      <c r="AJ63" s="4">
        <v>191</v>
      </c>
      <c r="AK63" s="4">
        <v>169</v>
      </c>
      <c r="AL63" s="4">
        <v>4.4000000000000004</v>
      </c>
      <c r="AM63" s="4">
        <v>175</v>
      </c>
      <c r="AN63" s="4" t="s">
        <v>155</v>
      </c>
      <c r="AO63" s="4">
        <v>2</v>
      </c>
      <c r="AP63" s="5">
        <v>0.89218750000000002</v>
      </c>
      <c r="AQ63" s="4">
        <v>47.161762000000003</v>
      </c>
      <c r="AR63" s="4">
        <v>-88.484039999999993</v>
      </c>
      <c r="AS63" s="4">
        <v>316.5</v>
      </c>
      <c r="AT63" s="4">
        <v>32.4</v>
      </c>
      <c r="AU63" s="4">
        <v>12</v>
      </c>
      <c r="AV63" s="4">
        <v>11</v>
      </c>
      <c r="AW63" s="4" t="s">
        <v>212</v>
      </c>
      <c r="AX63" s="4">
        <v>1.3</v>
      </c>
      <c r="AY63" s="4">
        <v>1.8</v>
      </c>
      <c r="AZ63" s="4">
        <v>2.5</v>
      </c>
      <c r="BA63" s="4">
        <v>13.404</v>
      </c>
      <c r="BB63" s="4">
        <v>14.64</v>
      </c>
      <c r="BC63" s="4">
        <v>1.0900000000000001</v>
      </c>
      <c r="BD63" s="4">
        <v>14.035</v>
      </c>
      <c r="BE63" s="4">
        <v>2903.7310000000002</v>
      </c>
      <c r="BF63" s="4">
        <v>1.0780000000000001</v>
      </c>
      <c r="BG63" s="4">
        <v>6.6319999999999997</v>
      </c>
      <c r="BH63" s="4">
        <v>6.0999999999999999E-2</v>
      </c>
      <c r="BI63" s="4">
        <v>6.6929999999999996</v>
      </c>
      <c r="BJ63" s="4">
        <v>5.5030000000000001</v>
      </c>
      <c r="BK63" s="4">
        <v>5.0999999999999997E-2</v>
      </c>
      <c r="BL63" s="4">
        <v>5.5529999999999999</v>
      </c>
      <c r="BM63" s="4">
        <v>0.48280000000000001</v>
      </c>
      <c r="BQ63" s="4">
        <v>76.099999999999994</v>
      </c>
      <c r="BR63" s="4">
        <v>0.306894</v>
      </c>
      <c r="BS63" s="4">
        <v>-5</v>
      </c>
      <c r="BT63" s="4">
        <v>8.0000000000000002E-3</v>
      </c>
      <c r="BU63" s="4">
        <v>7.4997220000000002</v>
      </c>
      <c r="BV63" s="4">
        <v>21</v>
      </c>
      <c r="BW63" s="4">
        <f t="shared" si="9"/>
        <v>1.9814265524000001</v>
      </c>
      <c r="BY63" s="4">
        <f>BE63*$BU63*VLOOKUP("Fuel Specific Gravity",'Raw Data'!$A$1:$B$2000,2,FALSE)</f>
        <v>16354.658622349283</v>
      </c>
      <c r="BZ63" s="4">
        <f>BF63*$BU63*VLOOKUP("Fuel Specific Gravity",'Raw Data'!$A$1:$B$2000,2,FALSE)</f>
        <v>6.0716099373160004</v>
      </c>
      <c r="CA63" s="4">
        <f>BJ63*$BU63*VLOOKUP("Fuel Specific Gravity",'Raw Data'!$A$1:$B$2000,2,FALSE)</f>
        <v>30.994498594666005</v>
      </c>
      <c r="CB63" s="4">
        <f>BM63*$BU63*VLOOKUP("Fuel Specific Gravity",'Raw Data'!$A$1:$B$2000,2,FALSE)</f>
        <v>2.7192702019816002</v>
      </c>
    </row>
    <row r="64" spans="1:80" x14ac:dyDescent="0.25">
      <c r="A64" s="2">
        <v>43167</v>
      </c>
      <c r="B64" s="38">
        <v>1.6387731481481479E-2</v>
      </c>
      <c r="C64" s="4">
        <v>13.82</v>
      </c>
      <c r="D64" s="4">
        <v>8.8999999999999999E-3</v>
      </c>
      <c r="E64" s="4">
        <v>89.169408000000004</v>
      </c>
      <c r="F64" s="4">
        <v>392.5</v>
      </c>
      <c r="G64" s="4">
        <v>2.4</v>
      </c>
      <c r="H64" s="4">
        <v>66.8</v>
      </c>
      <c r="J64" s="4">
        <v>0.5</v>
      </c>
      <c r="K64" s="4">
        <v>0.87729999999999997</v>
      </c>
      <c r="L64" s="4">
        <v>12.124499999999999</v>
      </c>
      <c r="M64" s="4">
        <v>7.7999999999999996E-3</v>
      </c>
      <c r="N64" s="4">
        <v>344.3614</v>
      </c>
      <c r="O64" s="4">
        <v>2.0743</v>
      </c>
      <c r="P64" s="4">
        <v>346.4</v>
      </c>
      <c r="Q64" s="4">
        <v>285.7174</v>
      </c>
      <c r="R64" s="4">
        <v>1.7210000000000001</v>
      </c>
      <c r="S64" s="4">
        <v>287.39999999999998</v>
      </c>
      <c r="T64" s="4">
        <v>66.821100000000001</v>
      </c>
      <c r="W64" s="4">
        <v>0</v>
      </c>
      <c r="X64" s="4">
        <v>0.43869999999999998</v>
      </c>
      <c r="Y64" s="4">
        <v>12.1</v>
      </c>
      <c r="Z64" s="4">
        <v>849</v>
      </c>
      <c r="AA64" s="4">
        <v>859</v>
      </c>
      <c r="AB64" s="4">
        <v>871</v>
      </c>
      <c r="AC64" s="4">
        <v>86</v>
      </c>
      <c r="AD64" s="4">
        <v>31.33</v>
      </c>
      <c r="AE64" s="4">
        <v>0.72</v>
      </c>
      <c r="AF64" s="4">
        <v>978</v>
      </c>
      <c r="AG64" s="4">
        <v>4</v>
      </c>
      <c r="AH64" s="4">
        <v>63</v>
      </c>
      <c r="AI64" s="4">
        <v>41</v>
      </c>
      <c r="AJ64" s="4">
        <v>191</v>
      </c>
      <c r="AK64" s="4">
        <v>169</v>
      </c>
      <c r="AL64" s="4">
        <v>4.4000000000000004</v>
      </c>
      <c r="AM64" s="4">
        <v>175.2</v>
      </c>
      <c r="AN64" s="4" t="s">
        <v>155</v>
      </c>
      <c r="AO64" s="4">
        <v>2</v>
      </c>
      <c r="AP64" s="5">
        <v>0.89219907407407406</v>
      </c>
      <c r="AQ64" s="4">
        <v>47.161886000000003</v>
      </c>
      <c r="AR64" s="4">
        <v>-88.484092000000004</v>
      </c>
      <c r="AS64" s="4">
        <v>316.60000000000002</v>
      </c>
      <c r="AT64" s="4">
        <v>32.200000000000003</v>
      </c>
      <c r="AU64" s="4">
        <v>12</v>
      </c>
      <c r="AV64" s="4">
        <v>11</v>
      </c>
      <c r="AW64" s="4" t="s">
        <v>212</v>
      </c>
      <c r="AX64" s="4">
        <v>1.3</v>
      </c>
      <c r="AY64" s="4">
        <v>1.8771</v>
      </c>
      <c r="AZ64" s="4">
        <v>2.5771000000000002</v>
      </c>
      <c r="BA64" s="4">
        <v>13.404</v>
      </c>
      <c r="BB64" s="4">
        <v>14.69</v>
      </c>
      <c r="BC64" s="4">
        <v>1.1000000000000001</v>
      </c>
      <c r="BD64" s="4">
        <v>13.984</v>
      </c>
      <c r="BE64" s="4">
        <v>2903.3809999999999</v>
      </c>
      <c r="BF64" s="4">
        <v>1.1919999999999999</v>
      </c>
      <c r="BG64" s="4">
        <v>8.6359999999999992</v>
      </c>
      <c r="BH64" s="4">
        <v>5.1999999999999998E-2</v>
      </c>
      <c r="BI64" s="4">
        <v>8.6880000000000006</v>
      </c>
      <c r="BJ64" s="4">
        <v>7.165</v>
      </c>
      <c r="BK64" s="4">
        <v>4.2999999999999997E-2</v>
      </c>
      <c r="BL64" s="4">
        <v>7.2080000000000002</v>
      </c>
      <c r="BM64" s="4">
        <v>0.55220000000000002</v>
      </c>
      <c r="BQ64" s="4">
        <v>76.376999999999995</v>
      </c>
      <c r="BR64" s="4">
        <v>0.46628500000000001</v>
      </c>
      <c r="BS64" s="4">
        <v>-5</v>
      </c>
      <c r="BT64" s="4">
        <v>8.9289999999999994E-3</v>
      </c>
      <c r="BU64" s="4">
        <v>11.39484</v>
      </c>
      <c r="BV64" s="4">
        <v>21</v>
      </c>
      <c r="BW64" s="4">
        <f t="shared" si="9"/>
        <v>3.0105167279999998</v>
      </c>
      <c r="BY64" s="4">
        <f>BE64*$BU64*VLOOKUP("Fuel Specific Gravity",'Raw Data'!$A$1:$B$2000,2,FALSE)</f>
        <v>24845.75502748404</v>
      </c>
      <c r="BZ64" s="4">
        <f>BF64*$BU64*VLOOKUP("Fuel Specific Gravity",'Raw Data'!$A$1:$B$2000,2,FALSE)</f>
        <v>10.20056960928</v>
      </c>
      <c r="CA64" s="4">
        <f>BJ64*$BU64*VLOOKUP("Fuel Specific Gravity",'Raw Data'!$A$1:$B$2000,2,FALSE)</f>
        <v>61.314665478599998</v>
      </c>
      <c r="CB64" s="4">
        <f>BM64*$BU64*VLOOKUP("Fuel Specific Gravity",'Raw Data'!$A$1:$B$2000,2,FALSE)</f>
        <v>4.7254652166480007</v>
      </c>
    </row>
    <row r="65" spans="1:80" x14ac:dyDescent="0.25">
      <c r="A65" s="2">
        <v>43167</v>
      </c>
      <c r="B65" s="38">
        <v>1.6399305555555552E-2</v>
      </c>
      <c r="C65" s="4">
        <v>13.432</v>
      </c>
      <c r="D65" s="4">
        <v>4.4000000000000003E-3</v>
      </c>
      <c r="E65" s="4">
        <v>43.818492999999997</v>
      </c>
      <c r="F65" s="4">
        <v>676.5</v>
      </c>
      <c r="G65" s="4">
        <v>0.8</v>
      </c>
      <c r="H65" s="4">
        <v>73.7</v>
      </c>
      <c r="J65" s="4">
        <v>0.53</v>
      </c>
      <c r="K65" s="4">
        <v>0.88039999999999996</v>
      </c>
      <c r="L65" s="4">
        <v>11.824999999999999</v>
      </c>
      <c r="M65" s="4">
        <v>3.8999999999999998E-3</v>
      </c>
      <c r="N65" s="4">
        <v>595.59410000000003</v>
      </c>
      <c r="O65" s="4">
        <v>0.72760000000000002</v>
      </c>
      <c r="P65" s="4">
        <v>596.29999999999995</v>
      </c>
      <c r="Q65" s="4">
        <v>494.16579999999999</v>
      </c>
      <c r="R65" s="4">
        <v>0.60370000000000001</v>
      </c>
      <c r="S65" s="4">
        <v>494.8</v>
      </c>
      <c r="T65" s="4">
        <v>73.717799999999997</v>
      </c>
      <c r="W65" s="4">
        <v>0</v>
      </c>
      <c r="X65" s="4">
        <v>0.46510000000000001</v>
      </c>
      <c r="Y65" s="4">
        <v>12.1</v>
      </c>
      <c r="Z65" s="4">
        <v>849</v>
      </c>
      <c r="AA65" s="4">
        <v>859</v>
      </c>
      <c r="AB65" s="4">
        <v>871</v>
      </c>
      <c r="AC65" s="4">
        <v>86</v>
      </c>
      <c r="AD65" s="4">
        <v>31.33</v>
      </c>
      <c r="AE65" s="4">
        <v>0.72</v>
      </c>
      <c r="AF65" s="4">
        <v>978</v>
      </c>
      <c r="AG65" s="4">
        <v>4</v>
      </c>
      <c r="AH65" s="4">
        <v>63</v>
      </c>
      <c r="AI65" s="4">
        <v>41</v>
      </c>
      <c r="AJ65" s="4">
        <v>191</v>
      </c>
      <c r="AK65" s="4">
        <v>169</v>
      </c>
      <c r="AL65" s="4">
        <v>4.3</v>
      </c>
      <c r="AM65" s="4">
        <v>175.5</v>
      </c>
      <c r="AN65" s="4" t="s">
        <v>155</v>
      </c>
      <c r="AO65" s="4">
        <v>2</v>
      </c>
      <c r="AP65" s="5">
        <v>0.8922106481481481</v>
      </c>
      <c r="AQ65" s="4">
        <v>47.162109999999998</v>
      </c>
      <c r="AR65" s="4">
        <v>-88.484148000000005</v>
      </c>
      <c r="AS65" s="4">
        <v>317.2</v>
      </c>
      <c r="AT65" s="4">
        <v>32</v>
      </c>
      <c r="AU65" s="4">
        <v>12</v>
      </c>
      <c r="AV65" s="4">
        <v>11</v>
      </c>
      <c r="AW65" s="4" t="s">
        <v>212</v>
      </c>
      <c r="AX65" s="4">
        <v>1.3770230000000001</v>
      </c>
      <c r="AY65" s="4">
        <v>1.9</v>
      </c>
      <c r="AZ65" s="4">
        <v>2.6</v>
      </c>
      <c r="BA65" s="4">
        <v>13.404</v>
      </c>
      <c r="BB65" s="4">
        <v>15.09</v>
      </c>
      <c r="BC65" s="4">
        <v>1.1299999999999999</v>
      </c>
      <c r="BD65" s="4">
        <v>13.586</v>
      </c>
      <c r="BE65" s="4">
        <v>2904.3409999999999</v>
      </c>
      <c r="BF65" s="4">
        <v>0.60299999999999998</v>
      </c>
      <c r="BG65" s="4">
        <v>15.319000000000001</v>
      </c>
      <c r="BH65" s="4">
        <v>1.9E-2</v>
      </c>
      <c r="BI65" s="4">
        <v>15.337999999999999</v>
      </c>
      <c r="BJ65" s="4">
        <v>12.71</v>
      </c>
      <c r="BK65" s="4">
        <v>1.6E-2</v>
      </c>
      <c r="BL65" s="4">
        <v>12.726000000000001</v>
      </c>
      <c r="BM65" s="4">
        <v>0.62480000000000002</v>
      </c>
      <c r="BQ65" s="4">
        <v>83.057000000000002</v>
      </c>
      <c r="BR65" s="4">
        <v>0.565326</v>
      </c>
      <c r="BS65" s="4">
        <v>-5</v>
      </c>
      <c r="BT65" s="4">
        <v>8.9999999999999993E-3</v>
      </c>
      <c r="BU65" s="4">
        <v>13.815154</v>
      </c>
      <c r="BV65" s="4">
        <v>21</v>
      </c>
      <c r="BW65" s="4">
        <f t="shared" si="9"/>
        <v>3.6499636867999996</v>
      </c>
      <c r="BY65" s="4">
        <f>BE65*$BU65*VLOOKUP("Fuel Specific Gravity",'Raw Data'!$A$1:$B$2000,2,FALSE)</f>
        <v>30133.062555819011</v>
      </c>
      <c r="BZ65" s="4">
        <f>BF65*$BU65*VLOOKUP("Fuel Specific Gravity",'Raw Data'!$A$1:$B$2000,2,FALSE)</f>
        <v>6.2562339343620001</v>
      </c>
      <c r="CA65" s="4">
        <f>BJ65*$BU65*VLOOKUP("Fuel Specific Gravity",'Raw Data'!$A$1:$B$2000,2,FALSE)</f>
        <v>131.86854611234003</v>
      </c>
      <c r="CB65" s="4">
        <f>BM65*$BU65*VLOOKUP("Fuel Specific Gravity",'Raw Data'!$A$1:$B$2000,2,FALSE)</f>
        <v>6.4824128726192001</v>
      </c>
    </row>
    <row r="66" spans="1:80" x14ac:dyDescent="0.25">
      <c r="A66" s="2">
        <v>43167</v>
      </c>
      <c r="B66" s="38">
        <v>1.6410879629629629E-2</v>
      </c>
      <c r="C66" s="4">
        <v>13.127000000000001</v>
      </c>
      <c r="D66" s="4">
        <v>5.4999999999999997E-3</v>
      </c>
      <c r="E66" s="4">
        <v>54.571429000000002</v>
      </c>
      <c r="F66" s="4">
        <v>936.3</v>
      </c>
      <c r="G66" s="4">
        <v>0.5</v>
      </c>
      <c r="H66" s="4">
        <v>69.7</v>
      </c>
      <c r="J66" s="4">
        <v>0.6</v>
      </c>
      <c r="K66" s="4">
        <v>0.88280000000000003</v>
      </c>
      <c r="L66" s="4">
        <v>11.588900000000001</v>
      </c>
      <c r="M66" s="4">
        <v>4.7999999999999996E-3</v>
      </c>
      <c r="N66" s="4">
        <v>826.62789999999995</v>
      </c>
      <c r="O66" s="4">
        <v>0.43730000000000002</v>
      </c>
      <c r="P66" s="4">
        <v>827.1</v>
      </c>
      <c r="Q66" s="4">
        <v>685.85500000000002</v>
      </c>
      <c r="R66" s="4">
        <v>0.36280000000000001</v>
      </c>
      <c r="S66" s="4">
        <v>686.2</v>
      </c>
      <c r="T66" s="4">
        <v>69.698499999999996</v>
      </c>
      <c r="W66" s="4">
        <v>0</v>
      </c>
      <c r="X66" s="4">
        <v>0.52969999999999995</v>
      </c>
      <c r="Y66" s="4">
        <v>12.2</v>
      </c>
      <c r="Z66" s="4">
        <v>848</v>
      </c>
      <c r="AA66" s="4">
        <v>858</v>
      </c>
      <c r="AB66" s="4">
        <v>870</v>
      </c>
      <c r="AC66" s="4">
        <v>86</v>
      </c>
      <c r="AD66" s="4">
        <v>31.33</v>
      </c>
      <c r="AE66" s="4">
        <v>0.72</v>
      </c>
      <c r="AF66" s="4">
        <v>978</v>
      </c>
      <c r="AG66" s="4">
        <v>4</v>
      </c>
      <c r="AH66" s="4">
        <v>63</v>
      </c>
      <c r="AI66" s="4">
        <v>41</v>
      </c>
      <c r="AJ66" s="4">
        <v>191</v>
      </c>
      <c r="AK66" s="4">
        <v>169</v>
      </c>
      <c r="AL66" s="4">
        <v>4.4000000000000004</v>
      </c>
      <c r="AM66" s="4">
        <v>175.9</v>
      </c>
      <c r="AN66" s="4" t="s">
        <v>155</v>
      </c>
      <c r="AO66" s="4">
        <v>2</v>
      </c>
      <c r="AP66" s="5">
        <v>0.8922337962962964</v>
      </c>
      <c r="AQ66" s="4">
        <v>47.162286999999999</v>
      </c>
      <c r="AR66" s="4">
        <v>-88.484138999999999</v>
      </c>
      <c r="AS66" s="4">
        <v>317.89999999999998</v>
      </c>
      <c r="AT66" s="4">
        <v>34</v>
      </c>
      <c r="AU66" s="4">
        <v>12</v>
      </c>
      <c r="AV66" s="4">
        <v>11</v>
      </c>
      <c r="AW66" s="4" t="s">
        <v>212</v>
      </c>
      <c r="AX66" s="4">
        <v>1.4</v>
      </c>
      <c r="AY66" s="4">
        <v>2.1312310000000001</v>
      </c>
      <c r="AZ66" s="4">
        <v>2.7541540000000002</v>
      </c>
      <c r="BA66" s="4">
        <v>13.404</v>
      </c>
      <c r="BB66" s="4">
        <v>15.42</v>
      </c>
      <c r="BC66" s="4">
        <v>1.1499999999999999</v>
      </c>
      <c r="BD66" s="4">
        <v>13.27</v>
      </c>
      <c r="BE66" s="4">
        <v>2904.3440000000001</v>
      </c>
      <c r="BF66" s="4">
        <v>0.76800000000000002</v>
      </c>
      <c r="BG66" s="4">
        <v>21.695</v>
      </c>
      <c r="BH66" s="4">
        <v>1.0999999999999999E-2</v>
      </c>
      <c r="BI66" s="4">
        <v>21.706</v>
      </c>
      <c r="BJ66" s="4">
        <v>18</v>
      </c>
      <c r="BK66" s="4">
        <v>0.01</v>
      </c>
      <c r="BL66" s="4">
        <v>18.010000000000002</v>
      </c>
      <c r="BM66" s="4">
        <v>0.6028</v>
      </c>
      <c r="BQ66" s="4">
        <v>96.525000000000006</v>
      </c>
      <c r="BR66" s="4">
        <v>0.52369200000000005</v>
      </c>
      <c r="BS66" s="4">
        <v>-5</v>
      </c>
      <c r="BT66" s="4">
        <v>7.1419999999999999E-3</v>
      </c>
      <c r="BU66" s="4">
        <v>12.797723</v>
      </c>
      <c r="BV66" s="4">
        <v>21</v>
      </c>
      <c r="BW66" s="4">
        <f t="shared" si="9"/>
        <v>3.3811584165999999</v>
      </c>
      <c r="BY66" s="4">
        <f>BE66*$BU66*VLOOKUP("Fuel Specific Gravity",'Raw Data'!$A$1:$B$2000,2,FALSE)</f>
        <v>27913.911496542711</v>
      </c>
      <c r="BZ66" s="4">
        <f>BF66*$BU66*VLOOKUP("Fuel Specific Gravity",'Raw Data'!$A$1:$B$2000,2,FALSE)</f>
        <v>7.3813170992639998</v>
      </c>
      <c r="CA66" s="4">
        <f>BJ66*$BU66*VLOOKUP("Fuel Specific Gravity",'Raw Data'!$A$1:$B$2000,2,FALSE)</f>
        <v>172.99961951399999</v>
      </c>
      <c r="CB66" s="4">
        <f>BM66*$BU66*VLOOKUP("Fuel Specific Gravity",'Raw Data'!$A$1:$B$2000,2,FALSE)</f>
        <v>5.7935650357243995</v>
      </c>
    </row>
    <row r="67" spans="1:80" x14ac:dyDescent="0.25">
      <c r="A67" s="2">
        <v>43167</v>
      </c>
      <c r="B67" s="38">
        <v>1.6422453703703703E-2</v>
      </c>
      <c r="C67" s="4">
        <v>13.766999999999999</v>
      </c>
      <c r="D67" s="4">
        <v>6.6600000000000006E-2</v>
      </c>
      <c r="E67" s="4">
        <v>665.59632999999997</v>
      </c>
      <c r="F67" s="4">
        <v>1018.7</v>
      </c>
      <c r="G67" s="4">
        <v>1</v>
      </c>
      <c r="H67" s="4">
        <v>56.5</v>
      </c>
      <c r="J67" s="4">
        <v>0.7</v>
      </c>
      <c r="K67" s="4">
        <v>0.87719999999999998</v>
      </c>
      <c r="L67" s="4">
        <v>12.0769</v>
      </c>
      <c r="M67" s="4">
        <v>5.8400000000000001E-2</v>
      </c>
      <c r="N67" s="4">
        <v>893.59370000000001</v>
      </c>
      <c r="O67" s="4">
        <v>0.85909999999999997</v>
      </c>
      <c r="P67" s="4">
        <v>894.5</v>
      </c>
      <c r="Q67" s="4">
        <v>741.41679999999997</v>
      </c>
      <c r="R67" s="4">
        <v>0.71279999999999999</v>
      </c>
      <c r="S67" s="4">
        <v>742.1</v>
      </c>
      <c r="T67" s="4">
        <v>56.486699999999999</v>
      </c>
      <c r="W67" s="4">
        <v>0</v>
      </c>
      <c r="X67" s="4">
        <v>0.61409999999999998</v>
      </c>
      <c r="Y67" s="4">
        <v>12.1</v>
      </c>
      <c r="Z67" s="4">
        <v>850</v>
      </c>
      <c r="AA67" s="4">
        <v>859</v>
      </c>
      <c r="AB67" s="4">
        <v>870</v>
      </c>
      <c r="AC67" s="4">
        <v>86</v>
      </c>
      <c r="AD67" s="4">
        <v>31.33</v>
      </c>
      <c r="AE67" s="4">
        <v>0.72</v>
      </c>
      <c r="AF67" s="4">
        <v>978</v>
      </c>
      <c r="AG67" s="4">
        <v>4</v>
      </c>
      <c r="AH67" s="4">
        <v>63</v>
      </c>
      <c r="AI67" s="4">
        <v>41</v>
      </c>
      <c r="AJ67" s="4">
        <v>191</v>
      </c>
      <c r="AK67" s="4">
        <v>169</v>
      </c>
      <c r="AL67" s="4">
        <v>4.4000000000000004</v>
      </c>
      <c r="AM67" s="4">
        <v>176</v>
      </c>
      <c r="AN67" s="4" t="s">
        <v>155</v>
      </c>
      <c r="AO67" s="4">
        <v>2</v>
      </c>
      <c r="AP67" s="5">
        <v>0.89224537037037033</v>
      </c>
      <c r="AQ67" s="4">
        <v>47.162444000000001</v>
      </c>
      <c r="AR67" s="4">
        <v>-88.484120000000004</v>
      </c>
      <c r="AS67" s="4">
        <v>318.3</v>
      </c>
      <c r="AT67" s="4">
        <v>36.4</v>
      </c>
      <c r="AU67" s="4">
        <v>12</v>
      </c>
      <c r="AV67" s="4">
        <v>11</v>
      </c>
      <c r="AW67" s="4" t="s">
        <v>212</v>
      </c>
      <c r="AX67" s="4">
        <v>1.3229</v>
      </c>
      <c r="AY67" s="4">
        <v>2.2000000000000002</v>
      </c>
      <c r="AZ67" s="4">
        <v>2.5687000000000002</v>
      </c>
      <c r="BA67" s="4">
        <v>13.404</v>
      </c>
      <c r="BB67" s="4">
        <v>14.68</v>
      </c>
      <c r="BC67" s="4">
        <v>1.1000000000000001</v>
      </c>
      <c r="BD67" s="4">
        <v>13.994999999999999</v>
      </c>
      <c r="BE67" s="4">
        <v>2891.5189999999998</v>
      </c>
      <c r="BF67" s="4">
        <v>8.8979999999999997</v>
      </c>
      <c r="BG67" s="4">
        <v>22.405000000000001</v>
      </c>
      <c r="BH67" s="4">
        <v>2.1999999999999999E-2</v>
      </c>
      <c r="BI67" s="4">
        <v>22.427</v>
      </c>
      <c r="BJ67" s="4">
        <v>18.59</v>
      </c>
      <c r="BK67" s="4">
        <v>1.7999999999999999E-2</v>
      </c>
      <c r="BL67" s="4">
        <v>18.606999999999999</v>
      </c>
      <c r="BM67" s="4">
        <v>0.4667</v>
      </c>
      <c r="BQ67" s="4">
        <v>106.901</v>
      </c>
      <c r="BR67" s="4">
        <v>0.542296</v>
      </c>
      <c r="BS67" s="4">
        <v>-5</v>
      </c>
      <c r="BT67" s="4">
        <v>6.071E-3</v>
      </c>
      <c r="BU67" s="4">
        <v>13.252359</v>
      </c>
      <c r="BV67" s="4">
        <v>21</v>
      </c>
      <c r="BW67" s="4">
        <f t="shared" si="9"/>
        <v>3.5012732477999999</v>
      </c>
      <c r="BY67" s="4">
        <f>BE67*$BU67*VLOOKUP("Fuel Specific Gravity",'Raw Data'!$A$1:$B$2000,2,FALSE)</f>
        <v>28777.905330334066</v>
      </c>
      <c r="BZ67" s="4">
        <f>BF67*$BU67*VLOOKUP("Fuel Specific Gravity",'Raw Data'!$A$1:$B$2000,2,FALSE)</f>
        <v>88.557537276881988</v>
      </c>
      <c r="CA67" s="4">
        <f>BJ67*$BU67*VLOOKUP("Fuel Specific Gravity",'Raw Data'!$A$1:$B$2000,2,FALSE)</f>
        <v>185.01737671130999</v>
      </c>
      <c r="CB67" s="4">
        <f>BM67*$BU67*VLOOKUP("Fuel Specific Gravity",'Raw Data'!$A$1:$B$2000,2,FALSE)</f>
        <v>4.6448418349202996</v>
      </c>
    </row>
    <row r="68" spans="1:80" x14ac:dyDescent="0.25">
      <c r="A68" s="2">
        <v>43167</v>
      </c>
      <c r="B68" s="38">
        <v>1.6434027777777777E-2</v>
      </c>
      <c r="C68" s="4">
        <v>14.287000000000001</v>
      </c>
      <c r="D68" s="4">
        <v>0.37180000000000002</v>
      </c>
      <c r="E68" s="4">
        <v>3717.5762439999999</v>
      </c>
      <c r="F68" s="4">
        <v>1089.5999999999999</v>
      </c>
      <c r="G68" s="4">
        <v>1.6</v>
      </c>
      <c r="H68" s="4">
        <v>71.3</v>
      </c>
      <c r="J68" s="4">
        <v>0.78</v>
      </c>
      <c r="K68" s="4">
        <v>0.87070000000000003</v>
      </c>
      <c r="L68" s="4">
        <v>12.4392</v>
      </c>
      <c r="M68" s="4">
        <v>0.32369999999999999</v>
      </c>
      <c r="N68" s="4">
        <v>948.67809999999997</v>
      </c>
      <c r="O68" s="4">
        <v>1.3763000000000001</v>
      </c>
      <c r="P68" s="4">
        <v>950.1</v>
      </c>
      <c r="Q68" s="4">
        <v>781.02229999999997</v>
      </c>
      <c r="R68" s="4">
        <v>1.133</v>
      </c>
      <c r="S68" s="4">
        <v>782.2</v>
      </c>
      <c r="T68" s="4">
        <v>71.288499999999999</v>
      </c>
      <c r="W68" s="4">
        <v>0</v>
      </c>
      <c r="X68" s="4">
        <v>0.67649999999999999</v>
      </c>
      <c r="Y68" s="4">
        <v>12.1</v>
      </c>
      <c r="Z68" s="4">
        <v>850</v>
      </c>
      <c r="AA68" s="4">
        <v>859</v>
      </c>
      <c r="AB68" s="4">
        <v>870</v>
      </c>
      <c r="AC68" s="4">
        <v>86</v>
      </c>
      <c r="AD68" s="4">
        <v>29.33</v>
      </c>
      <c r="AE68" s="4">
        <v>0.67</v>
      </c>
      <c r="AF68" s="4">
        <v>978</v>
      </c>
      <c r="AG68" s="4">
        <v>3.1</v>
      </c>
      <c r="AH68" s="4">
        <v>63</v>
      </c>
      <c r="AI68" s="4">
        <v>41</v>
      </c>
      <c r="AJ68" s="4">
        <v>191.9</v>
      </c>
      <c r="AK68" s="4">
        <v>169</v>
      </c>
      <c r="AL68" s="4">
        <v>4.4000000000000004</v>
      </c>
      <c r="AM68" s="4">
        <v>176</v>
      </c>
      <c r="AN68" s="4" t="s">
        <v>155</v>
      </c>
      <c r="AO68" s="4">
        <v>2</v>
      </c>
      <c r="AP68" s="5">
        <v>0.89225694444444448</v>
      </c>
      <c r="AQ68" s="4">
        <v>47.162480000000002</v>
      </c>
      <c r="AR68" s="4">
        <v>-88.484116999999998</v>
      </c>
      <c r="AS68" s="4">
        <v>318.39999999999998</v>
      </c>
      <c r="AT68" s="4">
        <v>36.9</v>
      </c>
      <c r="AU68" s="4">
        <v>12</v>
      </c>
      <c r="AV68" s="4">
        <v>11</v>
      </c>
      <c r="AW68" s="4" t="s">
        <v>212</v>
      </c>
      <c r="AX68" s="4">
        <v>1.3</v>
      </c>
      <c r="AY68" s="4">
        <v>2.2000000000000002</v>
      </c>
      <c r="AZ68" s="4">
        <v>2.5771000000000002</v>
      </c>
      <c r="BA68" s="4">
        <v>13.404</v>
      </c>
      <c r="BB68" s="4">
        <v>13.86</v>
      </c>
      <c r="BC68" s="4">
        <v>1.03</v>
      </c>
      <c r="BD68" s="4">
        <v>14.853999999999999</v>
      </c>
      <c r="BE68" s="4">
        <v>2831.0839999999998</v>
      </c>
      <c r="BF68" s="4">
        <v>46.887</v>
      </c>
      <c r="BG68" s="4">
        <v>22.611000000000001</v>
      </c>
      <c r="BH68" s="4">
        <v>3.3000000000000002E-2</v>
      </c>
      <c r="BI68" s="4">
        <v>22.643999999999998</v>
      </c>
      <c r="BJ68" s="4">
        <v>18.614999999999998</v>
      </c>
      <c r="BK68" s="4">
        <v>2.7E-2</v>
      </c>
      <c r="BL68" s="4">
        <v>18.641999999999999</v>
      </c>
      <c r="BM68" s="4">
        <v>0.55989999999999995</v>
      </c>
      <c r="BQ68" s="4">
        <v>111.956</v>
      </c>
      <c r="BR68" s="4">
        <v>0.60896499999999998</v>
      </c>
      <c r="BS68" s="4">
        <v>-5</v>
      </c>
      <c r="BT68" s="4">
        <v>6.0000000000000001E-3</v>
      </c>
      <c r="BU68" s="4">
        <v>14.881582999999999</v>
      </c>
      <c r="BV68" s="4">
        <v>21</v>
      </c>
      <c r="BW68" s="4">
        <f t="shared" si="9"/>
        <v>3.9317142285999997</v>
      </c>
      <c r="BY68" s="4">
        <f>BE68*$BU68*VLOOKUP("Fuel Specific Gravity",'Raw Data'!$A$1:$B$2000,2,FALSE)</f>
        <v>31640.389656004969</v>
      </c>
      <c r="BZ68" s="4">
        <f>BF68*$BU68*VLOOKUP("Fuel Specific Gravity",'Raw Data'!$A$1:$B$2000,2,FALSE)</f>
        <v>524.012339372871</v>
      </c>
      <c r="CA68" s="4">
        <f>BJ68*$BU68*VLOOKUP("Fuel Specific Gravity",'Raw Data'!$A$1:$B$2000,2,FALSE)</f>
        <v>208.04252132629497</v>
      </c>
      <c r="CB68" s="4">
        <f>BM68*$BU68*VLOOKUP("Fuel Specific Gravity",'Raw Data'!$A$1:$B$2000,2,FALSE)</f>
        <v>6.2574809395966984</v>
      </c>
    </row>
    <row r="69" spans="1:80" x14ac:dyDescent="0.25">
      <c r="A69" s="2">
        <v>43167</v>
      </c>
      <c r="B69" s="38">
        <v>1.644560185185185E-2</v>
      </c>
      <c r="C69" s="4">
        <v>13.942</v>
      </c>
      <c r="D69" s="4">
        <v>0.97289999999999999</v>
      </c>
      <c r="E69" s="4">
        <v>9729.2000000000007</v>
      </c>
      <c r="F69" s="4">
        <v>1024.3</v>
      </c>
      <c r="G69" s="4">
        <v>3</v>
      </c>
      <c r="H69" s="4">
        <v>111.6</v>
      </c>
      <c r="J69" s="4">
        <v>0.9</v>
      </c>
      <c r="K69" s="4">
        <v>0.86799999999999999</v>
      </c>
      <c r="L69" s="4">
        <v>12.101800000000001</v>
      </c>
      <c r="M69" s="4">
        <v>0.84450000000000003</v>
      </c>
      <c r="N69" s="4">
        <v>889.09490000000005</v>
      </c>
      <c r="O69" s="4">
        <v>2.5821000000000001</v>
      </c>
      <c r="P69" s="4">
        <v>891.7</v>
      </c>
      <c r="Q69" s="4">
        <v>731.54349999999999</v>
      </c>
      <c r="R69" s="4">
        <v>2.1244999999999998</v>
      </c>
      <c r="S69" s="4">
        <v>733.7</v>
      </c>
      <c r="T69" s="4">
        <v>111.64400000000001</v>
      </c>
      <c r="W69" s="4">
        <v>0</v>
      </c>
      <c r="X69" s="4">
        <v>0.78120000000000001</v>
      </c>
      <c r="Y69" s="4">
        <v>12.1</v>
      </c>
      <c r="Z69" s="4">
        <v>850</v>
      </c>
      <c r="AA69" s="4">
        <v>859</v>
      </c>
      <c r="AB69" s="4">
        <v>870</v>
      </c>
      <c r="AC69" s="4">
        <v>86</v>
      </c>
      <c r="AD69" s="4">
        <v>29.18</v>
      </c>
      <c r="AE69" s="4">
        <v>0.67</v>
      </c>
      <c r="AF69" s="4">
        <v>978</v>
      </c>
      <c r="AG69" s="4">
        <v>3</v>
      </c>
      <c r="AH69" s="4">
        <v>63</v>
      </c>
      <c r="AI69" s="4">
        <v>41</v>
      </c>
      <c r="AJ69" s="4">
        <v>192</v>
      </c>
      <c r="AK69" s="4">
        <v>169</v>
      </c>
      <c r="AL69" s="4">
        <v>4.5</v>
      </c>
      <c r="AM69" s="4">
        <v>176</v>
      </c>
      <c r="AN69" s="4" t="s">
        <v>155</v>
      </c>
      <c r="AO69" s="4">
        <v>2</v>
      </c>
      <c r="AP69" s="5">
        <v>0.89225694444444448</v>
      </c>
      <c r="AQ69" s="4">
        <v>47.162728999999999</v>
      </c>
      <c r="AR69" s="4">
        <v>-88.484093999999999</v>
      </c>
      <c r="AS69" s="4">
        <v>319.10000000000002</v>
      </c>
      <c r="AT69" s="4">
        <v>38.9</v>
      </c>
      <c r="AU69" s="4">
        <v>12</v>
      </c>
      <c r="AV69" s="4">
        <v>11</v>
      </c>
      <c r="AW69" s="4" t="s">
        <v>212</v>
      </c>
      <c r="AX69" s="4">
        <v>1.3</v>
      </c>
      <c r="AY69" s="4">
        <v>2.2770229999999998</v>
      </c>
      <c r="AZ69" s="4">
        <v>2.6</v>
      </c>
      <c r="BA69" s="4">
        <v>13.404</v>
      </c>
      <c r="BB69" s="4">
        <v>13.56</v>
      </c>
      <c r="BC69" s="4">
        <v>1.01</v>
      </c>
      <c r="BD69" s="4">
        <v>15.206</v>
      </c>
      <c r="BE69" s="4">
        <v>2714.3020000000001</v>
      </c>
      <c r="BF69" s="4">
        <v>120.55500000000001</v>
      </c>
      <c r="BG69" s="4">
        <v>20.882999999999999</v>
      </c>
      <c r="BH69" s="4">
        <v>6.0999999999999999E-2</v>
      </c>
      <c r="BI69" s="4">
        <v>20.943999999999999</v>
      </c>
      <c r="BJ69" s="4">
        <v>17.181999999999999</v>
      </c>
      <c r="BK69" s="4">
        <v>0.05</v>
      </c>
      <c r="BL69" s="4">
        <v>17.231999999999999</v>
      </c>
      <c r="BM69" s="4">
        <v>0.86409999999999998</v>
      </c>
      <c r="BQ69" s="4">
        <v>127.401</v>
      </c>
      <c r="BR69" s="4">
        <v>0.67066499999999996</v>
      </c>
      <c r="BS69" s="4">
        <v>-5</v>
      </c>
      <c r="BT69" s="4">
        <v>6.9290000000000003E-3</v>
      </c>
      <c r="BU69" s="4">
        <v>16.389368000000001</v>
      </c>
      <c r="BV69" s="4">
        <v>21</v>
      </c>
      <c r="BW69" s="4">
        <f t="shared" si="9"/>
        <v>4.3300710255999997</v>
      </c>
      <c r="BY69" s="4">
        <f>BE69*$BU69*VLOOKUP("Fuel Specific Gravity",'Raw Data'!$A$1:$B$2000,2,FALSE)</f>
        <v>33408.756450193141</v>
      </c>
      <c r="BZ69" s="4">
        <f>BF69*$BU69*VLOOKUP("Fuel Specific Gravity",'Raw Data'!$A$1:$B$2000,2,FALSE)</f>
        <v>1483.8410146892402</v>
      </c>
      <c r="CA69" s="4">
        <f>BJ69*$BU69*VLOOKUP("Fuel Specific Gravity",'Raw Data'!$A$1:$B$2000,2,FALSE)</f>
        <v>211.48319285297598</v>
      </c>
      <c r="CB69" s="4">
        <f>BM69*$BU69*VLOOKUP("Fuel Specific Gravity",'Raw Data'!$A$1:$B$2000,2,FALSE)</f>
        <v>10.6357017194888</v>
      </c>
    </row>
    <row r="70" spans="1:80" x14ac:dyDescent="0.25">
      <c r="A70" s="2">
        <v>43167</v>
      </c>
      <c r="B70" s="38">
        <v>1.6457175925925927E-2</v>
      </c>
      <c r="C70" s="4">
        <v>13.246</v>
      </c>
      <c r="D70" s="4">
        <v>0.82630000000000003</v>
      </c>
      <c r="E70" s="4">
        <v>8262.5333329999994</v>
      </c>
      <c r="F70" s="4">
        <v>836.3</v>
      </c>
      <c r="G70" s="4">
        <v>4.0999999999999996</v>
      </c>
      <c r="H70" s="4">
        <v>199.6</v>
      </c>
      <c r="J70" s="4">
        <v>0.9</v>
      </c>
      <c r="K70" s="4">
        <v>0.87470000000000003</v>
      </c>
      <c r="L70" s="4">
        <v>11.5863</v>
      </c>
      <c r="M70" s="4">
        <v>0.72270000000000001</v>
      </c>
      <c r="N70" s="4">
        <v>731.4873</v>
      </c>
      <c r="O70" s="4">
        <v>3.6017999999999999</v>
      </c>
      <c r="P70" s="4">
        <v>735.1</v>
      </c>
      <c r="Q70" s="4">
        <v>601.86469999999997</v>
      </c>
      <c r="R70" s="4">
        <v>2.9634999999999998</v>
      </c>
      <c r="S70" s="4">
        <v>604.79999999999995</v>
      </c>
      <c r="T70" s="4">
        <v>199.64510000000001</v>
      </c>
      <c r="W70" s="4">
        <v>0</v>
      </c>
      <c r="X70" s="4">
        <v>0.78720000000000001</v>
      </c>
      <c r="Y70" s="4">
        <v>12.1</v>
      </c>
      <c r="Z70" s="4">
        <v>851</v>
      </c>
      <c r="AA70" s="4">
        <v>860</v>
      </c>
      <c r="AB70" s="4">
        <v>870</v>
      </c>
      <c r="AC70" s="4">
        <v>86</v>
      </c>
      <c r="AD70" s="4">
        <v>29.18</v>
      </c>
      <c r="AE70" s="4">
        <v>0.67</v>
      </c>
      <c r="AF70" s="4">
        <v>978</v>
      </c>
      <c r="AG70" s="4">
        <v>3</v>
      </c>
      <c r="AH70" s="4">
        <v>63</v>
      </c>
      <c r="AI70" s="4">
        <v>41</v>
      </c>
      <c r="AJ70" s="4">
        <v>192</v>
      </c>
      <c r="AK70" s="4">
        <v>169</v>
      </c>
      <c r="AL70" s="4">
        <v>4.4000000000000004</v>
      </c>
      <c r="AM70" s="4">
        <v>176</v>
      </c>
      <c r="AN70" s="4" t="s">
        <v>155</v>
      </c>
      <c r="AO70" s="4">
        <v>2</v>
      </c>
      <c r="AP70" s="5">
        <v>0.89228009259259267</v>
      </c>
      <c r="AQ70" s="4">
        <v>47.162802999999997</v>
      </c>
      <c r="AR70" s="4">
        <v>-88.484087000000002</v>
      </c>
      <c r="AS70" s="4">
        <v>319.3</v>
      </c>
      <c r="AT70" s="4">
        <v>40.200000000000003</v>
      </c>
      <c r="AU70" s="4">
        <v>12</v>
      </c>
      <c r="AV70" s="4">
        <v>11</v>
      </c>
      <c r="AW70" s="4" t="s">
        <v>212</v>
      </c>
      <c r="AX70" s="4">
        <v>1.3</v>
      </c>
      <c r="AY70" s="4">
        <v>2.2229230000000002</v>
      </c>
      <c r="AZ70" s="4">
        <v>2.522923</v>
      </c>
      <c r="BA70" s="4">
        <v>13.404</v>
      </c>
      <c r="BB70" s="4">
        <v>14.33</v>
      </c>
      <c r="BC70" s="4">
        <v>1.07</v>
      </c>
      <c r="BD70" s="4">
        <v>14.327999999999999</v>
      </c>
      <c r="BE70" s="4">
        <v>2731.5880000000002</v>
      </c>
      <c r="BF70" s="4">
        <v>108.444</v>
      </c>
      <c r="BG70" s="4">
        <v>18.059999999999999</v>
      </c>
      <c r="BH70" s="4">
        <v>8.8999999999999996E-2</v>
      </c>
      <c r="BI70" s="4">
        <v>18.149000000000001</v>
      </c>
      <c r="BJ70" s="4">
        <v>14.86</v>
      </c>
      <c r="BK70" s="4">
        <v>7.2999999999999995E-2</v>
      </c>
      <c r="BL70" s="4">
        <v>14.933</v>
      </c>
      <c r="BM70" s="4">
        <v>1.6242000000000001</v>
      </c>
      <c r="BQ70" s="4">
        <v>134.94499999999999</v>
      </c>
      <c r="BR70" s="4">
        <v>0.68428999999999995</v>
      </c>
      <c r="BS70" s="4">
        <v>-5</v>
      </c>
      <c r="BT70" s="4">
        <v>7.0000000000000001E-3</v>
      </c>
      <c r="BU70" s="4">
        <v>16.722337</v>
      </c>
      <c r="BV70" s="4">
        <v>21</v>
      </c>
      <c r="BW70" s="4">
        <f t="shared" si="9"/>
        <v>4.4180414354000002</v>
      </c>
      <c r="BY70" s="4">
        <f>BE70*$BU70*VLOOKUP("Fuel Specific Gravity",'Raw Data'!$A$1:$B$2000,2,FALSE)</f>
        <v>34304.579845948159</v>
      </c>
      <c r="BZ70" s="4">
        <f>BF70*$BU70*VLOOKUP("Fuel Specific Gravity",'Raw Data'!$A$1:$B$2000,2,FALSE)</f>
        <v>1361.891272334628</v>
      </c>
      <c r="CA70" s="4">
        <f>BJ70*$BU70*VLOOKUP("Fuel Specific Gravity",'Raw Data'!$A$1:$B$2000,2,FALSE)</f>
        <v>186.61893979281999</v>
      </c>
      <c r="CB70" s="4">
        <f>BM70*$BU70*VLOOKUP("Fuel Specific Gravity",'Raw Data'!$A$1:$B$2000,2,FALSE)</f>
        <v>20.3974752363054</v>
      </c>
    </row>
    <row r="71" spans="1:80" x14ac:dyDescent="0.25">
      <c r="A71" s="2">
        <v>43167</v>
      </c>
      <c r="B71" s="38">
        <v>1.6468750000000001E-2</v>
      </c>
      <c r="C71" s="4">
        <v>12.728999999999999</v>
      </c>
      <c r="D71" s="4">
        <v>0.29670000000000002</v>
      </c>
      <c r="E71" s="4">
        <v>2966.8674700000001</v>
      </c>
      <c r="F71" s="4">
        <v>699.1</v>
      </c>
      <c r="G71" s="4">
        <v>4.4000000000000004</v>
      </c>
      <c r="H71" s="4">
        <v>187.7</v>
      </c>
      <c r="J71" s="4">
        <v>0.9</v>
      </c>
      <c r="K71" s="4">
        <v>0.88360000000000005</v>
      </c>
      <c r="L71" s="4">
        <v>11.2471</v>
      </c>
      <c r="M71" s="4">
        <v>0.2621</v>
      </c>
      <c r="N71" s="4">
        <v>617.72580000000005</v>
      </c>
      <c r="O71" s="4">
        <v>3.8466</v>
      </c>
      <c r="P71" s="4">
        <v>621.6</v>
      </c>
      <c r="Q71" s="4">
        <v>508.26220000000001</v>
      </c>
      <c r="R71" s="4">
        <v>3.165</v>
      </c>
      <c r="S71" s="4">
        <v>511.4</v>
      </c>
      <c r="T71" s="4">
        <v>187.71029999999999</v>
      </c>
      <c r="W71" s="4">
        <v>0</v>
      </c>
      <c r="X71" s="4">
        <v>0.79520000000000002</v>
      </c>
      <c r="Y71" s="4">
        <v>12.1</v>
      </c>
      <c r="Z71" s="4">
        <v>850</v>
      </c>
      <c r="AA71" s="4">
        <v>859</v>
      </c>
      <c r="AB71" s="4">
        <v>870</v>
      </c>
      <c r="AC71" s="4">
        <v>86</v>
      </c>
      <c r="AD71" s="4">
        <v>29.18</v>
      </c>
      <c r="AE71" s="4">
        <v>0.67</v>
      </c>
      <c r="AF71" s="4">
        <v>978</v>
      </c>
      <c r="AG71" s="4">
        <v>3</v>
      </c>
      <c r="AH71" s="4">
        <v>62.070999999999998</v>
      </c>
      <c r="AI71" s="4">
        <v>41</v>
      </c>
      <c r="AJ71" s="4">
        <v>192</v>
      </c>
      <c r="AK71" s="4">
        <v>169</v>
      </c>
      <c r="AL71" s="4">
        <v>4.4000000000000004</v>
      </c>
      <c r="AM71" s="4">
        <v>176</v>
      </c>
      <c r="AN71" s="4" t="s">
        <v>155</v>
      </c>
      <c r="AO71" s="4">
        <v>2</v>
      </c>
      <c r="AP71" s="5">
        <v>0.89228009259259267</v>
      </c>
      <c r="AQ71" s="4">
        <v>47.162931999999998</v>
      </c>
      <c r="AR71" s="4">
        <v>-88.484115000000003</v>
      </c>
      <c r="AS71" s="4">
        <v>319.7</v>
      </c>
      <c r="AT71" s="4">
        <v>40.4</v>
      </c>
      <c r="AU71" s="4">
        <v>12</v>
      </c>
      <c r="AV71" s="4">
        <v>11</v>
      </c>
      <c r="AW71" s="4" t="s">
        <v>212</v>
      </c>
      <c r="AX71" s="4">
        <v>1.3</v>
      </c>
      <c r="AY71" s="4">
        <v>2.3542000000000001</v>
      </c>
      <c r="AZ71" s="4">
        <v>2.6541999999999999</v>
      </c>
      <c r="BA71" s="4">
        <v>13.404</v>
      </c>
      <c r="BB71" s="4">
        <v>15.48</v>
      </c>
      <c r="BC71" s="4">
        <v>1.1599999999999999</v>
      </c>
      <c r="BD71" s="4">
        <v>13.176</v>
      </c>
      <c r="BE71" s="4">
        <v>2836.5050000000001</v>
      </c>
      <c r="BF71" s="4">
        <v>42.079000000000001</v>
      </c>
      <c r="BG71" s="4">
        <v>16.315000000000001</v>
      </c>
      <c r="BH71" s="4">
        <v>0.10199999999999999</v>
      </c>
      <c r="BI71" s="4">
        <v>16.416</v>
      </c>
      <c r="BJ71" s="4">
        <v>13.423999999999999</v>
      </c>
      <c r="BK71" s="4">
        <v>8.4000000000000005E-2</v>
      </c>
      <c r="BL71" s="4">
        <v>13.507</v>
      </c>
      <c r="BM71" s="4">
        <v>1.6335999999999999</v>
      </c>
      <c r="BQ71" s="4">
        <v>145.82499999999999</v>
      </c>
      <c r="BR71" s="4">
        <v>0.61811199999999999</v>
      </c>
      <c r="BS71" s="4">
        <v>-5</v>
      </c>
      <c r="BT71" s="4">
        <v>6.071E-3</v>
      </c>
      <c r="BU71" s="4">
        <v>15.105112999999999</v>
      </c>
      <c r="BV71" s="4">
        <v>21</v>
      </c>
      <c r="BW71" s="4">
        <f t="shared" si="9"/>
        <v>3.9907708545999996</v>
      </c>
      <c r="BY71" s="4">
        <f>BE71*$BU71*VLOOKUP("Fuel Specific Gravity",'Raw Data'!$A$1:$B$2000,2,FALSE)</f>
        <v>32177.142141098819</v>
      </c>
      <c r="BZ71" s="4">
        <f>BF71*$BU71*VLOOKUP("Fuel Specific Gravity",'Raw Data'!$A$1:$B$2000,2,FALSE)</f>
        <v>477.34164549517703</v>
      </c>
      <c r="CA71" s="4">
        <f>BJ71*$BU71*VLOOKUP("Fuel Specific Gravity",'Raw Data'!$A$1:$B$2000,2,FALSE)</f>
        <v>152.28104872091197</v>
      </c>
      <c r="CB71" s="4">
        <f>BM71*$BU71*VLOOKUP("Fuel Specific Gravity",'Raw Data'!$A$1:$B$2000,2,FALSE)</f>
        <v>18.531460160196797</v>
      </c>
    </row>
    <row r="72" spans="1:80" x14ac:dyDescent="0.25">
      <c r="A72" s="2">
        <v>43167</v>
      </c>
      <c r="B72" s="38">
        <v>1.6480324074074074E-2</v>
      </c>
      <c r="C72" s="4">
        <v>12.545</v>
      </c>
      <c r="D72" s="4">
        <v>7.4800000000000005E-2</v>
      </c>
      <c r="E72" s="4">
        <v>748.24019999999996</v>
      </c>
      <c r="F72" s="4">
        <v>697.2</v>
      </c>
      <c r="G72" s="4">
        <v>4.0999999999999996</v>
      </c>
      <c r="H72" s="4">
        <v>106</v>
      </c>
      <c r="J72" s="4">
        <v>0.9</v>
      </c>
      <c r="K72" s="4">
        <v>0.8871</v>
      </c>
      <c r="L72" s="4">
        <v>11.1289</v>
      </c>
      <c r="M72" s="4">
        <v>6.6400000000000001E-2</v>
      </c>
      <c r="N72" s="4">
        <v>618.47969999999998</v>
      </c>
      <c r="O72" s="4">
        <v>3.6501999999999999</v>
      </c>
      <c r="P72" s="4">
        <v>622.1</v>
      </c>
      <c r="Q72" s="4">
        <v>508.88260000000002</v>
      </c>
      <c r="R72" s="4">
        <v>3.0032999999999999</v>
      </c>
      <c r="S72" s="4">
        <v>511.9</v>
      </c>
      <c r="T72" s="4">
        <v>106.0146</v>
      </c>
      <c r="W72" s="4">
        <v>0</v>
      </c>
      <c r="X72" s="4">
        <v>0.7984</v>
      </c>
      <c r="Y72" s="4">
        <v>12.1</v>
      </c>
      <c r="Z72" s="4">
        <v>850</v>
      </c>
      <c r="AA72" s="4">
        <v>860</v>
      </c>
      <c r="AB72" s="4">
        <v>870</v>
      </c>
      <c r="AC72" s="4">
        <v>86</v>
      </c>
      <c r="AD72" s="4">
        <v>29.18</v>
      </c>
      <c r="AE72" s="4">
        <v>0.67</v>
      </c>
      <c r="AF72" s="4">
        <v>978</v>
      </c>
      <c r="AG72" s="4">
        <v>3</v>
      </c>
      <c r="AH72" s="4">
        <v>62</v>
      </c>
      <c r="AI72" s="4">
        <v>41</v>
      </c>
      <c r="AJ72" s="4">
        <v>192</v>
      </c>
      <c r="AK72" s="4">
        <v>169</v>
      </c>
      <c r="AL72" s="4">
        <v>4.4000000000000004</v>
      </c>
      <c r="AM72" s="4">
        <v>175.9</v>
      </c>
      <c r="AN72" s="4" t="s">
        <v>155</v>
      </c>
      <c r="AO72" s="4">
        <v>2</v>
      </c>
      <c r="AP72" s="5">
        <v>0.89229166666666659</v>
      </c>
      <c r="AQ72" s="4">
        <v>47.163094999999998</v>
      </c>
      <c r="AR72" s="4">
        <v>-88.484183999999999</v>
      </c>
      <c r="AS72" s="4">
        <v>320.2</v>
      </c>
      <c r="AT72" s="4">
        <v>40.6</v>
      </c>
      <c r="AU72" s="4">
        <v>12</v>
      </c>
      <c r="AV72" s="4">
        <v>11</v>
      </c>
      <c r="AW72" s="4" t="s">
        <v>212</v>
      </c>
      <c r="AX72" s="4">
        <v>1.3</v>
      </c>
      <c r="AY72" s="4">
        <v>2.4</v>
      </c>
      <c r="AZ72" s="4">
        <v>2.7</v>
      </c>
      <c r="BA72" s="4">
        <v>13.404</v>
      </c>
      <c r="BB72" s="4">
        <v>15.99</v>
      </c>
      <c r="BC72" s="4">
        <v>1.19</v>
      </c>
      <c r="BD72" s="4">
        <v>12.721</v>
      </c>
      <c r="BE72" s="4">
        <v>2887.6770000000001</v>
      </c>
      <c r="BF72" s="4">
        <v>10.962</v>
      </c>
      <c r="BG72" s="4">
        <v>16.806000000000001</v>
      </c>
      <c r="BH72" s="4">
        <v>9.9000000000000005E-2</v>
      </c>
      <c r="BI72" s="4">
        <v>16.905000000000001</v>
      </c>
      <c r="BJ72" s="4">
        <v>13.827999999999999</v>
      </c>
      <c r="BK72" s="4">
        <v>8.2000000000000003E-2</v>
      </c>
      <c r="BL72" s="4">
        <v>13.909000000000001</v>
      </c>
      <c r="BM72" s="4">
        <v>0.94930000000000003</v>
      </c>
      <c r="BQ72" s="4">
        <v>150.637</v>
      </c>
      <c r="BR72" s="4">
        <v>0.586059</v>
      </c>
      <c r="BS72" s="4">
        <v>-5</v>
      </c>
      <c r="BT72" s="4">
        <v>6.9290000000000003E-3</v>
      </c>
      <c r="BU72" s="4">
        <v>14.321816999999999</v>
      </c>
      <c r="BV72" s="4">
        <v>21</v>
      </c>
      <c r="BW72" s="4">
        <f t="shared" si="9"/>
        <v>3.7838240513999999</v>
      </c>
      <c r="BY72" s="4">
        <f>BE72*$BU72*VLOOKUP("Fuel Specific Gravity",'Raw Data'!$A$1:$B$2000,2,FALSE)</f>
        <v>31058.942943380858</v>
      </c>
      <c r="BZ72" s="4">
        <f>BF72*$BU72*VLOOKUP("Fuel Specific Gravity",'Raw Data'!$A$1:$B$2000,2,FALSE)</f>
        <v>117.90381422345399</v>
      </c>
      <c r="CA72" s="4">
        <f>BJ72*$BU72*VLOOKUP("Fuel Specific Gravity",'Raw Data'!$A$1:$B$2000,2,FALSE)</f>
        <v>148.72960619247598</v>
      </c>
      <c r="CB72" s="4">
        <f>BM72*$BU72*VLOOKUP("Fuel Specific Gravity",'Raw Data'!$A$1:$B$2000,2,FALSE)</f>
        <v>10.2103713594531</v>
      </c>
    </row>
    <row r="73" spans="1:80" x14ac:dyDescent="0.25">
      <c r="A73" s="2">
        <v>43167</v>
      </c>
      <c r="B73" s="38">
        <v>1.6491898148148148E-2</v>
      </c>
      <c r="C73" s="4">
        <v>12.581</v>
      </c>
      <c r="D73" s="4">
        <v>2.4500000000000001E-2</v>
      </c>
      <c r="E73" s="4">
        <v>245.125303</v>
      </c>
      <c r="F73" s="4">
        <v>701.9</v>
      </c>
      <c r="G73" s="4">
        <v>3.9</v>
      </c>
      <c r="H73" s="4">
        <v>63.1</v>
      </c>
      <c r="J73" s="4">
        <v>0.9</v>
      </c>
      <c r="K73" s="4">
        <v>0.88739999999999997</v>
      </c>
      <c r="L73" s="4">
        <v>11.164300000000001</v>
      </c>
      <c r="M73" s="4">
        <v>2.18E-2</v>
      </c>
      <c r="N73" s="4">
        <v>622.9135</v>
      </c>
      <c r="O73" s="4">
        <v>3.4384999999999999</v>
      </c>
      <c r="P73" s="4">
        <v>626.4</v>
      </c>
      <c r="Q73" s="4">
        <v>511.90249999999997</v>
      </c>
      <c r="R73" s="4">
        <v>2.8256999999999999</v>
      </c>
      <c r="S73" s="4">
        <v>514.70000000000005</v>
      </c>
      <c r="T73" s="4">
        <v>63.145600000000002</v>
      </c>
      <c r="W73" s="4">
        <v>0</v>
      </c>
      <c r="X73" s="4">
        <v>0.79869999999999997</v>
      </c>
      <c r="Y73" s="4">
        <v>12.1</v>
      </c>
      <c r="Z73" s="4">
        <v>850</v>
      </c>
      <c r="AA73" s="4">
        <v>860</v>
      </c>
      <c r="AB73" s="4">
        <v>871</v>
      </c>
      <c r="AC73" s="4">
        <v>85.1</v>
      </c>
      <c r="AD73" s="4">
        <v>28.86</v>
      </c>
      <c r="AE73" s="4">
        <v>0.66</v>
      </c>
      <c r="AF73" s="4">
        <v>978</v>
      </c>
      <c r="AG73" s="4">
        <v>3</v>
      </c>
      <c r="AH73" s="4">
        <v>62</v>
      </c>
      <c r="AI73" s="4">
        <v>41</v>
      </c>
      <c r="AJ73" s="4">
        <v>192</v>
      </c>
      <c r="AK73" s="4">
        <v>169</v>
      </c>
      <c r="AL73" s="4">
        <v>4.4000000000000004</v>
      </c>
      <c r="AM73" s="4">
        <v>175.6</v>
      </c>
      <c r="AN73" s="4" t="s">
        <v>155</v>
      </c>
      <c r="AO73" s="4">
        <v>2</v>
      </c>
      <c r="AP73" s="5">
        <v>0.89230324074074074</v>
      </c>
      <c r="AQ73" s="4">
        <v>47.163369000000003</v>
      </c>
      <c r="AR73" s="4">
        <v>-88.484365999999994</v>
      </c>
      <c r="AS73" s="4">
        <v>321.10000000000002</v>
      </c>
      <c r="AT73" s="4">
        <v>41.2</v>
      </c>
      <c r="AU73" s="4">
        <v>12</v>
      </c>
      <c r="AV73" s="4">
        <v>11</v>
      </c>
      <c r="AW73" s="4" t="s">
        <v>212</v>
      </c>
      <c r="AX73" s="4">
        <v>1.3</v>
      </c>
      <c r="AY73" s="4">
        <v>2.4</v>
      </c>
      <c r="AZ73" s="4">
        <v>2.7</v>
      </c>
      <c r="BA73" s="4">
        <v>13.404</v>
      </c>
      <c r="BB73" s="4">
        <v>16.02</v>
      </c>
      <c r="BC73" s="4">
        <v>1.2</v>
      </c>
      <c r="BD73" s="4">
        <v>12.688000000000001</v>
      </c>
      <c r="BE73" s="4">
        <v>2900.375</v>
      </c>
      <c r="BF73" s="4">
        <v>3.597</v>
      </c>
      <c r="BG73" s="4">
        <v>16.946999999999999</v>
      </c>
      <c r="BH73" s="4">
        <v>9.4E-2</v>
      </c>
      <c r="BI73" s="4">
        <v>17.04</v>
      </c>
      <c r="BJ73" s="4">
        <v>13.927</v>
      </c>
      <c r="BK73" s="4">
        <v>7.6999999999999999E-2</v>
      </c>
      <c r="BL73" s="4">
        <v>14.003</v>
      </c>
      <c r="BM73" s="4">
        <v>0.56610000000000005</v>
      </c>
      <c r="BQ73" s="4">
        <v>150.864</v>
      </c>
      <c r="BR73" s="4">
        <v>0.49574499999999999</v>
      </c>
      <c r="BS73" s="4">
        <v>-5</v>
      </c>
      <c r="BT73" s="4">
        <v>7.9290000000000003E-3</v>
      </c>
      <c r="BU73" s="4">
        <v>12.114768</v>
      </c>
      <c r="BV73" s="4">
        <v>21</v>
      </c>
      <c r="BW73" s="4">
        <f t="shared" si="9"/>
        <v>3.2007217055999999</v>
      </c>
      <c r="BY73" s="4">
        <f>BE73*$BU73*VLOOKUP("Fuel Specific Gravity",'Raw Data'!$A$1:$B$2000,2,FALSE)</f>
        <v>26388.165048737996</v>
      </c>
      <c r="BZ73" s="4">
        <f>BF73*$BU73*VLOOKUP("Fuel Specific Gravity",'Raw Data'!$A$1:$B$2000,2,FALSE)</f>
        <v>32.726192192496001</v>
      </c>
      <c r="CA73" s="4">
        <f>BJ73*$BU73*VLOOKUP("Fuel Specific Gravity",'Raw Data'!$A$1:$B$2000,2,FALSE)</f>
        <v>126.710502825936</v>
      </c>
      <c r="CB73" s="4">
        <f>BM73*$BU73*VLOOKUP("Fuel Specific Gravity",'Raw Data'!$A$1:$B$2000,2,FALSE)</f>
        <v>5.1504857937648003</v>
      </c>
    </row>
    <row r="74" spans="1:80" x14ac:dyDescent="0.25">
      <c r="A74" s="2">
        <v>43167</v>
      </c>
      <c r="B74" s="38">
        <v>1.6503472222222221E-2</v>
      </c>
      <c r="C74" s="4">
        <v>13.052</v>
      </c>
      <c r="D74" s="4">
        <v>1.55E-2</v>
      </c>
      <c r="E74" s="4">
        <v>155.03746899999999</v>
      </c>
      <c r="F74" s="4">
        <v>743.4</v>
      </c>
      <c r="G74" s="4">
        <v>3.5</v>
      </c>
      <c r="H74" s="4">
        <v>46.1</v>
      </c>
      <c r="J74" s="4">
        <v>0.97</v>
      </c>
      <c r="K74" s="4">
        <v>0.88380000000000003</v>
      </c>
      <c r="L74" s="4">
        <v>11.5344</v>
      </c>
      <c r="M74" s="4">
        <v>1.37E-2</v>
      </c>
      <c r="N74" s="4">
        <v>656.99969999999996</v>
      </c>
      <c r="O74" s="4">
        <v>3.0587</v>
      </c>
      <c r="P74" s="4">
        <v>660.1</v>
      </c>
      <c r="Q74" s="4">
        <v>539.86369999999999</v>
      </c>
      <c r="R74" s="4">
        <v>2.5133999999999999</v>
      </c>
      <c r="S74" s="4">
        <v>542.4</v>
      </c>
      <c r="T74" s="4">
        <v>46.0535</v>
      </c>
      <c r="W74" s="4">
        <v>0</v>
      </c>
      <c r="X74" s="4">
        <v>0.86109999999999998</v>
      </c>
      <c r="Y74" s="4">
        <v>12.1</v>
      </c>
      <c r="Z74" s="4">
        <v>850</v>
      </c>
      <c r="AA74" s="4">
        <v>860</v>
      </c>
      <c r="AB74" s="4">
        <v>870</v>
      </c>
      <c r="AC74" s="4">
        <v>85</v>
      </c>
      <c r="AD74" s="4">
        <v>28.84</v>
      </c>
      <c r="AE74" s="4">
        <v>0.66</v>
      </c>
      <c r="AF74" s="4">
        <v>978</v>
      </c>
      <c r="AG74" s="4">
        <v>3</v>
      </c>
      <c r="AH74" s="4">
        <v>62</v>
      </c>
      <c r="AI74" s="4">
        <v>41</v>
      </c>
      <c r="AJ74" s="4">
        <v>192</v>
      </c>
      <c r="AK74" s="4">
        <v>169</v>
      </c>
      <c r="AL74" s="4">
        <v>4.5</v>
      </c>
      <c r="AM74" s="4">
        <v>175.2</v>
      </c>
      <c r="AN74" s="4" t="s">
        <v>155</v>
      </c>
      <c r="AO74" s="4">
        <v>2</v>
      </c>
      <c r="AP74" s="5">
        <v>0.89232638888888882</v>
      </c>
      <c r="AQ74" s="4">
        <v>47.163545999999997</v>
      </c>
      <c r="AR74" s="4">
        <v>-88.484549999999999</v>
      </c>
      <c r="AS74" s="4">
        <v>320.89999999999998</v>
      </c>
      <c r="AT74" s="4">
        <v>41.9</v>
      </c>
      <c r="AU74" s="4">
        <v>12</v>
      </c>
      <c r="AV74" s="4">
        <v>11</v>
      </c>
      <c r="AW74" s="4" t="s">
        <v>212</v>
      </c>
      <c r="AX74" s="4">
        <v>1.3771</v>
      </c>
      <c r="AY74" s="4">
        <v>2.4</v>
      </c>
      <c r="AZ74" s="4">
        <v>2.7</v>
      </c>
      <c r="BA74" s="4">
        <v>13.404</v>
      </c>
      <c r="BB74" s="4">
        <v>15.49</v>
      </c>
      <c r="BC74" s="4">
        <v>1.1599999999999999</v>
      </c>
      <c r="BD74" s="4">
        <v>13.153</v>
      </c>
      <c r="BE74" s="4">
        <v>2902.7370000000001</v>
      </c>
      <c r="BF74" s="4">
        <v>2.1949999999999998</v>
      </c>
      <c r="BG74" s="4">
        <v>17.315000000000001</v>
      </c>
      <c r="BH74" s="4">
        <v>8.1000000000000003E-2</v>
      </c>
      <c r="BI74" s="4">
        <v>17.395</v>
      </c>
      <c r="BJ74" s="4">
        <v>14.228</v>
      </c>
      <c r="BK74" s="4">
        <v>6.6000000000000003E-2</v>
      </c>
      <c r="BL74" s="4">
        <v>14.294</v>
      </c>
      <c r="BM74" s="4">
        <v>0.39989999999999998</v>
      </c>
      <c r="BQ74" s="4">
        <v>157.559</v>
      </c>
      <c r="BR74" s="4">
        <v>0.53730800000000001</v>
      </c>
      <c r="BS74" s="4">
        <v>-5</v>
      </c>
      <c r="BT74" s="4">
        <v>8.0000000000000002E-3</v>
      </c>
      <c r="BU74" s="4">
        <v>13.130464999999999</v>
      </c>
      <c r="BV74" s="4">
        <v>21</v>
      </c>
      <c r="BW74" s="4">
        <f t="shared" si="9"/>
        <v>3.4690688529999996</v>
      </c>
      <c r="BY74" s="4">
        <f>BE74*$BU74*VLOOKUP("Fuel Specific Gravity",'Raw Data'!$A$1:$B$2000,2,FALSE)</f>
        <v>28623.829223611454</v>
      </c>
      <c r="BZ74" s="4">
        <f>BF74*$BU74*VLOOKUP("Fuel Specific Gravity",'Raw Data'!$A$1:$B$2000,2,FALSE)</f>
        <v>21.644849376924999</v>
      </c>
      <c r="CA74" s="4">
        <f>BJ74*$BU74*VLOOKUP("Fuel Specific Gravity",'Raw Data'!$A$1:$B$2000,2,FALSE)</f>
        <v>140.30201227102</v>
      </c>
      <c r="CB74" s="4">
        <f>BM74*$BU74*VLOOKUP("Fuel Specific Gravity",'Raw Data'!$A$1:$B$2000,2,FALSE)</f>
        <v>3.9434055880784995</v>
      </c>
    </row>
    <row r="75" spans="1:80" x14ac:dyDescent="0.25">
      <c r="A75" s="2">
        <v>43167</v>
      </c>
      <c r="B75" s="38">
        <v>1.6515046296296295E-2</v>
      </c>
      <c r="C75" s="4">
        <v>13.731</v>
      </c>
      <c r="D75" s="4">
        <v>1.38E-2</v>
      </c>
      <c r="E75" s="4">
        <v>138.33476400000001</v>
      </c>
      <c r="F75" s="4">
        <v>796</v>
      </c>
      <c r="G75" s="4">
        <v>3.3</v>
      </c>
      <c r="H75" s="4">
        <v>36.5</v>
      </c>
      <c r="J75" s="4">
        <v>1.1200000000000001</v>
      </c>
      <c r="K75" s="4">
        <v>0.87809999999999999</v>
      </c>
      <c r="L75" s="4">
        <v>12.056800000000001</v>
      </c>
      <c r="M75" s="4">
        <v>1.21E-2</v>
      </c>
      <c r="N75" s="4">
        <v>698.9357</v>
      </c>
      <c r="O75" s="4">
        <v>2.8633000000000002</v>
      </c>
      <c r="P75" s="4">
        <v>701.8</v>
      </c>
      <c r="Q75" s="4">
        <v>578.7296</v>
      </c>
      <c r="R75" s="4">
        <v>2.3708</v>
      </c>
      <c r="S75" s="4">
        <v>581.1</v>
      </c>
      <c r="T75" s="4">
        <v>36.481299999999997</v>
      </c>
      <c r="W75" s="4">
        <v>0</v>
      </c>
      <c r="X75" s="4">
        <v>0.98750000000000004</v>
      </c>
      <c r="Y75" s="4">
        <v>12.1</v>
      </c>
      <c r="Z75" s="4">
        <v>851</v>
      </c>
      <c r="AA75" s="4">
        <v>861</v>
      </c>
      <c r="AB75" s="4">
        <v>871</v>
      </c>
      <c r="AC75" s="4">
        <v>85</v>
      </c>
      <c r="AD75" s="4">
        <v>30.81</v>
      </c>
      <c r="AE75" s="4">
        <v>0.71</v>
      </c>
      <c r="AF75" s="4">
        <v>978</v>
      </c>
      <c r="AG75" s="4">
        <v>3.9</v>
      </c>
      <c r="AH75" s="4">
        <v>62</v>
      </c>
      <c r="AI75" s="4">
        <v>41</v>
      </c>
      <c r="AJ75" s="4">
        <v>192</v>
      </c>
      <c r="AK75" s="4">
        <v>169</v>
      </c>
      <c r="AL75" s="4">
        <v>4.4000000000000004</v>
      </c>
      <c r="AM75" s="4">
        <v>175</v>
      </c>
      <c r="AN75" s="4" t="s">
        <v>155</v>
      </c>
      <c r="AO75" s="4">
        <v>2</v>
      </c>
      <c r="AP75" s="5">
        <v>0.89233796296296297</v>
      </c>
      <c r="AQ75" s="4">
        <v>47.163688999999998</v>
      </c>
      <c r="AR75" s="4">
        <v>-88.484710000000007</v>
      </c>
      <c r="AS75" s="4">
        <v>320.60000000000002</v>
      </c>
      <c r="AT75" s="4">
        <v>42.6</v>
      </c>
      <c r="AU75" s="4">
        <v>12</v>
      </c>
      <c r="AV75" s="4">
        <v>11</v>
      </c>
      <c r="AW75" s="4" t="s">
        <v>212</v>
      </c>
      <c r="AX75" s="4">
        <v>1.4771000000000001</v>
      </c>
      <c r="AY75" s="4">
        <v>2.4771000000000001</v>
      </c>
      <c r="AZ75" s="4">
        <v>2.9312999999999998</v>
      </c>
      <c r="BA75" s="4">
        <v>13.404</v>
      </c>
      <c r="BB75" s="4">
        <v>14.78</v>
      </c>
      <c r="BC75" s="4">
        <v>1.1000000000000001</v>
      </c>
      <c r="BD75" s="4">
        <v>13.882</v>
      </c>
      <c r="BE75" s="4">
        <v>2903.105</v>
      </c>
      <c r="BF75" s="4">
        <v>1.8620000000000001</v>
      </c>
      <c r="BG75" s="4">
        <v>17.623999999999999</v>
      </c>
      <c r="BH75" s="4">
        <v>7.1999999999999995E-2</v>
      </c>
      <c r="BI75" s="4">
        <v>17.696000000000002</v>
      </c>
      <c r="BJ75" s="4">
        <v>14.593</v>
      </c>
      <c r="BK75" s="4">
        <v>0.06</v>
      </c>
      <c r="BL75" s="4">
        <v>14.653</v>
      </c>
      <c r="BM75" s="4">
        <v>0.30309999999999998</v>
      </c>
      <c r="BQ75" s="4">
        <v>172.88399999999999</v>
      </c>
      <c r="BR75" s="4">
        <v>0.54843200000000003</v>
      </c>
      <c r="BS75" s="4">
        <v>-5</v>
      </c>
      <c r="BT75" s="4">
        <v>8.0000000000000002E-3</v>
      </c>
      <c r="BU75" s="4">
        <v>13.402307</v>
      </c>
      <c r="BV75" s="4">
        <v>21</v>
      </c>
      <c r="BW75" s="4">
        <f t="shared" ref="BW75:BW138" si="10">BU75*0.2642</f>
        <v>3.5408895093999999</v>
      </c>
      <c r="BY75" s="4">
        <f>BE75*$BU75*VLOOKUP("Fuel Specific Gravity",'Raw Data'!$A$1:$B$2000,2,FALSE)</f>
        <v>29220.136651889483</v>
      </c>
      <c r="BZ75" s="4">
        <f>BF75*$BU75*VLOOKUP("Fuel Specific Gravity",'Raw Data'!$A$1:$B$2000,2,FALSE)</f>
        <v>18.741276821134001</v>
      </c>
      <c r="CA75" s="4">
        <f>BJ75*$BU75*VLOOKUP("Fuel Specific Gravity",'Raw Data'!$A$1:$B$2000,2,FALSE)</f>
        <v>146.88047940430101</v>
      </c>
      <c r="CB75" s="4">
        <f>BM75*$BU75*VLOOKUP("Fuel Specific Gravity",'Raw Data'!$A$1:$B$2000,2,FALSE)</f>
        <v>3.0507416780266996</v>
      </c>
    </row>
    <row r="76" spans="1:80" x14ac:dyDescent="0.25">
      <c r="A76" s="2">
        <v>43167</v>
      </c>
      <c r="B76" s="38">
        <v>1.6526620370370369E-2</v>
      </c>
      <c r="C76" s="4">
        <v>14.167999999999999</v>
      </c>
      <c r="D76" s="4">
        <v>1.21E-2</v>
      </c>
      <c r="E76" s="4">
        <v>121.167382</v>
      </c>
      <c r="F76" s="4">
        <v>856.7</v>
      </c>
      <c r="G76" s="4">
        <v>3.2</v>
      </c>
      <c r="H76" s="4">
        <v>50.9</v>
      </c>
      <c r="J76" s="4">
        <v>1.28</v>
      </c>
      <c r="K76" s="4">
        <v>0.87490000000000001</v>
      </c>
      <c r="L76" s="4">
        <v>12.3957</v>
      </c>
      <c r="M76" s="4">
        <v>1.06E-2</v>
      </c>
      <c r="N76" s="4">
        <v>749.55610000000001</v>
      </c>
      <c r="O76" s="4">
        <v>2.7696999999999998</v>
      </c>
      <c r="P76" s="4">
        <v>752.3</v>
      </c>
      <c r="Q76" s="4">
        <v>616.2672</v>
      </c>
      <c r="R76" s="4">
        <v>2.2772000000000001</v>
      </c>
      <c r="S76" s="4">
        <v>618.5</v>
      </c>
      <c r="T76" s="4">
        <v>50.9</v>
      </c>
      <c r="W76" s="4">
        <v>0</v>
      </c>
      <c r="X76" s="4">
        <v>1.1226</v>
      </c>
      <c r="Y76" s="4">
        <v>12.1</v>
      </c>
      <c r="Z76" s="4">
        <v>851</v>
      </c>
      <c r="AA76" s="4">
        <v>861</v>
      </c>
      <c r="AB76" s="4">
        <v>871</v>
      </c>
      <c r="AC76" s="4">
        <v>85</v>
      </c>
      <c r="AD76" s="4">
        <v>28.98</v>
      </c>
      <c r="AE76" s="4">
        <v>0.67</v>
      </c>
      <c r="AF76" s="4">
        <v>978</v>
      </c>
      <c r="AG76" s="4">
        <v>3.1</v>
      </c>
      <c r="AH76" s="4">
        <v>62</v>
      </c>
      <c r="AI76" s="4">
        <v>41</v>
      </c>
      <c r="AJ76" s="4">
        <v>192</v>
      </c>
      <c r="AK76" s="4">
        <v>169</v>
      </c>
      <c r="AL76" s="4">
        <v>4.5</v>
      </c>
      <c r="AM76" s="4">
        <v>175</v>
      </c>
      <c r="AN76" s="4" t="s">
        <v>155</v>
      </c>
      <c r="AO76" s="4">
        <v>2</v>
      </c>
      <c r="AP76" s="5">
        <v>0.89234953703703701</v>
      </c>
      <c r="AQ76" s="4">
        <v>47.163825000000003</v>
      </c>
      <c r="AR76" s="4">
        <v>-88.484877999999995</v>
      </c>
      <c r="AS76" s="4">
        <v>320.7</v>
      </c>
      <c r="AT76" s="4">
        <v>43.1</v>
      </c>
      <c r="AU76" s="4">
        <v>12</v>
      </c>
      <c r="AV76" s="4">
        <v>11</v>
      </c>
      <c r="AW76" s="4" t="s">
        <v>212</v>
      </c>
      <c r="AX76" s="4">
        <v>1.5</v>
      </c>
      <c r="AY76" s="4">
        <v>2.1916000000000002</v>
      </c>
      <c r="AZ76" s="4">
        <v>2.7686999999999999</v>
      </c>
      <c r="BA76" s="4">
        <v>13.404</v>
      </c>
      <c r="BB76" s="4">
        <v>14.35</v>
      </c>
      <c r="BC76" s="4">
        <v>1.07</v>
      </c>
      <c r="BD76" s="4">
        <v>14.295999999999999</v>
      </c>
      <c r="BE76" s="4">
        <v>2902.9749999999999</v>
      </c>
      <c r="BF76" s="4">
        <v>1.58</v>
      </c>
      <c r="BG76" s="4">
        <v>18.382999999999999</v>
      </c>
      <c r="BH76" s="4">
        <v>6.8000000000000005E-2</v>
      </c>
      <c r="BI76" s="4">
        <v>18.451000000000001</v>
      </c>
      <c r="BJ76" s="4">
        <v>15.114000000000001</v>
      </c>
      <c r="BK76" s="4">
        <v>5.6000000000000001E-2</v>
      </c>
      <c r="BL76" s="4">
        <v>15.17</v>
      </c>
      <c r="BM76" s="4">
        <v>0.41139999999999999</v>
      </c>
      <c r="BQ76" s="4">
        <v>191.15899999999999</v>
      </c>
      <c r="BR76" s="4">
        <v>0.57129600000000003</v>
      </c>
      <c r="BS76" s="4">
        <v>-5</v>
      </c>
      <c r="BT76" s="4">
        <v>7.071E-3</v>
      </c>
      <c r="BU76" s="4">
        <v>13.961046</v>
      </c>
      <c r="BV76" s="4">
        <v>21</v>
      </c>
      <c r="BW76" s="4">
        <f t="shared" si="10"/>
        <v>3.6885083531999996</v>
      </c>
      <c r="BY76" s="4">
        <f>BE76*$BU76*VLOOKUP("Fuel Specific Gravity",'Raw Data'!$A$1:$B$2000,2,FALSE)</f>
        <v>30436.954201399349</v>
      </c>
      <c r="BZ76" s="4">
        <f>BF76*$BU76*VLOOKUP("Fuel Specific Gravity",'Raw Data'!$A$1:$B$2000,2,FALSE)</f>
        <v>16.565897962680001</v>
      </c>
      <c r="CA76" s="4">
        <f>BJ76*$BU76*VLOOKUP("Fuel Specific Gravity",'Raw Data'!$A$1:$B$2000,2,FALSE)</f>
        <v>158.466444182244</v>
      </c>
      <c r="CB76" s="4">
        <f>BM76*$BU76*VLOOKUP("Fuel Specific Gravity",'Raw Data'!$A$1:$B$2000,2,FALSE)</f>
        <v>4.3134243176244</v>
      </c>
    </row>
    <row r="77" spans="1:80" x14ac:dyDescent="0.25">
      <c r="A77" s="2">
        <v>43167</v>
      </c>
      <c r="B77" s="38">
        <v>1.6538194444444446E-2</v>
      </c>
      <c r="C77" s="4">
        <v>14.375999999999999</v>
      </c>
      <c r="D77" s="4">
        <v>1.43E-2</v>
      </c>
      <c r="E77" s="4">
        <v>143.43671399999999</v>
      </c>
      <c r="F77" s="4">
        <v>919</v>
      </c>
      <c r="G77" s="4">
        <v>3.1</v>
      </c>
      <c r="H77" s="4">
        <v>56.2</v>
      </c>
      <c r="J77" s="4">
        <v>1.34</v>
      </c>
      <c r="K77" s="4">
        <v>0.87329999999999997</v>
      </c>
      <c r="L77" s="4">
        <v>12.5543</v>
      </c>
      <c r="M77" s="4">
        <v>1.2500000000000001E-2</v>
      </c>
      <c r="N77" s="4">
        <v>802.57910000000004</v>
      </c>
      <c r="O77" s="4">
        <v>2.7214</v>
      </c>
      <c r="P77" s="4">
        <v>805.3</v>
      </c>
      <c r="Q77" s="4">
        <v>659.48770000000002</v>
      </c>
      <c r="R77" s="4">
        <v>2.2362000000000002</v>
      </c>
      <c r="S77" s="4">
        <v>661.7</v>
      </c>
      <c r="T77" s="4">
        <v>56.165900000000001</v>
      </c>
      <c r="W77" s="4">
        <v>0</v>
      </c>
      <c r="X77" s="4">
        <v>1.1666000000000001</v>
      </c>
      <c r="Y77" s="4">
        <v>12.1</v>
      </c>
      <c r="Z77" s="4">
        <v>851</v>
      </c>
      <c r="AA77" s="4">
        <v>861</v>
      </c>
      <c r="AB77" s="4">
        <v>872</v>
      </c>
      <c r="AC77" s="4">
        <v>85</v>
      </c>
      <c r="AD77" s="4">
        <v>28.84</v>
      </c>
      <c r="AE77" s="4">
        <v>0.66</v>
      </c>
      <c r="AF77" s="4">
        <v>978</v>
      </c>
      <c r="AG77" s="4">
        <v>3</v>
      </c>
      <c r="AH77" s="4">
        <v>62</v>
      </c>
      <c r="AI77" s="4">
        <v>41</v>
      </c>
      <c r="AJ77" s="4">
        <v>192</v>
      </c>
      <c r="AK77" s="4">
        <v>169</v>
      </c>
      <c r="AL77" s="4">
        <v>4.5</v>
      </c>
      <c r="AM77" s="4">
        <v>175</v>
      </c>
      <c r="AN77" s="4" t="s">
        <v>155</v>
      </c>
      <c r="AO77" s="4">
        <v>2</v>
      </c>
      <c r="AP77" s="5">
        <v>0.89236111111111116</v>
      </c>
      <c r="AQ77" s="4">
        <v>47.163854999999998</v>
      </c>
      <c r="AR77" s="4">
        <v>-88.484916999999996</v>
      </c>
      <c r="AS77" s="4">
        <v>320.7</v>
      </c>
      <c r="AT77" s="4">
        <v>43.2</v>
      </c>
      <c r="AU77" s="4">
        <v>12</v>
      </c>
      <c r="AV77" s="4">
        <v>11</v>
      </c>
      <c r="AW77" s="4" t="s">
        <v>212</v>
      </c>
      <c r="AX77" s="4">
        <v>1.5770999999999999</v>
      </c>
      <c r="AY77" s="4">
        <v>1.5603</v>
      </c>
      <c r="AZ77" s="4">
        <v>2.5457999999999998</v>
      </c>
      <c r="BA77" s="4">
        <v>13.404</v>
      </c>
      <c r="BB77" s="4">
        <v>14.15</v>
      </c>
      <c r="BC77" s="4">
        <v>1.06</v>
      </c>
      <c r="BD77" s="4">
        <v>14.51</v>
      </c>
      <c r="BE77" s="4">
        <v>2902.3359999999998</v>
      </c>
      <c r="BF77" s="4">
        <v>1.843</v>
      </c>
      <c r="BG77" s="4">
        <v>19.43</v>
      </c>
      <c r="BH77" s="4">
        <v>6.6000000000000003E-2</v>
      </c>
      <c r="BI77" s="4">
        <v>19.495999999999999</v>
      </c>
      <c r="BJ77" s="4">
        <v>15.965999999999999</v>
      </c>
      <c r="BK77" s="4">
        <v>5.3999999999999999E-2</v>
      </c>
      <c r="BL77" s="4">
        <v>16.02</v>
      </c>
      <c r="BM77" s="4">
        <v>0.4481</v>
      </c>
      <c r="BQ77" s="4">
        <v>196.09800000000001</v>
      </c>
      <c r="BR77" s="4">
        <v>0.64453300000000002</v>
      </c>
      <c r="BS77" s="4">
        <v>-5</v>
      </c>
      <c r="BT77" s="4">
        <v>7.0000000000000001E-3</v>
      </c>
      <c r="BU77" s="4">
        <v>15.750775000000001</v>
      </c>
      <c r="BV77" s="4">
        <v>21</v>
      </c>
      <c r="BW77" s="4">
        <f t="shared" si="10"/>
        <v>4.1613547550000005</v>
      </c>
      <c r="BY77" s="4">
        <f>BE77*$BU77*VLOOKUP("Fuel Specific Gravity",'Raw Data'!$A$1:$B$2000,2,FALSE)</f>
        <v>34331.245024110394</v>
      </c>
      <c r="BZ77" s="4">
        <f>BF77*$BU77*VLOOKUP("Fuel Specific Gravity",'Raw Data'!$A$1:$B$2000,2,FALSE)</f>
        <v>21.800537422075003</v>
      </c>
      <c r="CA77" s="4">
        <f>BJ77*$BU77*VLOOKUP("Fuel Specific Gravity",'Raw Data'!$A$1:$B$2000,2,FALSE)</f>
        <v>188.85913211115002</v>
      </c>
      <c r="CB77" s="4">
        <f>BM77*$BU77*VLOOKUP("Fuel Specific Gravity",'Raw Data'!$A$1:$B$2000,2,FALSE)</f>
        <v>5.3004996304025003</v>
      </c>
    </row>
    <row r="78" spans="1:80" x14ac:dyDescent="0.25">
      <c r="A78" s="2">
        <v>43167</v>
      </c>
      <c r="B78" s="38">
        <v>1.6549768518518519E-2</v>
      </c>
      <c r="C78" s="4">
        <v>14.445</v>
      </c>
      <c r="D78" s="4">
        <v>1.7999999999999999E-2</v>
      </c>
      <c r="E78" s="4">
        <v>180.28688500000001</v>
      </c>
      <c r="F78" s="4">
        <v>953.5</v>
      </c>
      <c r="G78" s="4">
        <v>3.1</v>
      </c>
      <c r="H78" s="4">
        <v>55.1</v>
      </c>
      <c r="J78" s="4">
        <v>1.4</v>
      </c>
      <c r="K78" s="4">
        <v>0.87270000000000003</v>
      </c>
      <c r="L78" s="4">
        <v>12.606400000000001</v>
      </c>
      <c r="M78" s="4">
        <v>1.5699999999999999E-2</v>
      </c>
      <c r="N78" s="4">
        <v>832.15039999999999</v>
      </c>
      <c r="O78" s="4">
        <v>2.7054</v>
      </c>
      <c r="P78" s="4">
        <v>834.9</v>
      </c>
      <c r="Q78" s="4">
        <v>683.85969999999998</v>
      </c>
      <c r="R78" s="4">
        <v>2.2233000000000001</v>
      </c>
      <c r="S78" s="4">
        <v>686.1</v>
      </c>
      <c r="T78" s="4">
        <v>55.144599999999997</v>
      </c>
      <c r="W78" s="4">
        <v>0</v>
      </c>
      <c r="X78" s="4">
        <v>1.2218</v>
      </c>
      <c r="Y78" s="4">
        <v>12.1</v>
      </c>
      <c r="Z78" s="4">
        <v>852</v>
      </c>
      <c r="AA78" s="4">
        <v>861</v>
      </c>
      <c r="AB78" s="4">
        <v>871</v>
      </c>
      <c r="AC78" s="4">
        <v>85</v>
      </c>
      <c r="AD78" s="4">
        <v>28.86</v>
      </c>
      <c r="AE78" s="4">
        <v>0.66</v>
      </c>
      <c r="AF78" s="4">
        <v>977</v>
      </c>
      <c r="AG78" s="4">
        <v>3</v>
      </c>
      <c r="AH78" s="4">
        <v>62</v>
      </c>
      <c r="AI78" s="4">
        <v>41</v>
      </c>
      <c r="AJ78" s="4">
        <v>192</v>
      </c>
      <c r="AK78" s="4">
        <v>169</v>
      </c>
      <c r="AL78" s="4">
        <v>4.5</v>
      </c>
      <c r="AM78" s="4">
        <v>175</v>
      </c>
      <c r="AN78" s="4" t="s">
        <v>155</v>
      </c>
      <c r="AO78" s="4">
        <v>2</v>
      </c>
      <c r="AP78" s="5">
        <v>0.89236111111111116</v>
      </c>
      <c r="AQ78" s="4">
        <v>47.163949000000002</v>
      </c>
      <c r="AR78" s="4">
        <v>-88.485062999999997</v>
      </c>
      <c r="AS78" s="4">
        <v>320.89999999999998</v>
      </c>
      <c r="AT78" s="4">
        <v>43.4</v>
      </c>
      <c r="AU78" s="4">
        <v>12</v>
      </c>
      <c r="AV78" s="4">
        <v>11</v>
      </c>
      <c r="AW78" s="4" t="s">
        <v>212</v>
      </c>
      <c r="AX78" s="4">
        <v>1.6771</v>
      </c>
      <c r="AY78" s="4">
        <v>1.4</v>
      </c>
      <c r="AZ78" s="4">
        <v>2.5771000000000002</v>
      </c>
      <c r="BA78" s="4">
        <v>13.404</v>
      </c>
      <c r="BB78" s="4">
        <v>14.09</v>
      </c>
      <c r="BC78" s="4">
        <v>1.05</v>
      </c>
      <c r="BD78" s="4">
        <v>14.585000000000001</v>
      </c>
      <c r="BE78" s="4">
        <v>2901.5990000000002</v>
      </c>
      <c r="BF78" s="4">
        <v>2.3050000000000002</v>
      </c>
      <c r="BG78" s="4">
        <v>20.058</v>
      </c>
      <c r="BH78" s="4">
        <v>6.5000000000000002E-2</v>
      </c>
      <c r="BI78" s="4">
        <v>20.123000000000001</v>
      </c>
      <c r="BJ78" s="4">
        <v>16.484000000000002</v>
      </c>
      <c r="BK78" s="4">
        <v>5.3999999999999999E-2</v>
      </c>
      <c r="BL78" s="4">
        <v>16.536999999999999</v>
      </c>
      <c r="BM78" s="4">
        <v>0.438</v>
      </c>
      <c r="BQ78" s="4">
        <v>204.47800000000001</v>
      </c>
      <c r="BR78" s="4">
        <v>0.62212999999999996</v>
      </c>
      <c r="BS78" s="4">
        <v>-5</v>
      </c>
      <c r="BT78" s="4">
        <v>8.8579999999999996E-3</v>
      </c>
      <c r="BU78" s="4">
        <v>15.203302000000001</v>
      </c>
      <c r="BV78" s="4">
        <v>21</v>
      </c>
      <c r="BW78" s="4">
        <f t="shared" si="10"/>
        <v>4.0167123884000002</v>
      </c>
      <c r="BY78" s="4">
        <f>BE78*$BU78*VLOOKUP("Fuel Specific Gravity",'Raw Data'!$A$1:$B$2000,2,FALSE)</f>
        <v>33129.5282958034</v>
      </c>
      <c r="BZ78" s="4">
        <f>BF78*$BU78*VLOOKUP("Fuel Specific Gravity",'Raw Data'!$A$1:$B$2000,2,FALSE)</f>
        <v>26.317751943610006</v>
      </c>
      <c r="CA78" s="4">
        <f>BJ78*$BU78*VLOOKUP("Fuel Specific Gravity",'Raw Data'!$A$1:$B$2000,2,FALSE)</f>
        <v>188.20903385616805</v>
      </c>
      <c r="CB78" s="4">
        <f>BM78*$BU78*VLOOKUP("Fuel Specific Gravity",'Raw Data'!$A$1:$B$2000,2,FALSE)</f>
        <v>5.0009437532760002</v>
      </c>
    </row>
    <row r="79" spans="1:80" x14ac:dyDescent="0.25">
      <c r="A79" s="2">
        <v>43167</v>
      </c>
      <c r="B79" s="38">
        <v>1.6561342592592593E-2</v>
      </c>
      <c r="C79" s="4">
        <v>14.432</v>
      </c>
      <c r="D79" s="4">
        <v>0.29959999999999998</v>
      </c>
      <c r="E79" s="4">
        <v>2996.2448979999999</v>
      </c>
      <c r="F79" s="4">
        <v>917.2</v>
      </c>
      <c r="G79" s="4">
        <v>3.2</v>
      </c>
      <c r="H79" s="4">
        <v>57.1</v>
      </c>
      <c r="J79" s="4">
        <v>1.4</v>
      </c>
      <c r="K79" s="4">
        <v>0.87039999999999995</v>
      </c>
      <c r="L79" s="4">
        <v>12.5608</v>
      </c>
      <c r="M79" s="4">
        <v>0.26079999999999998</v>
      </c>
      <c r="N79" s="4">
        <v>798.30430000000001</v>
      </c>
      <c r="O79" s="4">
        <v>2.7850999999999999</v>
      </c>
      <c r="P79" s="4">
        <v>801.1</v>
      </c>
      <c r="Q79" s="4">
        <v>655.98050000000001</v>
      </c>
      <c r="R79" s="4">
        <v>2.2886000000000002</v>
      </c>
      <c r="S79" s="4">
        <v>658.3</v>
      </c>
      <c r="T79" s="4">
        <v>57.1</v>
      </c>
      <c r="W79" s="4">
        <v>0</v>
      </c>
      <c r="X79" s="4">
        <v>1.2184999999999999</v>
      </c>
      <c r="Y79" s="4">
        <v>12.1</v>
      </c>
      <c r="Z79" s="4">
        <v>851</v>
      </c>
      <c r="AA79" s="4">
        <v>861</v>
      </c>
      <c r="AB79" s="4">
        <v>872</v>
      </c>
      <c r="AC79" s="4">
        <v>85</v>
      </c>
      <c r="AD79" s="4">
        <v>28.84</v>
      </c>
      <c r="AE79" s="4">
        <v>0.66</v>
      </c>
      <c r="AF79" s="4">
        <v>978</v>
      </c>
      <c r="AG79" s="4">
        <v>3</v>
      </c>
      <c r="AH79" s="4">
        <v>62</v>
      </c>
      <c r="AI79" s="4">
        <v>41</v>
      </c>
      <c r="AJ79" s="4">
        <v>192</v>
      </c>
      <c r="AK79" s="4">
        <v>169</v>
      </c>
      <c r="AL79" s="4">
        <v>4.5999999999999996</v>
      </c>
      <c r="AM79" s="4">
        <v>175</v>
      </c>
      <c r="AN79" s="4" t="s">
        <v>155</v>
      </c>
      <c r="AO79" s="4">
        <v>2</v>
      </c>
      <c r="AP79" s="5">
        <v>0.89237268518518509</v>
      </c>
      <c r="AQ79" s="4">
        <v>47.164076999999999</v>
      </c>
      <c r="AR79" s="4">
        <v>-88.485239000000007</v>
      </c>
      <c r="AS79" s="4">
        <v>321.10000000000002</v>
      </c>
      <c r="AT79" s="4">
        <v>43.6</v>
      </c>
      <c r="AU79" s="4">
        <v>12</v>
      </c>
      <c r="AV79" s="4">
        <v>11</v>
      </c>
      <c r="AW79" s="4" t="s">
        <v>212</v>
      </c>
      <c r="AX79" s="4">
        <v>1.7</v>
      </c>
      <c r="AY79" s="4">
        <v>1.4</v>
      </c>
      <c r="AZ79" s="4">
        <v>2.6</v>
      </c>
      <c r="BA79" s="4">
        <v>13.404</v>
      </c>
      <c r="BB79" s="4">
        <v>13.81</v>
      </c>
      <c r="BC79" s="4">
        <v>1.03</v>
      </c>
      <c r="BD79" s="4">
        <v>14.896000000000001</v>
      </c>
      <c r="BE79" s="4">
        <v>2845.9569999999999</v>
      </c>
      <c r="BF79" s="4">
        <v>37.606000000000002</v>
      </c>
      <c r="BG79" s="4">
        <v>18.942</v>
      </c>
      <c r="BH79" s="4">
        <v>6.6000000000000003E-2</v>
      </c>
      <c r="BI79" s="4">
        <v>19.007999999999999</v>
      </c>
      <c r="BJ79" s="4">
        <v>15.565</v>
      </c>
      <c r="BK79" s="4">
        <v>5.3999999999999999E-2</v>
      </c>
      <c r="BL79" s="4">
        <v>15.619</v>
      </c>
      <c r="BM79" s="4">
        <v>0.44640000000000002</v>
      </c>
      <c r="BQ79" s="4">
        <v>200.739</v>
      </c>
      <c r="BR79" s="4">
        <v>0.63579300000000005</v>
      </c>
      <c r="BS79" s="4">
        <v>-5</v>
      </c>
      <c r="BT79" s="4">
        <v>8.071E-3</v>
      </c>
      <c r="BU79" s="4">
        <v>15.537191999999999</v>
      </c>
      <c r="BV79" s="4">
        <v>21</v>
      </c>
      <c r="BW79" s="4">
        <f t="shared" si="10"/>
        <v>4.1049261263999997</v>
      </c>
      <c r="BY79" s="4">
        <f>BE79*$BU79*VLOOKUP("Fuel Specific Gravity",'Raw Data'!$A$1:$B$2000,2,FALSE)</f>
        <v>33207.853429890747</v>
      </c>
      <c r="BZ79" s="4">
        <f>BF79*$BU79*VLOOKUP("Fuel Specific Gravity",'Raw Data'!$A$1:$B$2000,2,FALSE)</f>
        <v>438.80302340635194</v>
      </c>
      <c r="CA79" s="4">
        <f>BJ79*$BU79*VLOOKUP("Fuel Specific Gravity",'Raw Data'!$A$1:$B$2000,2,FALSE)</f>
        <v>181.61913150347999</v>
      </c>
      <c r="CB79" s="4">
        <f>BM79*$BU79*VLOOKUP("Fuel Specific Gravity",'Raw Data'!$A$1:$B$2000,2,FALSE)</f>
        <v>5.2087876841087999</v>
      </c>
    </row>
    <row r="80" spans="1:80" x14ac:dyDescent="0.25">
      <c r="A80" s="2">
        <v>43167</v>
      </c>
      <c r="B80" s="38">
        <v>1.6572916666666666E-2</v>
      </c>
      <c r="C80" s="4">
        <v>14.449</v>
      </c>
      <c r="D80" s="4">
        <v>1.4313</v>
      </c>
      <c r="E80" s="4">
        <v>14312.789339999999</v>
      </c>
      <c r="F80" s="4">
        <v>891.3</v>
      </c>
      <c r="G80" s="4">
        <v>3.2</v>
      </c>
      <c r="H80" s="4">
        <v>83.5</v>
      </c>
      <c r="J80" s="4">
        <v>1.3</v>
      </c>
      <c r="K80" s="4">
        <v>0.86009999999999998</v>
      </c>
      <c r="L80" s="4">
        <v>12.427099999999999</v>
      </c>
      <c r="M80" s="4">
        <v>1.2310000000000001</v>
      </c>
      <c r="N80" s="4">
        <v>766.58989999999994</v>
      </c>
      <c r="O80" s="4">
        <v>2.7522000000000002</v>
      </c>
      <c r="P80" s="4">
        <v>769.3</v>
      </c>
      <c r="Q80" s="4">
        <v>629.91510000000005</v>
      </c>
      <c r="R80" s="4">
        <v>2.2614999999999998</v>
      </c>
      <c r="S80" s="4">
        <v>632.20000000000005</v>
      </c>
      <c r="T80" s="4">
        <v>83.483800000000002</v>
      </c>
      <c r="W80" s="4">
        <v>0</v>
      </c>
      <c r="X80" s="4">
        <v>1.1181000000000001</v>
      </c>
      <c r="Y80" s="4">
        <v>12.1</v>
      </c>
      <c r="Z80" s="4">
        <v>851</v>
      </c>
      <c r="AA80" s="4">
        <v>862</v>
      </c>
      <c r="AB80" s="4">
        <v>872</v>
      </c>
      <c r="AC80" s="4">
        <v>85</v>
      </c>
      <c r="AD80" s="4">
        <v>28.84</v>
      </c>
      <c r="AE80" s="4">
        <v>0.66</v>
      </c>
      <c r="AF80" s="4">
        <v>978</v>
      </c>
      <c r="AG80" s="4">
        <v>3</v>
      </c>
      <c r="AH80" s="4">
        <v>62</v>
      </c>
      <c r="AI80" s="4">
        <v>41</v>
      </c>
      <c r="AJ80" s="4">
        <v>192</v>
      </c>
      <c r="AK80" s="4">
        <v>169</v>
      </c>
      <c r="AL80" s="4">
        <v>4.5</v>
      </c>
      <c r="AM80" s="4">
        <v>175</v>
      </c>
      <c r="AN80" s="4" t="s">
        <v>155</v>
      </c>
      <c r="AO80" s="4">
        <v>2</v>
      </c>
      <c r="AP80" s="5">
        <v>0.89238425925925924</v>
      </c>
      <c r="AQ80" s="4">
        <v>47.164216000000003</v>
      </c>
      <c r="AR80" s="4">
        <v>-88.485687999999996</v>
      </c>
      <c r="AS80" s="4">
        <v>321.2</v>
      </c>
      <c r="AT80" s="4">
        <v>44.7</v>
      </c>
      <c r="AU80" s="4">
        <v>12</v>
      </c>
      <c r="AV80" s="4">
        <v>11</v>
      </c>
      <c r="AW80" s="4" t="s">
        <v>212</v>
      </c>
      <c r="AX80" s="4">
        <v>1.8542000000000001</v>
      </c>
      <c r="AY80" s="4">
        <v>1.5542</v>
      </c>
      <c r="AZ80" s="4">
        <v>2.7542</v>
      </c>
      <c r="BA80" s="4">
        <v>13.404</v>
      </c>
      <c r="BB80" s="4">
        <v>12.74</v>
      </c>
      <c r="BC80" s="4">
        <v>0.95</v>
      </c>
      <c r="BD80" s="4">
        <v>16.268999999999998</v>
      </c>
      <c r="BE80" s="4">
        <v>2642.232</v>
      </c>
      <c r="BF80" s="4">
        <v>166.58600000000001</v>
      </c>
      <c r="BG80" s="4">
        <v>17.068999999999999</v>
      </c>
      <c r="BH80" s="4">
        <v>6.0999999999999999E-2</v>
      </c>
      <c r="BI80" s="4">
        <v>17.13</v>
      </c>
      <c r="BJ80" s="4">
        <v>14.026</v>
      </c>
      <c r="BK80" s="4">
        <v>0.05</v>
      </c>
      <c r="BL80" s="4">
        <v>14.076000000000001</v>
      </c>
      <c r="BM80" s="4">
        <v>0.61250000000000004</v>
      </c>
      <c r="BQ80" s="4">
        <v>172.85400000000001</v>
      </c>
      <c r="BR80" s="4">
        <v>0.67230199999999996</v>
      </c>
      <c r="BS80" s="4">
        <v>-5</v>
      </c>
      <c r="BT80" s="4">
        <v>8.9289999999999994E-3</v>
      </c>
      <c r="BU80" s="4">
        <v>16.429380999999999</v>
      </c>
      <c r="BV80" s="4">
        <v>21</v>
      </c>
      <c r="BW80" s="4">
        <f t="shared" si="10"/>
        <v>4.3406424601999998</v>
      </c>
      <c r="BY80" s="4">
        <f>BE80*$BU80*VLOOKUP("Fuel Specific Gravity",'Raw Data'!$A$1:$B$2000,2,FALSE)</f>
        <v>32601.087400012391</v>
      </c>
      <c r="BZ80" s="4">
        <f>BF80*$BU80*VLOOKUP("Fuel Specific Gravity",'Raw Data'!$A$1:$B$2000,2,FALSE)</f>
        <v>2055.4155523127661</v>
      </c>
      <c r="CA80" s="4">
        <f>BJ80*$BU80*VLOOKUP("Fuel Specific Gravity",'Raw Data'!$A$1:$B$2000,2,FALSE)</f>
        <v>173.05931192740599</v>
      </c>
      <c r="CB80" s="4">
        <f>BM80*$BU80*VLOOKUP("Fuel Specific Gravity",'Raw Data'!$A$1:$B$2000,2,FALSE)</f>
        <v>7.5573098927375009</v>
      </c>
    </row>
    <row r="81" spans="1:80" x14ac:dyDescent="0.25">
      <c r="A81" s="2">
        <v>43167</v>
      </c>
      <c r="B81" s="38">
        <v>1.6584490740740743E-2</v>
      </c>
      <c r="C81" s="4">
        <v>11.561999999999999</v>
      </c>
      <c r="D81" s="4">
        <v>3.5499000000000001</v>
      </c>
      <c r="E81" s="4">
        <v>35499.351620000001</v>
      </c>
      <c r="F81" s="4">
        <v>935.3</v>
      </c>
      <c r="G81" s="4">
        <v>3.2</v>
      </c>
      <c r="H81" s="4">
        <v>975.2</v>
      </c>
      <c r="J81" s="4">
        <v>1.1000000000000001</v>
      </c>
      <c r="K81" s="4">
        <v>0.86240000000000006</v>
      </c>
      <c r="L81" s="4">
        <v>9.9710000000000001</v>
      </c>
      <c r="M81" s="4">
        <v>3.0615000000000001</v>
      </c>
      <c r="N81" s="4">
        <v>806.60059999999999</v>
      </c>
      <c r="O81" s="4">
        <v>2.7597</v>
      </c>
      <c r="P81" s="4">
        <v>809.4</v>
      </c>
      <c r="Q81" s="4">
        <v>662.86289999999997</v>
      </c>
      <c r="R81" s="4">
        <v>2.2679</v>
      </c>
      <c r="S81" s="4">
        <v>665.1</v>
      </c>
      <c r="T81" s="4">
        <v>975.21910000000003</v>
      </c>
      <c r="W81" s="4">
        <v>0</v>
      </c>
      <c r="X81" s="4">
        <v>0.9486</v>
      </c>
      <c r="Y81" s="4">
        <v>12.1</v>
      </c>
      <c r="Z81" s="4">
        <v>849</v>
      </c>
      <c r="AA81" s="4">
        <v>861</v>
      </c>
      <c r="AB81" s="4">
        <v>871</v>
      </c>
      <c r="AC81" s="4">
        <v>85</v>
      </c>
      <c r="AD81" s="4">
        <v>28.86</v>
      </c>
      <c r="AE81" s="4">
        <v>0.66</v>
      </c>
      <c r="AF81" s="4">
        <v>977</v>
      </c>
      <c r="AG81" s="4">
        <v>3</v>
      </c>
      <c r="AH81" s="4">
        <v>61.070999999999998</v>
      </c>
      <c r="AI81" s="4">
        <v>41</v>
      </c>
      <c r="AJ81" s="4">
        <v>192</v>
      </c>
      <c r="AK81" s="4">
        <v>169</v>
      </c>
      <c r="AL81" s="4">
        <v>4.5</v>
      </c>
      <c r="AM81" s="4">
        <v>175</v>
      </c>
      <c r="AN81" s="4" t="s">
        <v>155</v>
      </c>
      <c r="AO81" s="4">
        <v>2</v>
      </c>
      <c r="AP81" s="5">
        <v>0.89240740740740743</v>
      </c>
      <c r="AQ81" s="4">
        <v>47.164248000000001</v>
      </c>
      <c r="AR81" s="4">
        <v>-88.485810000000001</v>
      </c>
      <c r="AS81" s="4">
        <v>321.2</v>
      </c>
      <c r="AT81" s="4">
        <v>46.2</v>
      </c>
      <c r="AU81" s="4">
        <v>12</v>
      </c>
      <c r="AV81" s="4">
        <v>10</v>
      </c>
      <c r="AW81" s="4" t="s">
        <v>214</v>
      </c>
      <c r="AX81" s="4">
        <v>1.977023</v>
      </c>
      <c r="AY81" s="4">
        <v>1.6770229999999999</v>
      </c>
      <c r="AZ81" s="4">
        <v>2.8770229999999999</v>
      </c>
      <c r="BA81" s="4">
        <v>13.404</v>
      </c>
      <c r="BB81" s="4">
        <v>12.97</v>
      </c>
      <c r="BC81" s="4">
        <v>0.97</v>
      </c>
      <c r="BD81" s="4">
        <v>15.955</v>
      </c>
      <c r="BE81" s="4">
        <v>2206.835</v>
      </c>
      <c r="BF81" s="4">
        <v>431.262</v>
      </c>
      <c r="BG81" s="4">
        <v>18.695</v>
      </c>
      <c r="BH81" s="4">
        <v>6.4000000000000001E-2</v>
      </c>
      <c r="BI81" s="4">
        <v>18.759</v>
      </c>
      <c r="BJ81" s="4">
        <v>15.364000000000001</v>
      </c>
      <c r="BK81" s="4">
        <v>5.2999999999999999E-2</v>
      </c>
      <c r="BL81" s="4">
        <v>15.416</v>
      </c>
      <c r="BM81" s="4">
        <v>7.4482999999999997</v>
      </c>
      <c r="BQ81" s="4">
        <v>152.66300000000001</v>
      </c>
      <c r="BR81" s="4">
        <v>0.32941199999999998</v>
      </c>
      <c r="BS81" s="4">
        <v>-5</v>
      </c>
      <c r="BT81" s="4">
        <v>8.071E-3</v>
      </c>
      <c r="BU81" s="4">
        <v>8.0500050000000005</v>
      </c>
      <c r="BV81" s="4">
        <v>21</v>
      </c>
      <c r="BW81" s="4">
        <f t="shared" si="10"/>
        <v>2.1268113209999999</v>
      </c>
      <c r="BY81" s="4">
        <f>BE81*$BU81*VLOOKUP("Fuel Specific Gravity",'Raw Data'!$A$1:$B$2000,2,FALSE)</f>
        <v>13341.539620915426</v>
      </c>
      <c r="BZ81" s="4">
        <f>BF81*$BU81*VLOOKUP("Fuel Specific Gravity",'Raw Data'!$A$1:$B$2000,2,FALSE)</f>
        <v>2607.2176034888103</v>
      </c>
      <c r="CA81" s="4">
        <f>BJ81*$BU81*VLOOKUP("Fuel Specific Gravity",'Raw Data'!$A$1:$B$2000,2,FALSE)</f>
        <v>92.883887891820009</v>
      </c>
      <c r="CB81" s="4">
        <f>BM81*$BU81*VLOOKUP("Fuel Specific Gravity",'Raw Data'!$A$1:$B$2000,2,FALSE)</f>
        <v>45.029098033366502</v>
      </c>
    </row>
    <row r="82" spans="1:80" x14ac:dyDescent="0.25">
      <c r="A82" s="2">
        <v>43167</v>
      </c>
      <c r="B82" s="38">
        <v>1.6596064814814817E-2</v>
      </c>
      <c r="C82" s="4">
        <v>9.2899999999999991</v>
      </c>
      <c r="D82" s="4">
        <v>1.4095</v>
      </c>
      <c r="E82" s="4">
        <v>14094.530339999999</v>
      </c>
      <c r="F82" s="4">
        <v>886.5</v>
      </c>
      <c r="G82" s="4">
        <v>3.2</v>
      </c>
      <c r="H82" s="4">
        <v>1142.4000000000001</v>
      </c>
      <c r="J82" s="4">
        <v>0.92</v>
      </c>
      <c r="K82" s="4">
        <v>0.90080000000000005</v>
      </c>
      <c r="L82" s="4">
        <v>8.3686000000000007</v>
      </c>
      <c r="M82" s="4">
        <v>1.2697000000000001</v>
      </c>
      <c r="N82" s="4">
        <v>798.61350000000004</v>
      </c>
      <c r="O82" s="4">
        <v>2.9182999999999999</v>
      </c>
      <c r="P82" s="4">
        <v>801.5</v>
      </c>
      <c r="Q82" s="4">
        <v>656.23450000000003</v>
      </c>
      <c r="R82" s="4">
        <v>2.3980000000000001</v>
      </c>
      <c r="S82" s="4">
        <v>658.6</v>
      </c>
      <c r="T82" s="4">
        <v>1142.4485</v>
      </c>
      <c r="W82" s="4">
        <v>0</v>
      </c>
      <c r="X82" s="4">
        <v>0.83279999999999998</v>
      </c>
      <c r="Y82" s="4">
        <v>12.1</v>
      </c>
      <c r="Z82" s="4">
        <v>849</v>
      </c>
      <c r="AA82" s="4">
        <v>861</v>
      </c>
      <c r="AB82" s="4">
        <v>870</v>
      </c>
      <c r="AC82" s="4">
        <v>85</v>
      </c>
      <c r="AD82" s="4">
        <v>28.84</v>
      </c>
      <c r="AE82" s="4">
        <v>0.66</v>
      </c>
      <c r="AF82" s="4">
        <v>978</v>
      </c>
      <c r="AG82" s="4">
        <v>3</v>
      </c>
      <c r="AH82" s="4">
        <v>61</v>
      </c>
      <c r="AI82" s="4">
        <v>41</v>
      </c>
      <c r="AJ82" s="4">
        <v>192</v>
      </c>
      <c r="AK82" s="4">
        <v>169.9</v>
      </c>
      <c r="AL82" s="4">
        <v>4.5999999999999996</v>
      </c>
      <c r="AM82" s="4">
        <v>175</v>
      </c>
      <c r="AN82" s="4" t="s">
        <v>155</v>
      </c>
      <c r="AO82" s="4">
        <v>2</v>
      </c>
      <c r="AP82" s="5">
        <v>0.89240740740740743</v>
      </c>
      <c r="AQ82" s="4">
        <v>47.164298000000002</v>
      </c>
      <c r="AR82" s="4">
        <v>-88.486019999999996</v>
      </c>
      <c r="AS82" s="4">
        <v>321.2</v>
      </c>
      <c r="AT82" s="4">
        <v>46</v>
      </c>
      <c r="AU82" s="4">
        <v>12</v>
      </c>
      <c r="AV82" s="4">
        <v>10</v>
      </c>
      <c r="AW82" s="4" t="s">
        <v>214</v>
      </c>
      <c r="AX82" s="4">
        <v>1.691692</v>
      </c>
      <c r="AY82" s="4">
        <v>1.777077</v>
      </c>
      <c r="AZ82" s="4">
        <v>2.9</v>
      </c>
      <c r="BA82" s="4">
        <v>13.404</v>
      </c>
      <c r="BB82" s="4">
        <v>18.27</v>
      </c>
      <c r="BC82" s="4">
        <v>1.36</v>
      </c>
      <c r="BD82" s="4">
        <v>11.007</v>
      </c>
      <c r="BE82" s="4">
        <v>2496.3029999999999</v>
      </c>
      <c r="BF82" s="4">
        <v>241.05699999999999</v>
      </c>
      <c r="BG82" s="4">
        <v>24.946999999999999</v>
      </c>
      <c r="BH82" s="4">
        <v>9.0999999999999998E-2</v>
      </c>
      <c r="BI82" s="4">
        <v>25.038</v>
      </c>
      <c r="BJ82" s="4">
        <v>20.498999999999999</v>
      </c>
      <c r="BK82" s="4">
        <v>7.4999999999999997E-2</v>
      </c>
      <c r="BL82" s="4">
        <v>20.574000000000002</v>
      </c>
      <c r="BM82" s="4">
        <v>11.7599</v>
      </c>
      <c r="BQ82" s="4">
        <v>180.63300000000001</v>
      </c>
      <c r="BR82" s="4">
        <v>0.13020599999999999</v>
      </c>
      <c r="BS82" s="4">
        <v>-5</v>
      </c>
      <c r="BT82" s="4">
        <v>7.071E-3</v>
      </c>
      <c r="BU82" s="4">
        <v>3.1819099999999998</v>
      </c>
      <c r="BV82" s="4">
        <v>21</v>
      </c>
      <c r="BW82" s="4">
        <f t="shared" si="10"/>
        <v>0.84066062199999991</v>
      </c>
      <c r="BY82" s="4">
        <f>BE82*$BU82*VLOOKUP("Fuel Specific Gravity",'Raw Data'!$A$1:$B$2000,2,FALSE)</f>
        <v>5965.2016205262289</v>
      </c>
      <c r="BZ82" s="4">
        <f>BF82*$BU82*VLOOKUP("Fuel Specific Gravity",'Raw Data'!$A$1:$B$2000,2,FALSE)</f>
        <v>576.03328083137001</v>
      </c>
      <c r="CA82" s="4">
        <f>BJ82*$BU82*VLOOKUP("Fuel Specific Gravity",'Raw Data'!$A$1:$B$2000,2,FALSE)</f>
        <v>48.984705790589999</v>
      </c>
      <c r="CB82" s="4">
        <f>BM82*$BU82*VLOOKUP("Fuel Specific Gravity",'Raw Data'!$A$1:$B$2000,2,FALSE)</f>
        <v>28.101626500159</v>
      </c>
    </row>
    <row r="83" spans="1:80" x14ac:dyDescent="0.25">
      <c r="A83" s="2">
        <v>43167</v>
      </c>
      <c r="B83" s="38">
        <v>1.6607638888888891E-2</v>
      </c>
      <c r="C83" s="4">
        <v>8.3539999999999992</v>
      </c>
      <c r="D83" s="4">
        <v>0.43030000000000002</v>
      </c>
      <c r="E83" s="4">
        <v>4302.908778</v>
      </c>
      <c r="F83" s="4">
        <v>782</v>
      </c>
      <c r="G83" s="4">
        <v>3.3</v>
      </c>
      <c r="H83" s="4">
        <v>680.4</v>
      </c>
      <c r="J83" s="4">
        <v>0.8</v>
      </c>
      <c r="K83" s="4">
        <v>0.91849999999999998</v>
      </c>
      <c r="L83" s="4">
        <v>7.6733000000000002</v>
      </c>
      <c r="M83" s="4">
        <v>0.3952</v>
      </c>
      <c r="N83" s="4">
        <v>718.29780000000005</v>
      </c>
      <c r="O83" s="4">
        <v>3.0669</v>
      </c>
      <c r="P83" s="4">
        <v>721.4</v>
      </c>
      <c r="Q83" s="4">
        <v>590.23289999999997</v>
      </c>
      <c r="R83" s="4">
        <v>2.5200999999999998</v>
      </c>
      <c r="S83" s="4">
        <v>592.79999999999995</v>
      </c>
      <c r="T83" s="4">
        <v>680.38289999999995</v>
      </c>
      <c r="W83" s="4">
        <v>0</v>
      </c>
      <c r="X83" s="4">
        <v>0.73480000000000001</v>
      </c>
      <c r="Y83" s="4">
        <v>12</v>
      </c>
      <c r="Z83" s="4">
        <v>849</v>
      </c>
      <c r="AA83" s="4">
        <v>862</v>
      </c>
      <c r="AB83" s="4">
        <v>870</v>
      </c>
      <c r="AC83" s="4">
        <v>85</v>
      </c>
      <c r="AD83" s="4">
        <v>28.84</v>
      </c>
      <c r="AE83" s="4">
        <v>0.66</v>
      </c>
      <c r="AF83" s="4">
        <v>978</v>
      </c>
      <c r="AG83" s="4">
        <v>3</v>
      </c>
      <c r="AH83" s="4">
        <v>61</v>
      </c>
      <c r="AI83" s="4">
        <v>41</v>
      </c>
      <c r="AJ83" s="4">
        <v>192</v>
      </c>
      <c r="AK83" s="4">
        <v>169.1</v>
      </c>
      <c r="AL83" s="4">
        <v>4.5999999999999996</v>
      </c>
      <c r="AM83" s="4">
        <v>175</v>
      </c>
      <c r="AN83" s="4" t="s">
        <v>155</v>
      </c>
      <c r="AO83" s="4">
        <v>2</v>
      </c>
      <c r="AP83" s="5">
        <v>0.89241898148148147</v>
      </c>
      <c r="AQ83" s="4">
        <v>47.164375999999997</v>
      </c>
      <c r="AR83" s="4">
        <v>-88.486447999999996</v>
      </c>
      <c r="AS83" s="4">
        <v>320.7</v>
      </c>
      <c r="AT83" s="4">
        <v>42.3</v>
      </c>
      <c r="AU83" s="4">
        <v>12</v>
      </c>
      <c r="AV83" s="4">
        <v>10</v>
      </c>
      <c r="AW83" s="4" t="s">
        <v>214</v>
      </c>
      <c r="AX83" s="4">
        <v>1.5228999999999999</v>
      </c>
      <c r="AY83" s="4">
        <v>1.8</v>
      </c>
      <c r="AZ83" s="4">
        <v>2.6686999999999999</v>
      </c>
      <c r="BA83" s="4">
        <v>13.404</v>
      </c>
      <c r="BB83" s="4">
        <v>22.34</v>
      </c>
      <c r="BC83" s="4">
        <v>1.67</v>
      </c>
      <c r="BD83" s="4">
        <v>8.8740000000000006</v>
      </c>
      <c r="BE83" s="4">
        <v>2745.7669999999998</v>
      </c>
      <c r="BF83" s="4">
        <v>90.010999999999996</v>
      </c>
      <c r="BG83" s="4">
        <v>26.917000000000002</v>
      </c>
      <c r="BH83" s="4">
        <v>0.115</v>
      </c>
      <c r="BI83" s="4">
        <v>27.032</v>
      </c>
      <c r="BJ83" s="4">
        <v>22.117999999999999</v>
      </c>
      <c r="BK83" s="4">
        <v>9.4E-2</v>
      </c>
      <c r="BL83" s="4">
        <v>22.212</v>
      </c>
      <c r="BM83" s="4">
        <v>8.4015000000000004</v>
      </c>
      <c r="BQ83" s="4">
        <v>191.18100000000001</v>
      </c>
      <c r="BR83" s="4">
        <v>6.0331000000000003E-2</v>
      </c>
      <c r="BS83" s="4">
        <v>-5</v>
      </c>
      <c r="BT83" s="4">
        <v>7.0000000000000001E-3</v>
      </c>
      <c r="BU83" s="4">
        <v>1.4743390000000001</v>
      </c>
      <c r="BV83" s="4">
        <v>21</v>
      </c>
      <c r="BW83" s="4">
        <f t="shared" si="10"/>
        <v>0.38952036379999999</v>
      </c>
      <c r="BY83" s="4">
        <f>BE83*$BU83*VLOOKUP("Fuel Specific Gravity",'Raw Data'!$A$1:$B$2000,2,FALSE)</f>
        <v>3040.1917211327632</v>
      </c>
      <c r="BZ83" s="4">
        <f>BF83*$BU83*VLOOKUP("Fuel Specific Gravity",'Raw Data'!$A$1:$B$2000,2,FALSE)</f>
        <v>99.662752524478989</v>
      </c>
      <c r="CA83" s="4">
        <f>BJ83*$BU83*VLOOKUP("Fuel Specific Gravity",'Raw Data'!$A$1:$B$2000,2,FALSE)</f>
        <v>24.489681931501998</v>
      </c>
      <c r="CB83" s="4">
        <f>BM83*$BU83*VLOOKUP("Fuel Specific Gravity",'Raw Data'!$A$1:$B$2000,2,FALSE)</f>
        <v>9.3023809904835009</v>
      </c>
    </row>
    <row r="84" spans="1:80" x14ac:dyDescent="0.25">
      <c r="A84" s="2">
        <v>43167</v>
      </c>
      <c r="B84" s="38">
        <v>1.6619212962962961E-2</v>
      </c>
      <c r="C84" s="4">
        <v>9.4049999999999994</v>
      </c>
      <c r="D84" s="4">
        <v>0.1195</v>
      </c>
      <c r="E84" s="4">
        <v>1194.6901170000001</v>
      </c>
      <c r="F84" s="4">
        <v>693.9</v>
      </c>
      <c r="G84" s="4">
        <v>3.4</v>
      </c>
      <c r="H84" s="4">
        <v>317.39999999999998</v>
      </c>
      <c r="J84" s="4">
        <v>0.7</v>
      </c>
      <c r="K84" s="4">
        <v>0.91269999999999996</v>
      </c>
      <c r="L84" s="4">
        <v>8.5838000000000001</v>
      </c>
      <c r="M84" s="4">
        <v>0.109</v>
      </c>
      <c r="N84" s="4">
        <v>633.35839999999996</v>
      </c>
      <c r="O84" s="4">
        <v>3.1120000000000001</v>
      </c>
      <c r="P84" s="4">
        <v>636.5</v>
      </c>
      <c r="Q84" s="4">
        <v>520.43730000000005</v>
      </c>
      <c r="R84" s="4">
        <v>2.5571000000000002</v>
      </c>
      <c r="S84" s="4">
        <v>523</v>
      </c>
      <c r="T84" s="4">
        <v>317.44389999999999</v>
      </c>
      <c r="W84" s="4">
        <v>0</v>
      </c>
      <c r="X84" s="4">
        <v>0.63890000000000002</v>
      </c>
      <c r="Y84" s="4">
        <v>12.1</v>
      </c>
      <c r="Z84" s="4">
        <v>849</v>
      </c>
      <c r="AA84" s="4">
        <v>861</v>
      </c>
      <c r="AB84" s="4">
        <v>869</v>
      </c>
      <c r="AC84" s="4">
        <v>85</v>
      </c>
      <c r="AD84" s="4">
        <v>28.84</v>
      </c>
      <c r="AE84" s="4">
        <v>0.66</v>
      </c>
      <c r="AF84" s="4">
        <v>978</v>
      </c>
      <c r="AG84" s="4">
        <v>3</v>
      </c>
      <c r="AH84" s="4">
        <v>61</v>
      </c>
      <c r="AI84" s="4">
        <v>41</v>
      </c>
      <c r="AJ84" s="4">
        <v>192</v>
      </c>
      <c r="AK84" s="4">
        <v>169.9</v>
      </c>
      <c r="AL84" s="4">
        <v>4.5999999999999996</v>
      </c>
      <c r="AM84" s="4">
        <v>175.4</v>
      </c>
      <c r="AN84" s="4" t="s">
        <v>155</v>
      </c>
      <c r="AO84" s="4">
        <v>2</v>
      </c>
      <c r="AP84" s="5">
        <v>0.89244212962962965</v>
      </c>
      <c r="AQ84" s="4">
        <v>47.164394999999999</v>
      </c>
      <c r="AR84" s="4">
        <v>-88.486557000000005</v>
      </c>
      <c r="AS84" s="4">
        <v>320.60000000000002</v>
      </c>
      <c r="AT84" s="4">
        <v>38.1</v>
      </c>
      <c r="AU84" s="4">
        <v>12</v>
      </c>
      <c r="AV84" s="4">
        <v>11</v>
      </c>
      <c r="AW84" s="4" t="s">
        <v>214</v>
      </c>
      <c r="AX84" s="4">
        <v>1.5</v>
      </c>
      <c r="AY84" s="4">
        <v>1.8</v>
      </c>
      <c r="AZ84" s="4">
        <v>2.6</v>
      </c>
      <c r="BA84" s="4">
        <v>13.404</v>
      </c>
      <c r="BB84" s="4">
        <v>20.83</v>
      </c>
      <c r="BC84" s="4">
        <v>1.55</v>
      </c>
      <c r="BD84" s="4">
        <v>9.5619999999999994</v>
      </c>
      <c r="BE84" s="4">
        <v>2863.627</v>
      </c>
      <c r="BF84" s="4">
        <v>23.152999999999999</v>
      </c>
      <c r="BG84" s="4">
        <v>22.126999999999999</v>
      </c>
      <c r="BH84" s="4">
        <v>0.109</v>
      </c>
      <c r="BI84" s="4">
        <v>22.236000000000001</v>
      </c>
      <c r="BJ84" s="4">
        <v>18.181999999999999</v>
      </c>
      <c r="BK84" s="4">
        <v>8.8999999999999996E-2</v>
      </c>
      <c r="BL84" s="4">
        <v>18.271000000000001</v>
      </c>
      <c r="BM84" s="4">
        <v>3.6545000000000001</v>
      </c>
      <c r="BQ84" s="4">
        <v>154.97800000000001</v>
      </c>
      <c r="BR84" s="4">
        <v>5.0425999999999999E-2</v>
      </c>
      <c r="BS84" s="4">
        <v>-5</v>
      </c>
      <c r="BT84" s="4">
        <v>7.0000000000000001E-3</v>
      </c>
      <c r="BU84" s="4">
        <v>1.2322850000000001</v>
      </c>
      <c r="BV84" s="4">
        <v>21</v>
      </c>
      <c r="BW84" s="4">
        <f t="shared" si="10"/>
        <v>0.32556969699999999</v>
      </c>
      <c r="BY84" s="4">
        <f>BE84*$BU84*VLOOKUP("Fuel Specific Gravity",'Raw Data'!$A$1:$B$2000,2,FALSE)</f>
        <v>2650.1322528689452</v>
      </c>
      <c r="BZ84" s="4">
        <f>BF84*$BU84*VLOOKUP("Fuel Specific Gravity",'Raw Data'!$A$1:$B$2000,2,FALSE)</f>
        <v>21.426852048354998</v>
      </c>
      <c r="CA84" s="4">
        <f>BJ84*$BU84*VLOOKUP("Fuel Specific Gravity",'Raw Data'!$A$1:$B$2000,2,FALSE)</f>
        <v>16.82645980837</v>
      </c>
      <c r="CB84" s="4">
        <f>BM84*$BU84*VLOOKUP("Fuel Specific Gravity",'Raw Data'!$A$1:$B$2000,2,FALSE)</f>
        <v>3.3820425349075003</v>
      </c>
    </row>
    <row r="85" spans="1:80" x14ac:dyDescent="0.25">
      <c r="A85" s="2">
        <v>43167</v>
      </c>
      <c r="B85" s="38">
        <v>1.6630787037037038E-2</v>
      </c>
      <c r="C85" s="4">
        <v>12.728</v>
      </c>
      <c r="D85" s="4">
        <v>0.13389999999999999</v>
      </c>
      <c r="E85" s="4">
        <v>1339.075145</v>
      </c>
      <c r="F85" s="4">
        <v>643.79999999999995</v>
      </c>
      <c r="G85" s="4">
        <v>3.5</v>
      </c>
      <c r="H85" s="4">
        <v>161.69999999999999</v>
      </c>
      <c r="J85" s="4">
        <v>1.3</v>
      </c>
      <c r="K85" s="4">
        <v>0.88529999999999998</v>
      </c>
      <c r="L85" s="4">
        <v>11.266999999999999</v>
      </c>
      <c r="M85" s="4">
        <v>0.11849999999999999</v>
      </c>
      <c r="N85" s="4">
        <v>569.90390000000002</v>
      </c>
      <c r="O85" s="4">
        <v>3.0611000000000002</v>
      </c>
      <c r="P85" s="4">
        <v>573</v>
      </c>
      <c r="Q85" s="4">
        <v>467.72300000000001</v>
      </c>
      <c r="R85" s="4">
        <v>2.5123000000000002</v>
      </c>
      <c r="S85" s="4">
        <v>470.2</v>
      </c>
      <c r="T85" s="4">
        <v>161.65299999999999</v>
      </c>
      <c r="W85" s="4">
        <v>0</v>
      </c>
      <c r="X85" s="4">
        <v>1.1498999999999999</v>
      </c>
      <c r="Y85" s="4">
        <v>12.1</v>
      </c>
      <c r="Z85" s="4">
        <v>849</v>
      </c>
      <c r="AA85" s="4">
        <v>860</v>
      </c>
      <c r="AB85" s="4">
        <v>869</v>
      </c>
      <c r="AC85" s="4">
        <v>84.1</v>
      </c>
      <c r="AD85" s="4">
        <v>28.52</v>
      </c>
      <c r="AE85" s="4">
        <v>0.65</v>
      </c>
      <c r="AF85" s="4">
        <v>978</v>
      </c>
      <c r="AG85" s="4">
        <v>3</v>
      </c>
      <c r="AH85" s="4">
        <v>61</v>
      </c>
      <c r="AI85" s="4">
        <v>41</v>
      </c>
      <c r="AJ85" s="4">
        <v>191.1</v>
      </c>
      <c r="AK85" s="4">
        <v>170</v>
      </c>
      <c r="AL85" s="4">
        <v>4.5</v>
      </c>
      <c r="AM85" s="4">
        <v>175.8</v>
      </c>
      <c r="AN85" s="4" t="s">
        <v>155</v>
      </c>
      <c r="AO85" s="4">
        <v>2</v>
      </c>
      <c r="AP85" s="5">
        <v>0.89244212962962965</v>
      </c>
      <c r="AQ85" s="4">
        <v>47.164400999999998</v>
      </c>
      <c r="AR85" s="4">
        <v>-88.486710000000002</v>
      </c>
      <c r="AS85" s="4">
        <v>320.3</v>
      </c>
      <c r="AT85" s="4">
        <v>34</v>
      </c>
      <c r="AU85" s="4">
        <v>12</v>
      </c>
      <c r="AV85" s="4">
        <v>11</v>
      </c>
      <c r="AW85" s="4" t="s">
        <v>212</v>
      </c>
      <c r="AX85" s="4">
        <v>1.5</v>
      </c>
      <c r="AY85" s="4">
        <v>1.9541999999999999</v>
      </c>
      <c r="AZ85" s="4">
        <v>2.7542</v>
      </c>
      <c r="BA85" s="4">
        <v>13.404</v>
      </c>
      <c r="BB85" s="4">
        <v>15.69</v>
      </c>
      <c r="BC85" s="4">
        <v>1.17</v>
      </c>
      <c r="BD85" s="4">
        <v>12.962</v>
      </c>
      <c r="BE85" s="4">
        <v>2873.1219999999998</v>
      </c>
      <c r="BF85" s="4">
        <v>19.239000000000001</v>
      </c>
      <c r="BG85" s="4">
        <v>15.218999999999999</v>
      </c>
      <c r="BH85" s="4">
        <v>8.2000000000000003E-2</v>
      </c>
      <c r="BI85" s="4">
        <v>15.301</v>
      </c>
      <c r="BJ85" s="4">
        <v>12.49</v>
      </c>
      <c r="BK85" s="4">
        <v>6.7000000000000004E-2</v>
      </c>
      <c r="BL85" s="4">
        <v>12.557</v>
      </c>
      <c r="BM85" s="4">
        <v>1.4225000000000001</v>
      </c>
      <c r="BQ85" s="4">
        <v>213.215</v>
      </c>
      <c r="BR85" s="4">
        <v>7.9727999999999993E-2</v>
      </c>
      <c r="BS85" s="4">
        <v>-5</v>
      </c>
      <c r="BT85" s="4">
        <v>7.9290000000000003E-3</v>
      </c>
      <c r="BU85" s="4">
        <v>1.948353</v>
      </c>
      <c r="BV85" s="4">
        <v>21</v>
      </c>
      <c r="BW85" s="4">
        <f t="shared" si="10"/>
        <v>0.51475486260000003</v>
      </c>
      <c r="BY85" s="4">
        <f>BE85*$BU85*VLOOKUP("Fuel Specific Gravity",'Raw Data'!$A$1:$B$2000,2,FALSE)</f>
        <v>4203.9897569175655</v>
      </c>
      <c r="BZ85" s="4">
        <f>BF85*$BU85*VLOOKUP("Fuel Specific Gravity",'Raw Data'!$A$1:$B$2000,2,FALSE)</f>
        <v>28.150756888617</v>
      </c>
      <c r="CA85" s="4">
        <f>BJ85*$BU85*VLOOKUP("Fuel Specific Gravity",'Raw Data'!$A$1:$B$2000,2,FALSE)</f>
        <v>18.275531656470001</v>
      </c>
      <c r="CB85" s="4">
        <f>BM85*$BU85*VLOOKUP("Fuel Specific Gravity",'Raw Data'!$A$1:$B$2000,2,FALSE)</f>
        <v>2.0814206390175003</v>
      </c>
    </row>
    <row r="86" spans="1:80" x14ac:dyDescent="0.25">
      <c r="A86" s="2">
        <v>43167</v>
      </c>
      <c r="B86" s="38">
        <v>1.6642361111111111E-2</v>
      </c>
      <c r="C86" s="4">
        <v>14.375</v>
      </c>
      <c r="D86" s="4">
        <v>0.46439999999999998</v>
      </c>
      <c r="E86" s="4">
        <v>4644.111922</v>
      </c>
      <c r="F86" s="4">
        <v>589.1</v>
      </c>
      <c r="G86" s="4">
        <v>3.5</v>
      </c>
      <c r="H86" s="4">
        <v>96.6</v>
      </c>
      <c r="J86" s="4">
        <v>2.13</v>
      </c>
      <c r="K86" s="4">
        <v>0.86929999999999996</v>
      </c>
      <c r="L86" s="4">
        <v>12.496700000000001</v>
      </c>
      <c r="M86" s="4">
        <v>0.4037</v>
      </c>
      <c r="N86" s="4">
        <v>512.14499999999998</v>
      </c>
      <c r="O86" s="4">
        <v>3.0684999999999998</v>
      </c>
      <c r="P86" s="4">
        <v>515.20000000000005</v>
      </c>
      <c r="Q86" s="4">
        <v>420.28070000000002</v>
      </c>
      <c r="R86" s="4">
        <v>2.5181</v>
      </c>
      <c r="S86" s="4">
        <v>422.8</v>
      </c>
      <c r="T86" s="4">
        <v>96.572100000000006</v>
      </c>
      <c r="W86" s="4">
        <v>0</v>
      </c>
      <c r="X86" s="4">
        <v>1.8481000000000001</v>
      </c>
      <c r="Y86" s="4">
        <v>12.1</v>
      </c>
      <c r="Z86" s="4">
        <v>849</v>
      </c>
      <c r="AA86" s="4">
        <v>860</v>
      </c>
      <c r="AB86" s="4">
        <v>870</v>
      </c>
      <c r="AC86" s="4">
        <v>84</v>
      </c>
      <c r="AD86" s="4">
        <v>28.49</v>
      </c>
      <c r="AE86" s="4">
        <v>0.65</v>
      </c>
      <c r="AF86" s="4">
        <v>978</v>
      </c>
      <c r="AG86" s="4">
        <v>3</v>
      </c>
      <c r="AH86" s="4">
        <v>61</v>
      </c>
      <c r="AI86" s="4">
        <v>41</v>
      </c>
      <c r="AJ86" s="4">
        <v>191</v>
      </c>
      <c r="AK86" s="4">
        <v>170</v>
      </c>
      <c r="AL86" s="4">
        <v>4.5</v>
      </c>
      <c r="AM86" s="4">
        <v>175.8</v>
      </c>
      <c r="AN86" s="4" t="s">
        <v>155</v>
      </c>
      <c r="AO86" s="4">
        <v>2</v>
      </c>
      <c r="AP86" s="5">
        <v>0.8924537037037038</v>
      </c>
      <c r="AQ86" s="4">
        <v>47.164394999999999</v>
      </c>
      <c r="AR86" s="4">
        <v>-88.486890000000002</v>
      </c>
      <c r="AS86" s="4">
        <v>320</v>
      </c>
      <c r="AT86" s="4">
        <v>33.1</v>
      </c>
      <c r="AU86" s="4">
        <v>12</v>
      </c>
      <c r="AV86" s="4">
        <v>11</v>
      </c>
      <c r="AW86" s="4" t="s">
        <v>212</v>
      </c>
      <c r="AX86" s="4">
        <v>1.5</v>
      </c>
      <c r="AY86" s="4">
        <v>2.0771000000000002</v>
      </c>
      <c r="AZ86" s="4">
        <v>2.8</v>
      </c>
      <c r="BA86" s="4">
        <v>13.404</v>
      </c>
      <c r="BB86" s="4">
        <v>13.69</v>
      </c>
      <c r="BC86" s="4">
        <v>1.02</v>
      </c>
      <c r="BD86" s="4">
        <v>15.032999999999999</v>
      </c>
      <c r="BE86" s="4">
        <v>2813.2150000000001</v>
      </c>
      <c r="BF86" s="4">
        <v>57.844999999999999</v>
      </c>
      <c r="BG86" s="4">
        <v>12.074</v>
      </c>
      <c r="BH86" s="4">
        <v>7.1999999999999995E-2</v>
      </c>
      <c r="BI86" s="4">
        <v>12.146000000000001</v>
      </c>
      <c r="BJ86" s="4">
        <v>9.9079999999999995</v>
      </c>
      <c r="BK86" s="4">
        <v>5.8999999999999997E-2</v>
      </c>
      <c r="BL86" s="4">
        <v>9.9670000000000005</v>
      </c>
      <c r="BM86" s="4">
        <v>0.75019999999999998</v>
      </c>
      <c r="BQ86" s="4">
        <v>302.49700000000001</v>
      </c>
      <c r="BR86" s="4">
        <v>0.16003600000000001</v>
      </c>
      <c r="BS86" s="4">
        <v>-5</v>
      </c>
      <c r="BT86" s="4">
        <v>8.0000000000000002E-3</v>
      </c>
      <c r="BU86" s="4">
        <v>3.9108800000000001</v>
      </c>
      <c r="BV86" s="4">
        <v>21</v>
      </c>
      <c r="BW86" s="4">
        <f t="shared" si="10"/>
        <v>1.0332544960000001</v>
      </c>
      <c r="BY86" s="4">
        <f>BE86*$BU86*VLOOKUP("Fuel Specific Gravity",'Raw Data'!$A$1:$B$2000,2,FALSE)</f>
        <v>8262.6118556792007</v>
      </c>
      <c r="BZ86" s="4">
        <f>BF86*$BU86*VLOOKUP("Fuel Specific Gravity",'Raw Data'!$A$1:$B$2000,2,FALSE)</f>
        <v>169.8948650536</v>
      </c>
      <c r="CA86" s="4">
        <f>BJ86*$BU86*VLOOKUP("Fuel Specific Gravity",'Raw Data'!$A$1:$B$2000,2,FALSE)</f>
        <v>29.10049827904</v>
      </c>
      <c r="CB86" s="4">
        <f>BM86*$BU86*VLOOKUP("Fuel Specific Gravity",'Raw Data'!$A$1:$B$2000,2,FALSE)</f>
        <v>2.2033905741759998</v>
      </c>
    </row>
    <row r="87" spans="1:80" x14ac:dyDescent="0.25">
      <c r="A87" s="2">
        <v>43167</v>
      </c>
      <c r="B87" s="38">
        <v>1.6653935185185185E-2</v>
      </c>
      <c r="C87" s="4">
        <v>13.984</v>
      </c>
      <c r="D87" s="4">
        <v>1.1416999999999999</v>
      </c>
      <c r="E87" s="4">
        <v>11417.312190000001</v>
      </c>
      <c r="F87" s="4">
        <v>461.8</v>
      </c>
      <c r="G87" s="4">
        <v>4</v>
      </c>
      <c r="H87" s="4">
        <v>98.7</v>
      </c>
      <c r="J87" s="4">
        <v>2.52</v>
      </c>
      <c r="K87" s="4">
        <v>0.86629999999999996</v>
      </c>
      <c r="L87" s="4">
        <v>12.114800000000001</v>
      </c>
      <c r="M87" s="4">
        <v>0.98909999999999998</v>
      </c>
      <c r="N87" s="4">
        <v>400.08409999999998</v>
      </c>
      <c r="O87" s="4">
        <v>3.4468000000000001</v>
      </c>
      <c r="P87" s="4">
        <v>403.5</v>
      </c>
      <c r="Q87" s="4">
        <v>328.32040000000001</v>
      </c>
      <c r="R87" s="4">
        <v>2.8285</v>
      </c>
      <c r="S87" s="4">
        <v>331.1</v>
      </c>
      <c r="T87" s="4">
        <v>98.688000000000002</v>
      </c>
      <c r="W87" s="4">
        <v>0</v>
      </c>
      <c r="X87" s="4">
        <v>2.1856</v>
      </c>
      <c r="Y87" s="4">
        <v>12.1</v>
      </c>
      <c r="Z87" s="4">
        <v>848</v>
      </c>
      <c r="AA87" s="4">
        <v>859</v>
      </c>
      <c r="AB87" s="4">
        <v>870</v>
      </c>
      <c r="AC87" s="4">
        <v>84</v>
      </c>
      <c r="AD87" s="4">
        <v>28.49</v>
      </c>
      <c r="AE87" s="4">
        <v>0.65</v>
      </c>
      <c r="AF87" s="4">
        <v>978</v>
      </c>
      <c r="AG87" s="4">
        <v>3</v>
      </c>
      <c r="AH87" s="4">
        <v>61</v>
      </c>
      <c r="AI87" s="4">
        <v>41</v>
      </c>
      <c r="AJ87" s="4">
        <v>191.9</v>
      </c>
      <c r="AK87" s="4">
        <v>170</v>
      </c>
      <c r="AL87" s="4">
        <v>4.5999999999999996</v>
      </c>
      <c r="AM87" s="4">
        <v>175.5</v>
      </c>
      <c r="AN87" s="4" t="s">
        <v>155</v>
      </c>
      <c r="AO87" s="4">
        <v>2</v>
      </c>
      <c r="AP87" s="5">
        <v>0.89246527777777773</v>
      </c>
      <c r="AQ87" s="4">
        <v>47.164397000000001</v>
      </c>
      <c r="AR87" s="4">
        <v>-88.487080000000006</v>
      </c>
      <c r="AS87" s="4">
        <v>319.89999999999998</v>
      </c>
      <c r="AT87" s="4">
        <v>33.1</v>
      </c>
      <c r="AU87" s="4">
        <v>12</v>
      </c>
      <c r="AV87" s="4">
        <v>11</v>
      </c>
      <c r="AW87" s="4" t="s">
        <v>212</v>
      </c>
      <c r="AX87" s="4">
        <v>1.5</v>
      </c>
      <c r="AY87" s="4">
        <v>2.1</v>
      </c>
      <c r="AZ87" s="4">
        <v>2.8</v>
      </c>
      <c r="BA87" s="4">
        <v>13.404</v>
      </c>
      <c r="BB87" s="4">
        <v>13.37</v>
      </c>
      <c r="BC87" s="4">
        <v>1</v>
      </c>
      <c r="BD87" s="4">
        <v>15.427</v>
      </c>
      <c r="BE87" s="4">
        <v>2684.7220000000002</v>
      </c>
      <c r="BF87" s="4">
        <v>139.51300000000001</v>
      </c>
      <c r="BG87" s="4">
        <v>9.2850000000000001</v>
      </c>
      <c r="BH87" s="4">
        <v>0.08</v>
      </c>
      <c r="BI87" s="4">
        <v>9.3650000000000002</v>
      </c>
      <c r="BJ87" s="4">
        <v>7.6189999999999998</v>
      </c>
      <c r="BK87" s="4">
        <v>6.6000000000000003E-2</v>
      </c>
      <c r="BL87" s="4">
        <v>7.6849999999999996</v>
      </c>
      <c r="BM87" s="4">
        <v>0.75470000000000004</v>
      </c>
      <c r="BQ87" s="4">
        <v>352.16199999999998</v>
      </c>
      <c r="BR87" s="4">
        <v>0.14279800000000001</v>
      </c>
      <c r="BS87" s="4">
        <v>-5</v>
      </c>
      <c r="BT87" s="4">
        <v>7.0720000000000002E-3</v>
      </c>
      <c r="BU87" s="4">
        <v>3.4896310000000001</v>
      </c>
      <c r="BV87" s="4">
        <v>21</v>
      </c>
      <c r="BW87" s="4">
        <f t="shared" si="10"/>
        <v>0.92196051020000003</v>
      </c>
      <c r="BY87" s="4">
        <f>BE87*$BU87*VLOOKUP("Fuel Specific Gravity",'Raw Data'!$A$1:$B$2000,2,FALSE)</f>
        <v>7035.8855273040836</v>
      </c>
      <c r="BZ87" s="4">
        <f>BF87*$BU87*VLOOKUP("Fuel Specific Gravity",'Raw Data'!$A$1:$B$2000,2,FALSE)</f>
        <v>365.62351616695304</v>
      </c>
      <c r="CA87" s="4">
        <f>BJ87*$BU87*VLOOKUP("Fuel Specific Gravity",'Raw Data'!$A$1:$B$2000,2,FALSE)</f>
        <v>19.967211440339</v>
      </c>
      <c r="CB87" s="4">
        <f>BM87*$BU87*VLOOKUP("Fuel Specific Gravity",'Raw Data'!$A$1:$B$2000,2,FALSE)</f>
        <v>1.9778520112907001</v>
      </c>
    </row>
    <row r="88" spans="1:80" x14ac:dyDescent="0.25">
      <c r="A88" s="2">
        <v>43167</v>
      </c>
      <c r="B88" s="38">
        <v>1.6665509259259258E-2</v>
      </c>
      <c r="C88" s="4">
        <v>13.807</v>
      </c>
      <c r="D88" s="4">
        <v>1.0165</v>
      </c>
      <c r="E88" s="4">
        <v>10165.22538</v>
      </c>
      <c r="F88" s="4">
        <v>333</v>
      </c>
      <c r="G88" s="4">
        <v>4.3</v>
      </c>
      <c r="H88" s="4">
        <v>171.2</v>
      </c>
      <c r="J88" s="4">
        <v>2.6</v>
      </c>
      <c r="K88" s="4">
        <v>0.86880000000000002</v>
      </c>
      <c r="L88" s="4">
        <v>11.9956</v>
      </c>
      <c r="M88" s="4">
        <v>0.8831</v>
      </c>
      <c r="N88" s="4">
        <v>289.32690000000002</v>
      </c>
      <c r="O88" s="4">
        <v>3.7357999999999998</v>
      </c>
      <c r="P88" s="4">
        <v>293.10000000000002</v>
      </c>
      <c r="Q88" s="4">
        <v>237.4299</v>
      </c>
      <c r="R88" s="4">
        <v>3.0657000000000001</v>
      </c>
      <c r="S88" s="4">
        <v>240.5</v>
      </c>
      <c r="T88" s="4">
        <v>171.22049999999999</v>
      </c>
      <c r="W88" s="4">
        <v>0</v>
      </c>
      <c r="X88" s="4">
        <v>2.2587999999999999</v>
      </c>
      <c r="Y88" s="4">
        <v>12.1</v>
      </c>
      <c r="Z88" s="4">
        <v>849</v>
      </c>
      <c r="AA88" s="4">
        <v>860</v>
      </c>
      <c r="AB88" s="4">
        <v>871</v>
      </c>
      <c r="AC88" s="4">
        <v>84</v>
      </c>
      <c r="AD88" s="4">
        <v>28.49</v>
      </c>
      <c r="AE88" s="4">
        <v>0.65</v>
      </c>
      <c r="AF88" s="4">
        <v>978</v>
      </c>
      <c r="AG88" s="4">
        <v>3</v>
      </c>
      <c r="AH88" s="4">
        <v>61</v>
      </c>
      <c r="AI88" s="4">
        <v>41</v>
      </c>
      <c r="AJ88" s="4">
        <v>192</v>
      </c>
      <c r="AK88" s="4">
        <v>170</v>
      </c>
      <c r="AL88" s="4">
        <v>4.5999999999999996</v>
      </c>
      <c r="AM88" s="4">
        <v>175.2</v>
      </c>
      <c r="AN88" s="4" t="s">
        <v>155</v>
      </c>
      <c r="AO88" s="4">
        <v>2</v>
      </c>
      <c r="AP88" s="5">
        <v>0.89247685185185188</v>
      </c>
      <c r="AQ88" s="4">
        <v>47.164340000000003</v>
      </c>
      <c r="AR88" s="4">
        <v>-88.487339000000006</v>
      </c>
      <c r="AS88" s="4">
        <v>319.8</v>
      </c>
      <c r="AT88" s="4">
        <v>29.5</v>
      </c>
      <c r="AU88" s="4">
        <v>12</v>
      </c>
      <c r="AV88" s="4">
        <v>11</v>
      </c>
      <c r="AW88" s="4" t="s">
        <v>212</v>
      </c>
      <c r="AX88" s="4">
        <v>1.5</v>
      </c>
      <c r="AY88" s="4">
        <v>2.1</v>
      </c>
      <c r="AZ88" s="4">
        <v>2.8</v>
      </c>
      <c r="BA88" s="4">
        <v>13.404</v>
      </c>
      <c r="BB88" s="4">
        <v>13.63</v>
      </c>
      <c r="BC88" s="4">
        <v>1.02</v>
      </c>
      <c r="BD88" s="4">
        <v>15.103999999999999</v>
      </c>
      <c r="BE88" s="4">
        <v>2703.3760000000002</v>
      </c>
      <c r="BF88" s="4">
        <v>126.67400000000001</v>
      </c>
      <c r="BG88" s="4">
        <v>6.8280000000000003</v>
      </c>
      <c r="BH88" s="4">
        <v>8.7999999999999995E-2</v>
      </c>
      <c r="BI88" s="4">
        <v>6.9160000000000004</v>
      </c>
      <c r="BJ88" s="4">
        <v>5.6029999999999998</v>
      </c>
      <c r="BK88" s="4">
        <v>7.1999999999999995E-2</v>
      </c>
      <c r="BL88" s="4">
        <v>5.6760000000000002</v>
      </c>
      <c r="BM88" s="4">
        <v>1.3315999999999999</v>
      </c>
      <c r="BQ88" s="4">
        <v>370.14100000000002</v>
      </c>
      <c r="BR88" s="4">
        <v>0.14935999999999999</v>
      </c>
      <c r="BS88" s="4">
        <v>-5</v>
      </c>
      <c r="BT88" s="4">
        <v>7.0000000000000001E-3</v>
      </c>
      <c r="BU88" s="4">
        <v>3.649994</v>
      </c>
      <c r="BV88" s="4">
        <v>21</v>
      </c>
      <c r="BW88" s="4">
        <f t="shared" si="10"/>
        <v>0.96432841479999998</v>
      </c>
      <c r="BY88" s="4">
        <f>BE88*$BU88*VLOOKUP("Fuel Specific Gravity",'Raw Data'!$A$1:$B$2000,2,FALSE)</f>
        <v>7410.3469409877443</v>
      </c>
      <c r="BZ88" s="4">
        <f>BF88*$BU88*VLOOKUP("Fuel Specific Gravity",'Raw Data'!$A$1:$B$2000,2,FALSE)</f>
        <v>347.23186430695603</v>
      </c>
      <c r="CA88" s="4">
        <f>BJ88*$BU88*VLOOKUP("Fuel Specific Gravity",'Raw Data'!$A$1:$B$2000,2,FALSE)</f>
        <v>15.358638202882</v>
      </c>
      <c r="CB88" s="4">
        <f>BM88*$BU88*VLOOKUP("Fuel Specific Gravity",'Raw Data'!$A$1:$B$2000,2,FALSE)</f>
        <v>3.6501093398103999</v>
      </c>
    </row>
    <row r="89" spans="1:80" x14ac:dyDescent="0.25">
      <c r="A89" s="2">
        <v>43167</v>
      </c>
      <c r="B89" s="38">
        <v>1.6677083333333332E-2</v>
      </c>
      <c r="C89" s="4">
        <v>13.888</v>
      </c>
      <c r="D89" s="4">
        <v>0.89439999999999997</v>
      </c>
      <c r="E89" s="4">
        <v>8943.6878219999999</v>
      </c>
      <c r="F89" s="4">
        <v>222.1</v>
      </c>
      <c r="G89" s="4">
        <v>4.4000000000000004</v>
      </c>
      <c r="H89" s="4">
        <v>249.7</v>
      </c>
      <c r="J89" s="4">
        <v>2.7</v>
      </c>
      <c r="K89" s="4">
        <v>0.86919999999999997</v>
      </c>
      <c r="L89" s="4">
        <v>12.0717</v>
      </c>
      <c r="M89" s="4">
        <v>0.77739999999999998</v>
      </c>
      <c r="N89" s="4">
        <v>193.0343</v>
      </c>
      <c r="O89" s="4">
        <v>3.8163999999999998</v>
      </c>
      <c r="P89" s="4">
        <v>196.9</v>
      </c>
      <c r="Q89" s="4">
        <v>158.40940000000001</v>
      </c>
      <c r="R89" s="4">
        <v>3.1318000000000001</v>
      </c>
      <c r="S89" s="4">
        <v>161.5</v>
      </c>
      <c r="T89" s="4">
        <v>249.7218</v>
      </c>
      <c r="W89" s="4">
        <v>0</v>
      </c>
      <c r="X89" s="4">
        <v>2.3469000000000002</v>
      </c>
      <c r="Y89" s="4">
        <v>12.1</v>
      </c>
      <c r="Z89" s="4">
        <v>849</v>
      </c>
      <c r="AA89" s="4">
        <v>860</v>
      </c>
      <c r="AB89" s="4">
        <v>871</v>
      </c>
      <c r="AC89" s="4">
        <v>84</v>
      </c>
      <c r="AD89" s="4">
        <v>28.49</v>
      </c>
      <c r="AE89" s="4">
        <v>0.65</v>
      </c>
      <c r="AF89" s="4">
        <v>978</v>
      </c>
      <c r="AG89" s="4">
        <v>3</v>
      </c>
      <c r="AH89" s="4">
        <v>61</v>
      </c>
      <c r="AI89" s="4">
        <v>41</v>
      </c>
      <c r="AJ89" s="4">
        <v>192</v>
      </c>
      <c r="AK89" s="4">
        <v>170</v>
      </c>
      <c r="AL89" s="4">
        <v>4.7</v>
      </c>
      <c r="AM89" s="4">
        <v>175</v>
      </c>
      <c r="AN89" s="4" t="s">
        <v>155</v>
      </c>
      <c r="AO89" s="4">
        <v>2</v>
      </c>
      <c r="AP89" s="5">
        <v>0.89250000000000007</v>
      </c>
      <c r="AQ89" s="4">
        <v>47.164278000000003</v>
      </c>
      <c r="AR89" s="4">
        <v>-88.487487000000002</v>
      </c>
      <c r="AS89" s="4">
        <v>320</v>
      </c>
      <c r="AT89" s="4">
        <v>26.6</v>
      </c>
      <c r="AU89" s="4">
        <v>12</v>
      </c>
      <c r="AV89" s="4">
        <v>11</v>
      </c>
      <c r="AW89" s="4" t="s">
        <v>212</v>
      </c>
      <c r="AX89" s="4">
        <v>1.5</v>
      </c>
      <c r="AY89" s="4">
        <v>2.1</v>
      </c>
      <c r="AZ89" s="4">
        <v>2.8</v>
      </c>
      <c r="BA89" s="4">
        <v>13.404</v>
      </c>
      <c r="BB89" s="4">
        <v>13.67</v>
      </c>
      <c r="BC89" s="4">
        <v>1.02</v>
      </c>
      <c r="BD89" s="4">
        <v>15.048</v>
      </c>
      <c r="BE89" s="4">
        <v>2725.1509999999998</v>
      </c>
      <c r="BF89" s="4">
        <v>111.696</v>
      </c>
      <c r="BG89" s="4">
        <v>4.5629999999999997</v>
      </c>
      <c r="BH89" s="4">
        <v>0.09</v>
      </c>
      <c r="BI89" s="4">
        <v>4.6539999999999999</v>
      </c>
      <c r="BJ89" s="4">
        <v>3.7450000000000001</v>
      </c>
      <c r="BK89" s="4">
        <v>7.3999999999999996E-2</v>
      </c>
      <c r="BL89" s="4">
        <v>3.819</v>
      </c>
      <c r="BM89" s="4">
        <v>1.9454</v>
      </c>
      <c r="BQ89" s="4">
        <v>385.21699999999998</v>
      </c>
      <c r="BR89" s="4">
        <v>0.13513600000000001</v>
      </c>
      <c r="BS89" s="4">
        <v>-5</v>
      </c>
      <c r="BT89" s="4">
        <v>6.071E-3</v>
      </c>
      <c r="BU89" s="4">
        <v>3.3023859999999998</v>
      </c>
      <c r="BV89" s="4">
        <v>21</v>
      </c>
      <c r="BW89" s="4">
        <f t="shared" si="10"/>
        <v>0.87249038119999989</v>
      </c>
      <c r="BY89" s="4">
        <f>BE89*$BU89*VLOOKUP("Fuel Specific Gravity",'Raw Data'!$A$1:$B$2000,2,FALSE)</f>
        <v>6758.6248832247857</v>
      </c>
      <c r="BZ89" s="4">
        <f>BF89*$BU89*VLOOKUP("Fuel Specific Gravity",'Raw Data'!$A$1:$B$2000,2,FALSE)</f>
        <v>277.01634329865595</v>
      </c>
      <c r="CA89" s="4">
        <f>BJ89*$BU89*VLOOKUP("Fuel Specific Gravity",'Raw Data'!$A$1:$B$2000,2,FALSE)</f>
        <v>9.2879441130699991</v>
      </c>
      <c r="CB89" s="4">
        <f>BM89*$BU89*VLOOKUP("Fuel Specific Gravity",'Raw Data'!$A$1:$B$2000,2,FALSE)</f>
        <v>4.8247707550243994</v>
      </c>
    </row>
    <row r="90" spans="1:80" x14ac:dyDescent="0.25">
      <c r="A90" s="2">
        <v>43167</v>
      </c>
      <c r="B90" s="38">
        <v>1.6688657407407406E-2</v>
      </c>
      <c r="C90" s="4">
        <v>13.928000000000001</v>
      </c>
      <c r="D90" s="4">
        <v>0.82089999999999996</v>
      </c>
      <c r="E90" s="4">
        <v>8208.6934669999991</v>
      </c>
      <c r="F90" s="4">
        <v>169.2</v>
      </c>
      <c r="G90" s="4">
        <v>4.3</v>
      </c>
      <c r="H90" s="4">
        <v>254</v>
      </c>
      <c r="J90" s="4">
        <v>2.7</v>
      </c>
      <c r="K90" s="4">
        <v>0.86950000000000005</v>
      </c>
      <c r="L90" s="4">
        <v>12.1114</v>
      </c>
      <c r="M90" s="4">
        <v>0.71379999999999999</v>
      </c>
      <c r="N90" s="4">
        <v>147.0976</v>
      </c>
      <c r="O90" s="4">
        <v>3.7763</v>
      </c>
      <c r="P90" s="4">
        <v>150.9</v>
      </c>
      <c r="Q90" s="4">
        <v>120.7124</v>
      </c>
      <c r="R90" s="4">
        <v>3.0990000000000002</v>
      </c>
      <c r="S90" s="4">
        <v>123.8</v>
      </c>
      <c r="T90" s="4">
        <v>254.0059</v>
      </c>
      <c r="W90" s="4">
        <v>0</v>
      </c>
      <c r="X90" s="4">
        <v>2.3477999999999999</v>
      </c>
      <c r="Y90" s="4">
        <v>12.1</v>
      </c>
      <c r="Z90" s="4">
        <v>849</v>
      </c>
      <c r="AA90" s="4">
        <v>860</v>
      </c>
      <c r="AB90" s="4">
        <v>870</v>
      </c>
      <c r="AC90" s="4">
        <v>84</v>
      </c>
      <c r="AD90" s="4">
        <v>28.49</v>
      </c>
      <c r="AE90" s="4">
        <v>0.65</v>
      </c>
      <c r="AF90" s="4">
        <v>978</v>
      </c>
      <c r="AG90" s="4">
        <v>3</v>
      </c>
      <c r="AH90" s="4">
        <v>61</v>
      </c>
      <c r="AI90" s="4">
        <v>41</v>
      </c>
      <c r="AJ90" s="4">
        <v>191.1</v>
      </c>
      <c r="AK90" s="4">
        <v>170</v>
      </c>
      <c r="AL90" s="4">
        <v>4.7</v>
      </c>
      <c r="AM90" s="4">
        <v>175</v>
      </c>
      <c r="AN90" s="4" t="s">
        <v>155</v>
      </c>
      <c r="AO90" s="4">
        <v>2</v>
      </c>
      <c r="AP90" s="5">
        <v>0.892511574074074</v>
      </c>
      <c r="AQ90" s="4">
        <v>47.164237999999997</v>
      </c>
      <c r="AR90" s="4">
        <v>-88.487605000000002</v>
      </c>
      <c r="AS90" s="4">
        <v>320.3</v>
      </c>
      <c r="AT90" s="4">
        <v>24.6</v>
      </c>
      <c r="AU90" s="4">
        <v>12</v>
      </c>
      <c r="AV90" s="4">
        <v>11</v>
      </c>
      <c r="AW90" s="4" t="s">
        <v>212</v>
      </c>
      <c r="AX90" s="4">
        <v>1.6541999999999999</v>
      </c>
      <c r="AY90" s="4">
        <v>2.1770999999999998</v>
      </c>
      <c r="AZ90" s="4">
        <v>2.9542000000000002</v>
      </c>
      <c r="BA90" s="4">
        <v>13.404</v>
      </c>
      <c r="BB90" s="4">
        <v>13.71</v>
      </c>
      <c r="BC90" s="4">
        <v>1.02</v>
      </c>
      <c r="BD90" s="4">
        <v>15.002000000000001</v>
      </c>
      <c r="BE90" s="4">
        <v>2739.1260000000002</v>
      </c>
      <c r="BF90" s="4">
        <v>102.745</v>
      </c>
      <c r="BG90" s="4">
        <v>3.484</v>
      </c>
      <c r="BH90" s="4">
        <v>8.8999999999999996E-2</v>
      </c>
      <c r="BI90" s="4">
        <v>3.573</v>
      </c>
      <c r="BJ90" s="4">
        <v>2.859</v>
      </c>
      <c r="BK90" s="4">
        <v>7.2999999999999995E-2</v>
      </c>
      <c r="BL90" s="4">
        <v>2.9319999999999999</v>
      </c>
      <c r="BM90" s="4">
        <v>1.9823999999999999</v>
      </c>
      <c r="BQ90" s="4">
        <v>386.07600000000002</v>
      </c>
      <c r="BR90" s="4">
        <v>0.17208899999999999</v>
      </c>
      <c r="BS90" s="4">
        <v>-5</v>
      </c>
      <c r="BT90" s="4">
        <v>6.0000000000000001E-3</v>
      </c>
      <c r="BU90" s="4">
        <v>4.2054239999999998</v>
      </c>
      <c r="BV90" s="4">
        <v>21</v>
      </c>
      <c r="BW90" s="4">
        <f t="shared" si="10"/>
        <v>1.1110730207999999</v>
      </c>
      <c r="BY90" s="4">
        <f>BE90*$BU90*VLOOKUP("Fuel Specific Gravity",'Raw Data'!$A$1:$B$2000,2,FALSE)</f>
        <v>8650.9088507874239</v>
      </c>
      <c r="BZ90" s="4">
        <f>BF90*$BU90*VLOOKUP("Fuel Specific Gravity",'Raw Data'!$A$1:$B$2000,2,FALSE)</f>
        <v>324.49680294887997</v>
      </c>
      <c r="CA90" s="4">
        <f>BJ90*$BU90*VLOOKUP("Fuel Specific Gravity",'Raw Data'!$A$1:$B$2000,2,FALSE)</f>
        <v>9.0295037192159988</v>
      </c>
      <c r="CB90" s="4">
        <f>BM90*$BU90*VLOOKUP("Fuel Specific Gravity",'Raw Data'!$A$1:$B$2000,2,FALSE)</f>
        <v>6.2609612357375992</v>
      </c>
    </row>
    <row r="91" spans="1:80" x14ac:dyDescent="0.25">
      <c r="A91" s="2">
        <v>43167</v>
      </c>
      <c r="B91" s="38">
        <v>1.6700231481481479E-2</v>
      </c>
      <c r="C91" s="4">
        <v>13.827999999999999</v>
      </c>
      <c r="D91" s="4">
        <v>0.62670000000000003</v>
      </c>
      <c r="E91" s="4">
        <v>6266.8361580000001</v>
      </c>
      <c r="F91" s="4">
        <v>119.5</v>
      </c>
      <c r="G91" s="4">
        <v>4.3</v>
      </c>
      <c r="H91" s="4">
        <v>273.7</v>
      </c>
      <c r="J91" s="4">
        <v>2.57</v>
      </c>
      <c r="K91" s="4">
        <v>0.872</v>
      </c>
      <c r="L91" s="4">
        <v>12.0581</v>
      </c>
      <c r="M91" s="4">
        <v>0.54649999999999999</v>
      </c>
      <c r="N91" s="4">
        <v>104.20010000000001</v>
      </c>
      <c r="O91" s="4">
        <v>3.7496999999999998</v>
      </c>
      <c r="P91" s="4">
        <v>107.9</v>
      </c>
      <c r="Q91" s="4">
        <v>85.509600000000006</v>
      </c>
      <c r="R91" s="4">
        <v>3.0771000000000002</v>
      </c>
      <c r="S91" s="4">
        <v>88.6</v>
      </c>
      <c r="T91" s="4">
        <v>273.69229999999999</v>
      </c>
      <c r="W91" s="4">
        <v>0</v>
      </c>
      <c r="X91" s="4">
        <v>2.2429000000000001</v>
      </c>
      <c r="Y91" s="4">
        <v>12.1</v>
      </c>
      <c r="Z91" s="4">
        <v>850</v>
      </c>
      <c r="AA91" s="4">
        <v>860</v>
      </c>
      <c r="AB91" s="4">
        <v>870</v>
      </c>
      <c r="AC91" s="4">
        <v>84</v>
      </c>
      <c r="AD91" s="4">
        <v>28.49</v>
      </c>
      <c r="AE91" s="4">
        <v>0.65</v>
      </c>
      <c r="AF91" s="4">
        <v>978</v>
      </c>
      <c r="AG91" s="4">
        <v>3</v>
      </c>
      <c r="AH91" s="4">
        <v>61</v>
      </c>
      <c r="AI91" s="4">
        <v>41</v>
      </c>
      <c r="AJ91" s="4">
        <v>191</v>
      </c>
      <c r="AK91" s="4">
        <v>170</v>
      </c>
      <c r="AL91" s="4">
        <v>4.5999999999999996</v>
      </c>
      <c r="AM91" s="4">
        <v>175</v>
      </c>
      <c r="AN91" s="4" t="s">
        <v>155</v>
      </c>
      <c r="AO91" s="4">
        <v>2</v>
      </c>
      <c r="AP91" s="5">
        <v>0.89252314814814815</v>
      </c>
      <c r="AQ91" s="4">
        <v>47.164230000000003</v>
      </c>
      <c r="AR91" s="4">
        <v>-88.487632000000005</v>
      </c>
      <c r="AS91" s="4">
        <v>320.39999999999998</v>
      </c>
      <c r="AT91" s="4">
        <v>24.1</v>
      </c>
      <c r="AU91" s="4">
        <v>12</v>
      </c>
      <c r="AV91" s="4">
        <v>10</v>
      </c>
      <c r="AW91" s="4" t="s">
        <v>212</v>
      </c>
      <c r="AX91" s="4">
        <v>1.4686999999999999</v>
      </c>
      <c r="AY91" s="4">
        <v>2.1229</v>
      </c>
      <c r="AZ91" s="4">
        <v>2.6145</v>
      </c>
      <c r="BA91" s="4">
        <v>13.404</v>
      </c>
      <c r="BB91" s="4">
        <v>13.99</v>
      </c>
      <c r="BC91" s="4">
        <v>1.04</v>
      </c>
      <c r="BD91" s="4">
        <v>14.676</v>
      </c>
      <c r="BE91" s="4">
        <v>2774.4279999999999</v>
      </c>
      <c r="BF91" s="4">
        <v>80.028999999999996</v>
      </c>
      <c r="BG91" s="4">
        <v>2.5110000000000001</v>
      </c>
      <c r="BH91" s="4">
        <v>0.09</v>
      </c>
      <c r="BI91" s="4">
        <v>2.601</v>
      </c>
      <c r="BJ91" s="4">
        <v>2.06</v>
      </c>
      <c r="BK91" s="4">
        <v>7.3999999999999996E-2</v>
      </c>
      <c r="BL91" s="4">
        <v>2.1349999999999998</v>
      </c>
      <c r="BM91" s="4">
        <v>2.1730999999999998</v>
      </c>
      <c r="BQ91" s="4">
        <v>375.23</v>
      </c>
      <c r="BR91" s="4">
        <v>0.142485</v>
      </c>
      <c r="BS91" s="4">
        <v>-5</v>
      </c>
      <c r="BT91" s="4">
        <v>6.0000000000000001E-3</v>
      </c>
      <c r="BU91" s="4">
        <v>3.4819770000000001</v>
      </c>
      <c r="BV91" s="4">
        <v>21</v>
      </c>
      <c r="BW91" s="4">
        <f t="shared" si="10"/>
        <v>0.91993832340000004</v>
      </c>
      <c r="BY91" s="4">
        <f>BE91*$BU91*VLOOKUP("Fuel Specific Gravity",'Raw Data'!$A$1:$B$2000,2,FALSE)</f>
        <v>7255.0313576011549</v>
      </c>
      <c r="BZ91" s="4">
        <f>BF91*$BU91*VLOOKUP("Fuel Specific Gravity",'Raw Data'!$A$1:$B$2000,2,FALSE)</f>
        <v>209.27301213708299</v>
      </c>
      <c r="CA91" s="4">
        <f>BJ91*$BU91*VLOOKUP("Fuel Specific Gravity",'Raw Data'!$A$1:$B$2000,2,FALSE)</f>
        <v>5.3868273376200007</v>
      </c>
      <c r="CB91" s="4">
        <f>BM91*$BU91*VLOOKUP("Fuel Specific Gravity",'Raw Data'!$A$1:$B$2000,2,FALSE)</f>
        <v>5.6825798482436998</v>
      </c>
    </row>
    <row r="92" spans="1:80" x14ac:dyDescent="0.25">
      <c r="A92" s="2">
        <v>43167</v>
      </c>
      <c r="B92" s="38">
        <v>1.6711805555555556E-2</v>
      </c>
      <c r="C92" s="4">
        <v>14.175000000000001</v>
      </c>
      <c r="D92" s="4">
        <v>0.35809999999999997</v>
      </c>
      <c r="E92" s="4">
        <v>3580.7333330000001</v>
      </c>
      <c r="F92" s="4">
        <v>98.2</v>
      </c>
      <c r="G92" s="4">
        <v>4.3</v>
      </c>
      <c r="H92" s="4">
        <v>263.39999999999998</v>
      </c>
      <c r="J92" s="4">
        <v>2.25</v>
      </c>
      <c r="K92" s="4">
        <v>0.87180000000000002</v>
      </c>
      <c r="L92" s="4">
        <v>12.357900000000001</v>
      </c>
      <c r="M92" s="4">
        <v>0.31219999999999998</v>
      </c>
      <c r="N92" s="4">
        <v>85.599000000000004</v>
      </c>
      <c r="O92" s="4">
        <v>3.7147999999999999</v>
      </c>
      <c r="P92" s="4">
        <v>89.3</v>
      </c>
      <c r="Q92" s="4">
        <v>70.245000000000005</v>
      </c>
      <c r="R92" s="4">
        <v>3.0485000000000002</v>
      </c>
      <c r="S92" s="4">
        <v>73.3</v>
      </c>
      <c r="T92" s="4">
        <v>263.3811</v>
      </c>
      <c r="W92" s="4">
        <v>0</v>
      </c>
      <c r="X92" s="4">
        <v>1.9626999999999999</v>
      </c>
      <c r="Y92" s="4">
        <v>12.4</v>
      </c>
      <c r="Z92" s="4">
        <v>847</v>
      </c>
      <c r="AA92" s="4">
        <v>857</v>
      </c>
      <c r="AB92" s="4">
        <v>870</v>
      </c>
      <c r="AC92" s="4">
        <v>84</v>
      </c>
      <c r="AD92" s="4">
        <v>28.49</v>
      </c>
      <c r="AE92" s="4">
        <v>0.65</v>
      </c>
      <c r="AF92" s="4">
        <v>978</v>
      </c>
      <c r="AG92" s="4">
        <v>3</v>
      </c>
      <c r="AH92" s="4">
        <v>61</v>
      </c>
      <c r="AI92" s="4">
        <v>41</v>
      </c>
      <c r="AJ92" s="4">
        <v>191.9</v>
      </c>
      <c r="AK92" s="4">
        <v>170</v>
      </c>
      <c r="AL92" s="4">
        <v>4.9000000000000004</v>
      </c>
      <c r="AM92" s="4">
        <v>175.3</v>
      </c>
      <c r="AN92" s="4" t="s">
        <v>155</v>
      </c>
      <c r="AO92" s="4">
        <v>2</v>
      </c>
      <c r="AP92" s="5">
        <v>0.89252314814814815</v>
      </c>
      <c r="AQ92" s="4">
        <v>47.164214999999999</v>
      </c>
      <c r="AR92" s="4">
        <v>-88.487733000000006</v>
      </c>
      <c r="AS92" s="4">
        <v>320.3</v>
      </c>
      <c r="AT92" s="4">
        <v>23.6</v>
      </c>
      <c r="AU92" s="4">
        <v>12</v>
      </c>
      <c r="AV92" s="4">
        <v>10</v>
      </c>
      <c r="AW92" s="4" t="s">
        <v>213</v>
      </c>
      <c r="AX92" s="4">
        <v>1.3229</v>
      </c>
      <c r="AY92" s="4">
        <v>2.1</v>
      </c>
      <c r="AZ92" s="4">
        <v>2.5</v>
      </c>
      <c r="BA92" s="4">
        <v>13.404</v>
      </c>
      <c r="BB92" s="4">
        <v>13.96</v>
      </c>
      <c r="BC92" s="4">
        <v>1.04</v>
      </c>
      <c r="BD92" s="4">
        <v>14.702999999999999</v>
      </c>
      <c r="BE92" s="4">
        <v>2828.9369999999999</v>
      </c>
      <c r="BF92" s="4">
        <v>45.482999999999997</v>
      </c>
      <c r="BG92" s="4">
        <v>2.052</v>
      </c>
      <c r="BH92" s="4">
        <v>8.8999999999999996E-2</v>
      </c>
      <c r="BI92" s="4">
        <v>2.141</v>
      </c>
      <c r="BJ92" s="4">
        <v>1.6839999999999999</v>
      </c>
      <c r="BK92" s="4">
        <v>7.2999999999999995E-2</v>
      </c>
      <c r="BL92" s="4">
        <v>1.7569999999999999</v>
      </c>
      <c r="BM92" s="4">
        <v>2.0806</v>
      </c>
      <c r="BQ92" s="4">
        <v>326.68400000000003</v>
      </c>
      <c r="BR92" s="4">
        <v>0.162296</v>
      </c>
      <c r="BS92" s="4">
        <v>-5</v>
      </c>
      <c r="BT92" s="4">
        <v>5.071E-3</v>
      </c>
      <c r="BU92" s="4">
        <v>3.9661080000000002</v>
      </c>
      <c r="BV92" s="4">
        <v>21</v>
      </c>
      <c r="BW92" s="4">
        <f t="shared" si="10"/>
        <v>1.0478457336</v>
      </c>
      <c r="BY92" s="4">
        <f>BE92*$BU92*VLOOKUP("Fuel Specific Gravity",'Raw Data'!$A$1:$B$2000,2,FALSE)</f>
        <v>8426.1221200641958</v>
      </c>
      <c r="BZ92" s="4">
        <f>BF92*$BU92*VLOOKUP("Fuel Specific Gravity",'Raw Data'!$A$1:$B$2000,2,FALSE)</f>
        <v>135.47325811316401</v>
      </c>
      <c r="CA92" s="4">
        <f>BJ92*$BU92*VLOOKUP("Fuel Specific Gravity",'Raw Data'!$A$1:$B$2000,2,FALSE)</f>
        <v>5.015873329872</v>
      </c>
      <c r="CB92" s="4">
        <f>BM92*$BU92*VLOOKUP("Fuel Specific Gravity",'Raw Data'!$A$1:$B$2000,2,FALSE)</f>
        <v>6.1971651129048002</v>
      </c>
    </row>
    <row r="93" spans="1:80" x14ac:dyDescent="0.25">
      <c r="A93" s="2">
        <v>43167</v>
      </c>
      <c r="B93" s="38">
        <v>1.672337962962963E-2</v>
      </c>
      <c r="C93" s="4">
        <v>14.21</v>
      </c>
      <c r="D93" s="4">
        <v>0.2102</v>
      </c>
      <c r="E93" s="4">
        <v>2101.65</v>
      </c>
      <c r="F93" s="4">
        <v>83.4</v>
      </c>
      <c r="G93" s="4">
        <v>4.2</v>
      </c>
      <c r="H93" s="4">
        <v>186.5</v>
      </c>
      <c r="J93" s="4">
        <v>1.85</v>
      </c>
      <c r="K93" s="4">
        <v>0.873</v>
      </c>
      <c r="L93" s="4">
        <v>12.404999999999999</v>
      </c>
      <c r="M93" s="4">
        <v>0.1835</v>
      </c>
      <c r="N93" s="4">
        <v>72.830500000000001</v>
      </c>
      <c r="O93" s="4">
        <v>3.6665000000000001</v>
      </c>
      <c r="P93" s="4">
        <v>76.5</v>
      </c>
      <c r="Q93" s="4">
        <v>59.7667</v>
      </c>
      <c r="R93" s="4">
        <v>3.0087999999999999</v>
      </c>
      <c r="S93" s="4">
        <v>62.8</v>
      </c>
      <c r="T93" s="4">
        <v>186.46639999999999</v>
      </c>
      <c r="W93" s="4">
        <v>0</v>
      </c>
      <c r="X93" s="4">
        <v>1.6172</v>
      </c>
      <c r="Y93" s="4">
        <v>12.4</v>
      </c>
      <c r="Z93" s="4">
        <v>846</v>
      </c>
      <c r="AA93" s="4">
        <v>857</v>
      </c>
      <c r="AB93" s="4">
        <v>869</v>
      </c>
      <c r="AC93" s="4">
        <v>84</v>
      </c>
      <c r="AD93" s="4">
        <v>28.49</v>
      </c>
      <c r="AE93" s="4">
        <v>0.65</v>
      </c>
      <c r="AF93" s="4">
        <v>978</v>
      </c>
      <c r="AG93" s="4">
        <v>3</v>
      </c>
      <c r="AH93" s="4">
        <v>61</v>
      </c>
      <c r="AI93" s="4">
        <v>41</v>
      </c>
      <c r="AJ93" s="4">
        <v>192</v>
      </c>
      <c r="AK93" s="4">
        <v>170</v>
      </c>
      <c r="AL93" s="4">
        <v>5</v>
      </c>
      <c r="AM93" s="4">
        <v>175.7</v>
      </c>
      <c r="AN93" s="4" t="s">
        <v>155</v>
      </c>
      <c r="AO93" s="4">
        <v>2</v>
      </c>
      <c r="AP93" s="5">
        <v>0.8925347222222223</v>
      </c>
      <c r="AQ93" s="4">
        <v>47.164189</v>
      </c>
      <c r="AR93" s="4">
        <v>-88.487864999999999</v>
      </c>
      <c r="AS93" s="4">
        <v>320.39999999999998</v>
      </c>
      <c r="AT93" s="4">
        <v>23</v>
      </c>
      <c r="AU93" s="4">
        <v>12</v>
      </c>
      <c r="AV93" s="4">
        <v>10</v>
      </c>
      <c r="AW93" s="4" t="s">
        <v>213</v>
      </c>
      <c r="AX93" s="4">
        <v>1.3</v>
      </c>
      <c r="AY93" s="4">
        <v>2.1</v>
      </c>
      <c r="AZ93" s="4">
        <v>2.5</v>
      </c>
      <c r="BA93" s="4">
        <v>13.404</v>
      </c>
      <c r="BB93" s="4">
        <v>14.09</v>
      </c>
      <c r="BC93" s="4">
        <v>1.05</v>
      </c>
      <c r="BD93" s="4">
        <v>14.55</v>
      </c>
      <c r="BE93" s="4">
        <v>2859.9009999999998</v>
      </c>
      <c r="BF93" s="4">
        <v>26.920999999999999</v>
      </c>
      <c r="BG93" s="4">
        <v>1.758</v>
      </c>
      <c r="BH93" s="4">
        <v>8.8999999999999996E-2</v>
      </c>
      <c r="BI93" s="4">
        <v>1.847</v>
      </c>
      <c r="BJ93" s="4">
        <v>1.4430000000000001</v>
      </c>
      <c r="BK93" s="4">
        <v>7.2999999999999995E-2</v>
      </c>
      <c r="BL93" s="4">
        <v>1.516</v>
      </c>
      <c r="BM93" s="4">
        <v>1.4835</v>
      </c>
      <c r="BQ93" s="4">
        <v>271.09800000000001</v>
      </c>
      <c r="BR93" s="4">
        <v>0.14727799999999999</v>
      </c>
      <c r="BS93" s="4">
        <v>-5</v>
      </c>
      <c r="BT93" s="4">
        <v>5.0000000000000001E-3</v>
      </c>
      <c r="BU93" s="4">
        <v>3.5991059999999999</v>
      </c>
      <c r="BV93" s="4">
        <v>21</v>
      </c>
      <c r="BW93" s="4">
        <f t="shared" si="10"/>
        <v>0.95088380519999993</v>
      </c>
      <c r="BY93" s="4">
        <f>BE93*$BU93*VLOOKUP("Fuel Specific Gravity",'Raw Data'!$A$1:$B$2000,2,FALSE)</f>
        <v>7730.108223228006</v>
      </c>
      <c r="BZ93" s="4">
        <f>BF93*$BU93*VLOOKUP("Fuel Specific Gravity",'Raw Data'!$A$1:$B$2000,2,FALSE)</f>
        <v>72.765541002126</v>
      </c>
      <c r="CA93" s="4">
        <f>BJ93*$BU93*VLOOKUP("Fuel Specific Gravity",'Raw Data'!$A$1:$B$2000,2,FALSE)</f>
        <v>3.900325978458</v>
      </c>
      <c r="CB93" s="4">
        <f>BM93*$BU93*VLOOKUP("Fuel Specific Gravity",'Raw Data'!$A$1:$B$2000,2,FALSE)</f>
        <v>4.0097945870010001</v>
      </c>
    </row>
    <row r="94" spans="1:80" x14ac:dyDescent="0.25">
      <c r="A94" s="2">
        <v>43167</v>
      </c>
      <c r="B94" s="38">
        <v>1.6734953703703703E-2</v>
      </c>
      <c r="C94" s="4">
        <v>14.090999999999999</v>
      </c>
      <c r="D94" s="4">
        <v>0.1152</v>
      </c>
      <c r="E94" s="4">
        <v>1151.6500000000001</v>
      </c>
      <c r="F94" s="4">
        <v>71.599999999999994</v>
      </c>
      <c r="G94" s="4">
        <v>4.0999999999999996</v>
      </c>
      <c r="H94" s="4">
        <v>149.5</v>
      </c>
      <c r="J94" s="4">
        <v>1.43</v>
      </c>
      <c r="K94" s="4">
        <v>0.87480000000000002</v>
      </c>
      <c r="L94" s="4">
        <v>12.3276</v>
      </c>
      <c r="M94" s="4">
        <v>0.1007</v>
      </c>
      <c r="N94" s="4">
        <v>62.606900000000003</v>
      </c>
      <c r="O94" s="4">
        <v>3.5868000000000002</v>
      </c>
      <c r="P94" s="4">
        <v>66.2</v>
      </c>
      <c r="Q94" s="4">
        <v>51.377000000000002</v>
      </c>
      <c r="R94" s="4">
        <v>2.9434</v>
      </c>
      <c r="S94" s="4">
        <v>54.3</v>
      </c>
      <c r="T94" s="4">
        <v>149.45079999999999</v>
      </c>
      <c r="W94" s="4">
        <v>0</v>
      </c>
      <c r="X94" s="4">
        <v>1.2479</v>
      </c>
      <c r="Y94" s="4">
        <v>12.5</v>
      </c>
      <c r="Z94" s="4">
        <v>847</v>
      </c>
      <c r="AA94" s="4">
        <v>856</v>
      </c>
      <c r="AB94" s="4">
        <v>869</v>
      </c>
      <c r="AC94" s="4">
        <v>84</v>
      </c>
      <c r="AD94" s="4">
        <v>28.49</v>
      </c>
      <c r="AE94" s="4">
        <v>0.65</v>
      </c>
      <c r="AF94" s="4">
        <v>978</v>
      </c>
      <c r="AG94" s="4">
        <v>3</v>
      </c>
      <c r="AH94" s="4">
        <v>61</v>
      </c>
      <c r="AI94" s="4">
        <v>41</v>
      </c>
      <c r="AJ94" s="4">
        <v>192</v>
      </c>
      <c r="AK94" s="4">
        <v>170.9</v>
      </c>
      <c r="AL94" s="4">
        <v>5.0999999999999996</v>
      </c>
      <c r="AM94" s="4">
        <v>175.9</v>
      </c>
      <c r="AN94" s="4" t="s">
        <v>155</v>
      </c>
      <c r="AO94" s="4">
        <v>2</v>
      </c>
      <c r="AP94" s="5">
        <v>0.89254629629629623</v>
      </c>
      <c r="AQ94" s="4">
        <v>47.164169000000001</v>
      </c>
      <c r="AR94" s="4">
        <v>-88.487994</v>
      </c>
      <c r="AS94" s="4">
        <v>320.39999999999998</v>
      </c>
      <c r="AT94" s="4">
        <v>21.9</v>
      </c>
      <c r="AU94" s="4">
        <v>12</v>
      </c>
      <c r="AV94" s="4">
        <v>10</v>
      </c>
      <c r="AW94" s="4" t="s">
        <v>213</v>
      </c>
      <c r="AX94" s="4">
        <v>1.4541999999999999</v>
      </c>
      <c r="AY94" s="4">
        <v>1.2519</v>
      </c>
      <c r="AZ94" s="4">
        <v>2.5</v>
      </c>
      <c r="BA94" s="4">
        <v>13.404</v>
      </c>
      <c r="BB94" s="4">
        <v>14.3</v>
      </c>
      <c r="BC94" s="4">
        <v>1.07</v>
      </c>
      <c r="BD94" s="4">
        <v>14.308</v>
      </c>
      <c r="BE94" s="4">
        <v>2879.598</v>
      </c>
      <c r="BF94" s="4">
        <v>14.978999999999999</v>
      </c>
      <c r="BG94" s="4">
        <v>1.5309999999999999</v>
      </c>
      <c r="BH94" s="4">
        <v>8.7999999999999995E-2</v>
      </c>
      <c r="BI94" s="4">
        <v>1.619</v>
      </c>
      <c r="BJ94" s="4">
        <v>1.2569999999999999</v>
      </c>
      <c r="BK94" s="4">
        <v>7.1999999999999995E-2</v>
      </c>
      <c r="BL94" s="4">
        <v>1.329</v>
      </c>
      <c r="BM94" s="4">
        <v>1.2047000000000001</v>
      </c>
      <c r="BQ94" s="4">
        <v>211.94499999999999</v>
      </c>
      <c r="BR94" s="4">
        <v>0.182231</v>
      </c>
      <c r="BS94" s="4">
        <v>-5</v>
      </c>
      <c r="BT94" s="4">
        <v>5.0000000000000001E-3</v>
      </c>
      <c r="BU94" s="4">
        <v>4.4532699999999998</v>
      </c>
      <c r="BV94" s="4">
        <v>21</v>
      </c>
      <c r="BW94" s="4">
        <f t="shared" si="10"/>
        <v>1.176553934</v>
      </c>
      <c r="BY94" s="4">
        <f>BE94*$BU94*VLOOKUP("Fuel Specific Gravity",'Raw Data'!$A$1:$B$2000,2,FALSE)</f>
        <v>9630.5441664804584</v>
      </c>
      <c r="BZ94" s="4">
        <f>BF94*$BU94*VLOOKUP("Fuel Specific Gravity",'Raw Data'!$A$1:$B$2000,2,FALSE)</f>
        <v>50.095854028829997</v>
      </c>
      <c r="CA94" s="4">
        <f>BJ94*$BU94*VLOOKUP("Fuel Specific Gravity",'Raw Data'!$A$1:$B$2000,2,FALSE)</f>
        <v>4.2039180528899998</v>
      </c>
      <c r="CB94" s="4">
        <f>BM94*$BU94*VLOOKUP("Fuel Specific Gravity",'Raw Data'!$A$1:$B$2000,2,FALSE)</f>
        <v>4.0290056311190003</v>
      </c>
    </row>
    <row r="95" spans="1:80" x14ac:dyDescent="0.25">
      <c r="A95" s="2">
        <v>43167</v>
      </c>
      <c r="B95" s="38">
        <v>1.6746527777777777E-2</v>
      </c>
      <c r="C95" s="4">
        <v>14.01</v>
      </c>
      <c r="D95" s="4">
        <v>6.0199999999999997E-2</v>
      </c>
      <c r="E95" s="4">
        <v>601.98129300000005</v>
      </c>
      <c r="F95" s="4">
        <v>61.5</v>
      </c>
      <c r="G95" s="4">
        <v>4.0999999999999996</v>
      </c>
      <c r="H95" s="4">
        <v>143.6</v>
      </c>
      <c r="J95" s="4">
        <v>1.17</v>
      </c>
      <c r="K95" s="4">
        <v>0.876</v>
      </c>
      <c r="L95" s="4">
        <v>12.2728</v>
      </c>
      <c r="M95" s="4">
        <v>5.2699999999999997E-2</v>
      </c>
      <c r="N95" s="4">
        <v>53.8673</v>
      </c>
      <c r="O95" s="4">
        <v>3.5573999999999999</v>
      </c>
      <c r="P95" s="4">
        <v>57.4</v>
      </c>
      <c r="Q95" s="4">
        <v>44.204999999999998</v>
      </c>
      <c r="R95" s="4">
        <v>2.9192999999999998</v>
      </c>
      <c r="S95" s="4">
        <v>47.1</v>
      </c>
      <c r="T95" s="4">
        <v>143.58629999999999</v>
      </c>
      <c r="W95" s="4">
        <v>0</v>
      </c>
      <c r="X95" s="4">
        <v>1.0286999999999999</v>
      </c>
      <c r="Y95" s="4">
        <v>12.5</v>
      </c>
      <c r="Z95" s="4">
        <v>846</v>
      </c>
      <c r="AA95" s="4">
        <v>855</v>
      </c>
      <c r="AB95" s="4">
        <v>868</v>
      </c>
      <c r="AC95" s="4">
        <v>84</v>
      </c>
      <c r="AD95" s="4">
        <v>28.49</v>
      </c>
      <c r="AE95" s="4">
        <v>0.65</v>
      </c>
      <c r="AF95" s="4">
        <v>978</v>
      </c>
      <c r="AG95" s="4">
        <v>3</v>
      </c>
      <c r="AH95" s="4">
        <v>61</v>
      </c>
      <c r="AI95" s="4">
        <v>41</v>
      </c>
      <c r="AJ95" s="4">
        <v>192</v>
      </c>
      <c r="AK95" s="4">
        <v>171</v>
      </c>
      <c r="AL95" s="4">
        <v>5.2</v>
      </c>
      <c r="AM95" s="4">
        <v>175.6</v>
      </c>
      <c r="AN95" s="4" t="s">
        <v>155</v>
      </c>
      <c r="AO95" s="4">
        <v>2</v>
      </c>
      <c r="AP95" s="5">
        <v>0.89255787037037038</v>
      </c>
      <c r="AQ95" s="4">
        <v>47.164174000000003</v>
      </c>
      <c r="AR95" s="4">
        <v>-88.488116000000005</v>
      </c>
      <c r="AS95" s="4">
        <v>320.60000000000002</v>
      </c>
      <c r="AT95" s="4">
        <v>21.3</v>
      </c>
      <c r="AU95" s="4">
        <v>12</v>
      </c>
      <c r="AV95" s="4">
        <v>10</v>
      </c>
      <c r="AW95" s="4" t="s">
        <v>213</v>
      </c>
      <c r="AX95" s="4">
        <v>1.6541999999999999</v>
      </c>
      <c r="AY95" s="4">
        <v>1.3084</v>
      </c>
      <c r="AZ95" s="4">
        <v>2.8083999999999998</v>
      </c>
      <c r="BA95" s="4">
        <v>13.404</v>
      </c>
      <c r="BB95" s="4">
        <v>14.44</v>
      </c>
      <c r="BC95" s="4">
        <v>1.08</v>
      </c>
      <c r="BD95" s="4">
        <v>14.154999999999999</v>
      </c>
      <c r="BE95" s="4">
        <v>2890.8989999999999</v>
      </c>
      <c r="BF95" s="4">
        <v>7.9059999999999997</v>
      </c>
      <c r="BG95" s="4">
        <v>1.329</v>
      </c>
      <c r="BH95" s="4">
        <v>8.7999999999999995E-2</v>
      </c>
      <c r="BI95" s="4">
        <v>1.417</v>
      </c>
      <c r="BJ95" s="4">
        <v>1.0900000000000001</v>
      </c>
      <c r="BK95" s="4">
        <v>7.1999999999999995E-2</v>
      </c>
      <c r="BL95" s="4">
        <v>1.1619999999999999</v>
      </c>
      <c r="BM95" s="4">
        <v>1.1671</v>
      </c>
      <c r="BQ95" s="4">
        <v>176.18299999999999</v>
      </c>
      <c r="BR95" s="4">
        <v>0.198935</v>
      </c>
      <c r="BS95" s="4">
        <v>-5</v>
      </c>
      <c r="BT95" s="4">
        <v>5.0000000000000001E-3</v>
      </c>
      <c r="BU95" s="4">
        <v>4.8614740000000003</v>
      </c>
      <c r="BV95" s="4">
        <v>21</v>
      </c>
      <c r="BW95" s="4">
        <f t="shared" si="10"/>
        <v>1.2844014308</v>
      </c>
      <c r="BY95" s="4">
        <f>BE95*$BU95*VLOOKUP("Fuel Specific Gravity",'Raw Data'!$A$1:$B$2000,2,FALSE)</f>
        <v>10554.576774169627</v>
      </c>
      <c r="BZ95" s="4">
        <f>BF95*$BU95*VLOOKUP("Fuel Specific Gravity",'Raw Data'!$A$1:$B$2000,2,FALSE)</f>
        <v>28.864544896443999</v>
      </c>
      <c r="CA95" s="4">
        <f>BJ95*$BU95*VLOOKUP("Fuel Specific Gravity",'Raw Data'!$A$1:$B$2000,2,FALSE)</f>
        <v>3.9795540016600004</v>
      </c>
      <c r="CB95" s="4">
        <f>BM95*$BU95*VLOOKUP("Fuel Specific Gravity",'Raw Data'!$A$1:$B$2000,2,FALSE)</f>
        <v>4.2610435553554007</v>
      </c>
    </row>
    <row r="96" spans="1:80" x14ac:dyDescent="0.25">
      <c r="A96" s="2">
        <v>43167</v>
      </c>
      <c r="B96" s="38">
        <v>1.6758101851851854E-2</v>
      </c>
      <c r="C96" s="4">
        <v>14.064</v>
      </c>
      <c r="D96" s="4">
        <v>3.04E-2</v>
      </c>
      <c r="E96" s="4">
        <v>304</v>
      </c>
      <c r="F96" s="4">
        <v>53.9</v>
      </c>
      <c r="G96" s="4">
        <v>4</v>
      </c>
      <c r="H96" s="4">
        <v>124.3</v>
      </c>
      <c r="J96" s="4">
        <v>0.93</v>
      </c>
      <c r="K96" s="4">
        <v>0.87590000000000001</v>
      </c>
      <c r="L96" s="4">
        <v>12.3178</v>
      </c>
      <c r="M96" s="4">
        <v>2.6599999999999999E-2</v>
      </c>
      <c r="N96" s="4">
        <v>47.192799999999998</v>
      </c>
      <c r="O96" s="4">
        <v>3.4689999999999999</v>
      </c>
      <c r="P96" s="4">
        <v>50.7</v>
      </c>
      <c r="Q96" s="4">
        <v>38.727800000000002</v>
      </c>
      <c r="R96" s="4">
        <v>2.8468</v>
      </c>
      <c r="S96" s="4">
        <v>41.6</v>
      </c>
      <c r="T96" s="4">
        <v>124.3258</v>
      </c>
      <c r="W96" s="4">
        <v>0</v>
      </c>
      <c r="X96" s="4">
        <v>0.81079999999999997</v>
      </c>
      <c r="Y96" s="4">
        <v>12.5</v>
      </c>
      <c r="Z96" s="4">
        <v>847</v>
      </c>
      <c r="AA96" s="4">
        <v>856</v>
      </c>
      <c r="AB96" s="4">
        <v>868</v>
      </c>
      <c r="AC96" s="4">
        <v>84</v>
      </c>
      <c r="AD96" s="4">
        <v>28.49</v>
      </c>
      <c r="AE96" s="4">
        <v>0.65</v>
      </c>
      <c r="AF96" s="4">
        <v>978</v>
      </c>
      <c r="AG96" s="4">
        <v>3</v>
      </c>
      <c r="AH96" s="4">
        <v>61</v>
      </c>
      <c r="AI96" s="4">
        <v>41</v>
      </c>
      <c r="AJ96" s="4">
        <v>192</v>
      </c>
      <c r="AK96" s="4">
        <v>170.1</v>
      </c>
      <c r="AL96" s="4">
        <v>5.2</v>
      </c>
      <c r="AM96" s="4">
        <v>175.2</v>
      </c>
      <c r="AN96" s="4" t="s">
        <v>155</v>
      </c>
      <c r="AO96" s="4">
        <v>2</v>
      </c>
      <c r="AP96" s="5">
        <v>0.89256944444444442</v>
      </c>
      <c r="AQ96" s="4">
        <v>47.164189</v>
      </c>
      <c r="AR96" s="4">
        <v>-88.488238999999993</v>
      </c>
      <c r="AS96" s="4">
        <v>320.89999999999998</v>
      </c>
      <c r="AT96" s="4">
        <v>21.2</v>
      </c>
      <c r="AU96" s="4">
        <v>12</v>
      </c>
      <c r="AV96" s="4">
        <v>10</v>
      </c>
      <c r="AW96" s="4" t="s">
        <v>213</v>
      </c>
      <c r="AX96" s="4">
        <v>1.7</v>
      </c>
      <c r="AY96" s="4">
        <v>1.4771000000000001</v>
      </c>
      <c r="AZ96" s="4">
        <v>2.9</v>
      </c>
      <c r="BA96" s="4">
        <v>13.404</v>
      </c>
      <c r="BB96" s="4">
        <v>14.42</v>
      </c>
      <c r="BC96" s="4">
        <v>1.08</v>
      </c>
      <c r="BD96" s="4">
        <v>14.172000000000001</v>
      </c>
      <c r="BE96" s="4">
        <v>2897.5039999999999</v>
      </c>
      <c r="BF96" s="4">
        <v>3.9860000000000002</v>
      </c>
      <c r="BG96" s="4">
        <v>1.163</v>
      </c>
      <c r="BH96" s="4">
        <v>8.5000000000000006E-2</v>
      </c>
      <c r="BI96" s="4">
        <v>1.248</v>
      </c>
      <c r="BJ96" s="4">
        <v>0.95399999999999996</v>
      </c>
      <c r="BK96" s="4">
        <v>7.0000000000000007E-2</v>
      </c>
      <c r="BL96" s="4">
        <v>1.024</v>
      </c>
      <c r="BM96" s="4">
        <v>1.0092000000000001</v>
      </c>
      <c r="BQ96" s="4">
        <v>138.67500000000001</v>
      </c>
      <c r="BR96" s="4">
        <v>0.21579300000000001</v>
      </c>
      <c r="BS96" s="4">
        <v>-5</v>
      </c>
      <c r="BT96" s="4">
        <v>5.9290000000000002E-3</v>
      </c>
      <c r="BU96" s="4">
        <v>5.273441</v>
      </c>
      <c r="BV96" s="4">
        <v>21</v>
      </c>
      <c r="BW96" s="4">
        <f t="shared" si="10"/>
        <v>1.3932431122</v>
      </c>
      <c r="BY96" s="4">
        <f>BE96*$BU96*VLOOKUP("Fuel Specific Gravity",'Raw Data'!$A$1:$B$2000,2,FALSE)</f>
        <v>11475.142109839264</v>
      </c>
      <c r="BZ96" s="4">
        <f>BF96*$BU96*VLOOKUP("Fuel Specific Gravity",'Raw Data'!$A$1:$B$2000,2,FALSE)</f>
        <v>15.785971805326001</v>
      </c>
      <c r="CA96" s="4">
        <f>BJ96*$BU96*VLOOKUP("Fuel Specific Gravity",'Raw Data'!$A$1:$B$2000,2,FALSE)</f>
        <v>3.7781778982139995</v>
      </c>
      <c r="CB96" s="4">
        <f>BM96*$BU96*VLOOKUP("Fuel Specific Gravity",'Raw Data'!$A$1:$B$2000,2,FALSE)</f>
        <v>3.9967894495572001</v>
      </c>
    </row>
    <row r="97" spans="1:80" x14ac:dyDescent="0.25">
      <c r="A97" s="2">
        <v>43167</v>
      </c>
      <c r="B97" s="38">
        <v>1.6769675925925927E-2</v>
      </c>
      <c r="C97" s="4">
        <v>14.221</v>
      </c>
      <c r="D97" s="4">
        <v>1.49E-2</v>
      </c>
      <c r="E97" s="4">
        <v>149.155844</v>
      </c>
      <c r="F97" s="4">
        <v>49.6</v>
      </c>
      <c r="G97" s="4">
        <v>3.9</v>
      </c>
      <c r="H97" s="4">
        <v>105.4</v>
      </c>
      <c r="J97" s="4">
        <v>0.77</v>
      </c>
      <c r="K97" s="4">
        <v>0.87480000000000002</v>
      </c>
      <c r="L97" s="4">
        <v>12.4407</v>
      </c>
      <c r="M97" s="4">
        <v>1.2999999999999999E-2</v>
      </c>
      <c r="N97" s="4">
        <v>43.398899999999998</v>
      </c>
      <c r="O97" s="4">
        <v>3.3773</v>
      </c>
      <c r="P97" s="4">
        <v>46.8</v>
      </c>
      <c r="Q97" s="4">
        <v>35.614400000000003</v>
      </c>
      <c r="R97" s="4">
        <v>2.7715000000000001</v>
      </c>
      <c r="S97" s="4">
        <v>38.4</v>
      </c>
      <c r="T97" s="4">
        <v>105.395</v>
      </c>
      <c r="W97" s="4">
        <v>0</v>
      </c>
      <c r="X97" s="4">
        <v>0.67749999999999999</v>
      </c>
      <c r="Y97" s="4">
        <v>12.6</v>
      </c>
      <c r="Z97" s="4">
        <v>847</v>
      </c>
      <c r="AA97" s="4">
        <v>855</v>
      </c>
      <c r="AB97" s="4">
        <v>868</v>
      </c>
      <c r="AC97" s="4">
        <v>84</v>
      </c>
      <c r="AD97" s="4">
        <v>28.49</v>
      </c>
      <c r="AE97" s="4">
        <v>0.65</v>
      </c>
      <c r="AF97" s="4">
        <v>978</v>
      </c>
      <c r="AG97" s="4">
        <v>3</v>
      </c>
      <c r="AH97" s="4">
        <v>61</v>
      </c>
      <c r="AI97" s="4">
        <v>41</v>
      </c>
      <c r="AJ97" s="4">
        <v>192</v>
      </c>
      <c r="AK97" s="4">
        <v>170.9</v>
      </c>
      <c r="AL97" s="4">
        <v>5.2</v>
      </c>
      <c r="AM97" s="4">
        <v>174.8</v>
      </c>
      <c r="AN97" s="4" t="s">
        <v>155</v>
      </c>
      <c r="AO97" s="4">
        <v>2</v>
      </c>
      <c r="AP97" s="5">
        <v>0.89258101851851857</v>
      </c>
      <c r="AQ97" s="4">
        <v>47.164214999999999</v>
      </c>
      <c r="AR97" s="4">
        <v>-88.488358000000005</v>
      </c>
      <c r="AS97" s="4">
        <v>321.10000000000002</v>
      </c>
      <c r="AT97" s="4">
        <v>20.9</v>
      </c>
      <c r="AU97" s="4">
        <v>12</v>
      </c>
      <c r="AV97" s="4">
        <v>10</v>
      </c>
      <c r="AW97" s="4" t="s">
        <v>213</v>
      </c>
      <c r="AX97" s="4">
        <v>1.7</v>
      </c>
      <c r="AY97" s="4">
        <v>1.5770230000000001</v>
      </c>
      <c r="AZ97" s="4">
        <v>2.9</v>
      </c>
      <c r="BA97" s="4">
        <v>13.404</v>
      </c>
      <c r="BB97" s="4">
        <v>14.29</v>
      </c>
      <c r="BC97" s="4">
        <v>1.07</v>
      </c>
      <c r="BD97" s="4">
        <v>14.314</v>
      </c>
      <c r="BE97" s="4">
        <v>2901.1109999999999</v>
      </c>
      <c r="BF97" s="4">
        <v>1.9370000000000001</v>
      </c>
      <c r="BG97" s="4">
        <v>1.06</v>
      </c>
      <c r="BH97" s="4">
        <v>8.2000000000000003E-2</v>
      </c>
      <c r="BI97" s="4">
        <v>1.1419999999999999</v>
      </c>
      <c r="BJ97" s="4">
        <v>0.87</v>
      </c>
      <c r="BK97" s="4">
        <v>6.8000000000000005E-2</v>
      </c>
      <c r="BL97" s="4">
        <v>0.93700000000000006</v>
      </c>
      <c r="BM97" s="4">
        <v>0.84809999999999997</v>
      </c>
      <c r="BQ97" s="4">
        <v>114.88200000000001</v>
      </c>
      <c r="BR97" s="4">
        <v>0.19842000000000001</v>
      </c>
      <c r="BS97" s="4">
        <v>-5</v>
      </c>
      <c r="BT97" s="4">
        <v>5.071E-3</v>
      </c>
      <c r="BU97" s="4">
        <v>4.8488889999999998</v>
      </c>
      <c r="BV97" s="4">
        <v>21</v>
      </c>
      <c r="BW97" s="4">
        <f t="shared" si="10"/>
        <v>1.2810764738</v>
      </c>
      <c r="BY97" s="4">
        <f>BE97*$BU97*VLOOKUP("Fuel Specific Gravity",'Raw Data'!$A$1:$B$2000,2,FALSE)</f>
        <v>10564.441076974928</v>
      </c>
      <c r="BZ97" s="4">
        <f>BF97*$BU97*VLOOKUP("Fuel Specific Gravity",'Raw Data'!$A$1:$B$2000,2,FALSE)</f>
        <v>7.0536157927429999</v>
      </c>
      <c r="CA97" s="4">
        <f>BJ97*$BU97*VLOOKUP("Fuel Specific Gravity",'Raw Data'!$A$1:$B$2000,2,FALSE)</f>
        <v>3.1681186059299997</v>
      </c>
      <c r="CB97" s="4">
        <f>BM97*$BU97*VLOOKUP("Fuel Specific Gravity",'Raw Data'!$A$1:$B$2000,2,FALSE)</f>
        <v>3.0883694134358999</v>
      </c>
    </row>
    <row r="98" spans="1:80" x14ac:dyDescent="0.25">
      <c r="A98" s="2">
        <v>43167</v>
      </c>
      <c r="B98" s="38">
        <v>1.6781250000000001E-2</v>
      </c>
      <c r="C98" s="4">
        <v>14.127000000000001</v>
      </c>
      <c r="D98" s="4">
        <v>8.0000000000000002E-3</v>
      </c>
      <c r="E98" s="4">
        <v>80</v>
      </c>
      <c r="F98" s="4">
        <v>47.2</v>
      </c>
      <c r="G98" s="4">
        <v>3.8</v>
      </c>
      <c r="H98" s="4">
        <v>73.7</v>
      </c>
      <c r="J98" s="4">
        <v>0.62</v>
      </c>
      <c r="K98" s="4">
        <v>0.87560000000000004</v>
      </c>
      <c r="L98" s="4">
        <v>12.370200000000001</v>
      </c>
      <c r="M98" s="4">
        <v>7.0000000000000001E-3</v>
      </c>
      <c r="N98" s="4">
        <v>41.336100000000002</v>
      </c>
      <c r="O98" s="4">
        <v>3.3273000000000001</v>
      </c>
      <c r="P98" s="4">
        <v>44.7</v>
      </c>
      <c r="Q98" s="4">
        <v>33.921599999999998</v>
      </c>
      <c r="R98" s="4">
        <v>2.7305000000000001</v>
      </c>
      <c r="S98" s="4">
        <v>36.700000000000003</v>
      </c>
      <c r="T98" s="4">
        <v>73.650199999999998</v>
      </c>
      <c r="W98" s="4">
        <v>0</v>
      </c>
      <c r="X98" s="4">
        <v>0.54410000000000003</v>
      </c>
      <c r="Y98" s="4">
        <v>12.5</v>
      </c>
      <c r="Z98" s="4">
        <v>846</v>
      </c>
      <c r="AA98" s="4">
        <v>855</v>
      </c>
      <c r="AB98" s="4">
        <v>869</v>
      </c>
      <c r="AC98" s="4">
        <v>84</v>
      </c>
      <c r="AD98" s="4">
        <v>28.49</v>
      </c>
      <c r="AE98" s="4">
        <v>0.65</v>
      </c>
      <c r="AF98" s="4">
        <v>978</v>
      </c>
      <c r="AG98" s="4">
        <v>3</v>
      </c>
      <c r="AH98" s="4">
        <v>61</v>
      </c>
      <c r="AI98" s="4">
        <v>41</v>
      </c>
      <c r="AJ98" s="4">
        <v>192</v>
      </c>
      <c r="AK98" s="4">
        <v>171</v>
      </c>
      <c r="AL98" s="4">
        <v>5.2</v>
      </c>
      <c r="AM98" s="4">
        <v>174.5</v>
      </c>
      <c r="AN98" s="4" t="s">
        <v>155</v>
      </c>
      <c r="AO98" s="4">
        <v>2</v>
      </c>
      <c r="AP98" s="5">
        <v>0.89259259259259249</v>
      </c>
      <c r="AQ98" s="4">
        <v>47.164261000000003</v>
      </c>
      <c r="AR98" s="4">
        <v>-88.488560000000007</v>
      </c>
      <c r="AS98" s="4">
        <v>320.89999999999998</v>
      </c>
      <c r="AT98" s="4">
        <v>20.399999999999999</v>
      </c>
      <c r="AU98" s="4">
        <v>12</v>
      </c>
      <c r="AV98" s="4">
        <v>10</v>
      </c>
      <c r="AW98" s="4" t="s">
        <v>213</v>
      </c>
      <c r="AX98" s="4">
        <v>1.7</v>
      </c>
      <c r="AY98" s="4">
        <v>1.6</v>
      </c>
      <c r="AZ98" s="4">
        <v>2.9</v>
      </c>
      <c r="BA98" s="4">
        <v>13.404</v>
      </c>
      <c r="BB98" s="4">
        <v>14.39</v>
      </c>
      <c r="BC98" s="4">
        <v>1.07</v>
      </c>
      <c r="BD98" s="4">
        <v>14.205</v>
      </c>
      <c r="BE98" s="4">
        <v>2903.299</v>
      </c>
      <c r="BF98" s="4">
        <v>1.046</v>
      </c>
      <c r="BG98" s="4">
        <v>1.016</v>
      </c>
      <c r="BH98" s="4">
        <v>8.2000000000000003E-2</v>
      </c>
      <c r="BI98" s="4">
        <v>1.0980000000000001</v>
      </c>
      <c r="BJ98" s="4">
        <v>0.83399999999999996</v>
      </c>
      <c r="BK98" s="4">
        <v>6.7000000000000004E-2</v>
      </c>
      <c r="BL98" s="4">
        <v>0.90100000000000002</v>
      </c>
      <c r="BM98" s="4">
        <v>0.59650000000000003</v>
      </c>
      <c r="BQ98" s="4">
        <v>92.855000000000004</v>
      </c>
      <c r="BR98" s="4">
        <v>0.176562</v>
      </c>
      <c r="BS98" s="4">
        <v>-5</v>
      </c>
      <c r="BT98" s="4">
        <v>5.9290000000000002E-3</v>
      </c>
      <c r="BU98" s="4">
        <v>4.3147330000000004</v>
      </c>
      <c r="BV98" s="4">
        <v>21</v>
      </c>
      <c r="BW98" s="4">
        <f t="shared" si="10"/>
        <v>1.1399524586000001</v>
      </c>
      <c r="BY98" s="4">
        <f>BE98*$BU98*VLOOKUP("Fuel Specific Gravity",'Raw Data'!$A$1:$B$2000,2,FALSE)</f>
        <v>9407.7469631294189</v>
      </c>
      <c r="BZ98" s="4">
        <f>BF98*$BU98*VLOOKUP("Fuel Specific Gravity",'Raw Data'!$A$1:$B$2000,2,FALSE)</f>
        <v>3.3894212492180005</v>
      </c>
      <c r="CA98" s="4">
        <f>BJ98*$BU98*VLOOKUP("Fuel Specific Gravity",'Raw Data'!$A$1:$B$2000,2,FALSE)</f>
        <v>2.7024639788220002</v>
      </c>
      <c r="CB98" s="4">
        <f>BM98*$BU98*VLOOKUP("Fuel Specific Gravity",'Raw Data'!$A$1:$B$2000,2,FALSE)</f>
        <v>1.9328774141095002</v>
      </c>
    </row>
    <row r="99" spans="1:80" x14ac:dyDescent="0.25">
      <c r="A99" s="2">
        <v>43167</v>
      </c>
      <c r="B99" s="38">
        <v>1.6792824074074075E-2</v>
      </c>
      <c r="C99" s="4">
        <v>14.066000000000001</v>
      </c>
      <c r="D99" s="4">
        <v>7.7999999999999996E-3</v>
      </c>
      <c r="E99" s="4">
        <v>77.723102999999995</v>
      </c>
      <c r="F99" s="4">
        <v>45.7</v>
      </c>
      <c r="G99" s="4">
        <v>3.8</v>
      </c>
      <c r="H99" s="4">
        <v>74.900000000000006</v>
      </c>
      <c r="J99" s="4">
        <v>0.5</v>
      </c>
      <c r="K99" s="4">
        <v>0.87609999999999999</v>
      </c>
      <c r="L99" s="4">
        <v>12.3226</v>
      </c>
      <c r="M99" s="4">
        <v>6.7999999999999996E-3</v>
      </c>
      <c r="N99" s="4">
        <v>40.039099999999998</v>
      </c>
      <c r="O99" s="4">
        <v>3.3290000000000002</v>
      </c>
      <c r="P99" s="4">
        <v>43.4</v>
      </c>
      <c r="Q99" s="4">
        <v>32.857199999999999</v>
      </c>
      <c r="R99" s="4">
        <v>2.7319</v>
      </c>
      <c r="S99" s="4">
        <v>35.6</v>
      </c>
      <c r="T99" s="4">
        <v>74.88</v>
      </c>
      <c r="W99" s="4">
        <v>0</v>
      </c>
      <c r="X99" s="4">
        <v>0.438</v>
      </c>
      <c r="Y99" s="4">
        <v>12.5</v>
      </c>
      <c r="Z99" s="4">
        <v>847</v>
      </c>
      <c r="AA99" s="4">
        <v>856</v>
      </c>
      <c r="AB99" s="4">
        <v>869</v>
      </c>
      <c r="AC99" s="4">
        <v>84</v>
      </c>
      <c r="AD99" s="4">
        <v>28.49</v>
      </c>
      <c r="AE99" s="4">
        <v>0.65</v>
      </c>
      <c r="AF99" s="4">
        <v>978</v>
      </c>
      <c r="AG99" s="4">
        <v>3</v>
      </c>
      <c r="AH99" s="4">
        <v>61</v>
      </c>
      <c r="AI99" s="4">
        <v>41</v>
      </c>
      <c r="AJ99" s="4">
        <v>192</v>
      </c>
      <c r="AK99" s="4">
        <v>171</v>
      </c>
      <c r="AL99" s="4">
        <v>5.0999999999999996</v>
      </c>
      <c r="AM99" s="4">
        <v>174.1</v>
      </c>
      <c r="AN99" s="4" t="s">
        <v>155</v>
      </c>
      <c r="AO99" s="4">
        <v>2</v>
      </c>
      <c r="AP99" s="5">
        <v>0.89261574074074079</v>
      </c>
      <c r="AQ99" s="4">
        <v>47.164284000000002</v>
      </c>
      <c r="AR99" s="4">
        <v>-88.488701000000006</v>
      </c>
      <c r="AS99" s="4">
        <v>320.7</v>
      </c>
      <c r="AT99" s="4">
        <v>20.100000000000001</v>
      </c>
      <c r="AU99" s="4">
        <v>12</v>
      </c>
      <c r="AV99" s="4">
        <v>10</v>
      </c>
      <c r="AW99" s="4" t="s">
        <v>213</v>
      </c>
      <c r="AX99" s="4">
        <v>1.7</v>
      </c>
      <c r="AY99" s="4">
        <v>1.6</v>
      </c>
      <c r="AZ99" s="4">
        <v>2.9</v>
      </c>
      <c r="BA99" s="4">
        <v>13.404</v>
      </c>
      <c r="BB99" s="4">
        <v>14.45</v>
      </c>
      <c r="BC99" s="4">
        <v>1.08</v>
      </c>
      <c r="BD99" s="4">
        <v>14.147</v>
      </c>
      <c r="BE99" s="4">
        <v>2903.3389999999999</v>
      </c>
      <c r="BF99" s="4">
        <v>1.0209999999999999</v>
      </c>
      <c r="BG99" s="4">
        <v>0.98799999999999999</v>
      </c>
      <c r="BH99" s="4">
        <v>8.2000000000000003E-2</v>
      </c>
      <c r="BI99" s="4">
        <v>1.07</v>
      </c>
      <c r="BJ99" s="4">
        <v>0.81100000000000005</v>
      </c>
      <c r="BK99" s="4">
        <v>6.7000000000000004E-2</v>
      </c>
      <c r="BL99" s="4">
        <v>0.878</v>
      </c>
      <c r="BM99" s="4">
        <v>0.60880000000000001</v>
      </c>
      <c r="BQ99" s="4">
        <v>75.040999999999997</v>
      </c>
      <c r="BR99" s="4">
        <v>0.144343</v>
      </c>
      <c r="BS99" s="4">
        <v>-5</v>
      </c>
      <c r="BT99" s="4">
        <v>6.0000000000000001E-3</v>
      </c>
      <c r="BU99" s="4">
        <v>3.5273819999999998</v>
      </c>
      <c r="BV99" s="4">
        <v>21</v>
      </c>
      <c r="BW99" s="4">
        <f t="shared" si="10"/>
        <v>0.9319343243999999</v>
      </c>
      <c r="BY99" s="4">
        <f>BE99*$BU99*VLOOKUP("Fuel Specific Gravity",'Raw Data'!$A$1:$B$2000,2,FALSE)</f>
        <v>7691.1304821019976</v>
      </c>
      <c r="BZ99" s="4">
        <f>BF99*$BU99*VLOOKUP("Fuel Specific Gravity",'Raw Data'!$A$1:$B$2000,2,FALSE)</f>
        <v>2.7046942235219995</v>
      </c>
      <c r="CA99" s="4">
        <f>BJ99*$BU99*VLOOKUP("Fuel Specific Gravity",'Raw Data'!$A$1:$B$2000,2,FALSE)</f>
        <v>2.148390808302</v>
      </c>
      <c r="CB99" s="4">
        <f>BM99*$BU99*VLOOKUP("Fuel Specific Gravity",'Raw Data'!$A$1:$B$2000,2,FALSE)</f>
        <v>1.6127500913616</v>
      </c>
    </row>
    <row r="100" spans="1:80" x14ac:dyDescent="0.25">
      <c r="A100" s="2">
        <v>43167</v>
      </c>
      <c r="B100" s="38">
        <v>1.6804398148148148E-2</v>
      </c>
      <c r="C100" s="4">
        <v>14.196</v>
      </c>
      <c r="D100" s="4">
        <v>5.3E-3</v>
      </c>
      <c r="E100" s="4">
        <v>52.702252000000001</v>
      </c>
      <c r="F100" s="4">
        <v>45.9</v>
      </c>
      <c r="G100" s="4">
        <v>3.7</v>
      </c>
      <c r="H100" s="4">
        <v>84.9</v>
      </c>
      <c r="J100" s="4">
        <v>0.5</v>
      </c>
      <c r="K100" s="4">
        <v>0.87509999999999999</v>
      </c>
      <c r="L100" s="4">
        <v>12.4232</v>
      </c>
      <c r="M100" s="4">
        <v>4.5999999999999999E-3</v>
      </c>
      <c r="N100" s="4">
        <v>40.177599999999998</v>
      </c>
      <c r="O100" s="4">
        <v>3.238</v>
      </c>
      <c r="P100" s="4">
        <v>43.4</v>
      </c>
      <c r="Q100" s="4">
        <v>32.9709</v>
      </c>
      <c r="R100" s="4">
        <v>2.6572</v>
      </c>
      <c r="S100" s="4">
        <v>35.6</v>
      </c>
      <c r="T100" s="4">
        <v>84.887600000000006</v>
      </c>
      <c r="W100" s="4">
        <v>0</v>
      </c>
      <c r="X100" s="4">
        <v>0.43759999999999999</v>
      </c>
      <c r="Y100" s="4">
        <v>12.5</v>
      </c>
      <c r="Z100" s="4">
        <v>846</v>
      </c>
      <c r="AA100" s="4">
        <v>855</v>
      </c>
      <c r="AB100" s="4">
        <v>869</v>
      </c>
      <c r="AC100" s="4">
        <v>84</v>
      </c>
      <c r="AD100" s="4">
        <v>28.49</v>
      </c>
      <c r="AE100" s="4">
        <v>0.65</v>
      </c>
      <c r="AF100" s="4">
        <v>978</v>
      </c>
      <c r="AG100" s="4">
        <v>3</v>
      </c>
      <c r="AH100" s="4">
        <v>61</v>
      </c>
      <c r="AI100" s="4">
        <v>41</v>
      </c>
      <c r="AJ100" s="4">
        <v>192</v>
      </c>
      <c r="AK100" s="4">
        <v>171</v>
      </c>
      <c r="AL100" s="4">
        <v>5.3</v>
      </c>
      <c r="AM100" s="4">
        <v>174</v>
      </c>
      <c r="AN100" s="4" t="s">
        <v>155</v>
      </c>
      <c r="AO100" s="4">
        <v>2</v>
      </c>
      <c r="AP100" s="5">
        <v>0.89262731481481483</v>
      </c>
      <c r="AQ100" s="4">
        <v>47.164287000000002</v>
      </c>
      <c r="AR100" s="4">
        <v>-88.488727999999995</v>
      </c>
      <c r="AS100" s="4">
        <v>320.7</v>
      </c>
      <c r="AT100" s="4">
        <v>20.100000000000001</v>
      </c>
      <c r="AU100" s="4">
        <v>12</v>
      </c>
      <c r="AV100" s="4">
        <v>10</v>
      </c>
      <c r="AW100" s="4" t="s">
        <v>213</v>
      </c>
      <c r="AX100" s="4">
        <v>1.7770999999999999</v>
      </c>
      <c r="AY100" s="4">
        <v>1.1374</v>
      </c>
      <c r="AZ100" s="4">
        <v>2.7458</v>
      </c>
      <c r="BA100" s="4">
        <v>13.404</v>
      </c>
      <c r="BB100" s="4">
        <v>14.33</v>
      </c>
      <c r="BC100" s="4">
        <v>1.07</v>
      </c>
      <c r="BD100" s="4">
        <v>14.269</v>
      </c>
      <c r="BE100" s="4">
        <v>2903.5709999999999</v>
      </c>
      <c r="BF100" s="4">
        <v>0.68600000000000005</v>
      </c>
      <c r="BG100" s="4">
        <v>0.98299999999999998</v>
      </c>
      <c r="BH100" s="4">
        <v>7.9000000000000001E-2</v>
      </c>
      <c r="BI100" s="4">
        <v>1.0629999999999999</v>
      </c>
      <c r="BJ100" s="4">
        <v>0.80700000000000005</v>
      </c>
      <c r="BK100" s="4">
        <v>6.5000000000000002E-2</v>
      </c>
      <c r="BL100" s="4">
        <v>0.872</v>
      </c>
      <c r="BM100" s="4">
        <v>0.68459999999999999</v>
      </c>
      <c r="BQ100" s="4">
        <v>74.36</v>
      </c>
      <c r="BR100" s="4">
        <v>0.15314800000000001</v>
      </c>
      <c r="BS100" s="4">
        <v>-5</v>
      </c>
      <c r="BT100" s="4">
        <v>6.0000000000000001E-3</v>
      </c>
      <c r="BU100" s="4">
        <v>3.7425540000000002</v>
      </c>
      <c r="BV100" s="4">
        <v>21</v>
      </c>
      <c r="BW100" s="4">
        <f t="shared" si="10"/>
        <v>0.98878276679999999</v>
      </c>
      <c r="BY100" s="4">
        <f>BE100*$BU100*VLOOKUP("Fuel Specific Gravity",'Raw Data'!$A$1:$B$2000,2,FALSE)</f>
        <v>8160.9452165108341</v>
      </c>
      <c r="BZ100" s="4">
        <f>BF100*$BU100*VLOOKUP("Fuel Specific Gravity",'Raw Data'!$A$1:$B$2000,2,FALSE)</f>
        <v>1.9281114250440003</v>
      </c>
      <c r="CA100" s="4">
        <f>BJ100*$BU100*VLOOKUP("Fuel Specific Gravity",'Raw Data'!$A$1:$B$2000,2,FALSE)</f>
        <v>2.2682010495780003</v>
      </c>
      <c r="CB100" s="4">
        <f>BM100*$BU100*VLOOKUP("Fuel Specific Gravity",'Raw Data'!$A$1:$B$2000,2,FALSE)</f>
        <v>1.9241765037684</v>
      </c>
    </row>
    <row r="101" spans="1:80" x14ac:dyDescent="0.25">
      <c r="A101" s="2">
        <v>43167</v>
      </c>
      <c r="B101" s="38">
        <v>1.6815972222222222E-2</v>
      </c>
      <c r="C101" s="4">
        <v>14.294</v>
      </c>
      <c r="D101" s="4">
        <v>4.1999999999999997E-3</v>
      </c>
      <c r="E101" s="4">
        <v>42.472574000000002</v>
      </c>
      <c r="F101" s="4">
        <v>53</v>
      </c>
      <c r="G101" s="4">
        <v>3.7</v>
      </c>
      <c r="H101" s="4">
        <v>74.2</v>
      </c>
      <c r="J101" s="4">
        <v>0.4</v>
      </c>
      <c r="K101" s="4">
        <v>0.87429999999999997</v>
      </c>
      <c r="L101" s="4">
        <v>12.498100000000001</v>
      </c>
      <c r="M101" s="4">
        <v>3.7000000000000002E-3</v>
      </c>
      <c r="N101" s="4">
        <v>46.305199999999999</v>
      </c>
      <c r="O101" s="4">
        <v>3.2008000000000001</v>
      </c>
      <c r="P101" s="4">
        <v>49.5</v>
      </c>
      <c r="Q101" s="4">
        <v>37.999299999999998</v>
      </c>
      <c r="R101" s="4">
        <v>2.6267</v>
      </c>
      <c r="S101" s="4">
        <v>40.6</v>
      </c>
      <c r="T101" s="4">
        <v>74.215999999999994</v>
      </c>
      <c r="W101" s="4">
        <v>0</v>
      </c>
      <c r="X101" s="4">
        <v>0.34970000000000001</v>
      </c>
      <c r="Y101" s="4">
        <v>12.5</v>
      </c>
      <c r="Z101" s="4">
        <v>846</v>
      </c>
      <c r="AA101" s="4">
        <v>856</v>
      </c>
      <c r="AB101" s="4">
        <v>869</v>
      </c>
      <c r="AC101" s="4">
        <v>84</v>
      </c>
      <c r="AD101" s="4">
        <v>28.49</v>
      </c>
      <c r="AE101" s="4">
        <v>0.65</v>
      </c>
      <c r="AF101" s="4">
        <v>978</v>
      </c>
      <c r="AG101" s="4">
        <v>3</v>
      </c>
      <c r="AH101" s="4">
        <v>61</v>
      </c>
      <c r="AI101" s="4">
        <v>41</v>
      </c>
      <c r="AJ101" s="4">
        <v>191.1</v>
      </c>
      <c r="AK101" s="4">
        <v>171</v>
      </c>
      <c r="AL101" s="4">
        <v>5.2</v>
      </c>
      <c r="AM101" s="4">
        <v>174</v>
      </c>
      <c r="AN101" s="4" t="s">
        <v>155</v>
      </c>
      <c r="AO101" s="4">
        <v>2</v>
      </c>
      <c r="AP101" s="5">
        <v>0.89262731481481483</v>
      </c>
      <c r="AQ101" s="4">
        <v>47.164279000000001</v>
      </c>
      <c r="AR101" s="4">
        <v>-88.488923999999997</v>
      </c>
      <c r="AS101" s="4">
        <v>320.39999999999998</v>
      </c>
      <c r="AT101" s="4">
        <v>20.6</v>
      </c>
      <c r="AU101" s="4">
        <v>12</v>
      </c>
      <c r="AV101" s="4">
        <v>10</v>
      </c>
      <c r="AW101" s="4" t="s">
        <v>213</v>
      </c>
      <c r="AX101" s="4">
        <v>1.8</v>
      </c>
      <c r="AY101" s="4">
        <v>1</v>
      </c>
      <c r="AZ101" s="4">
        <v>2.7</v>
      </c>
      <c r="BA101" s="4">
        <v>13.404</v>
      </c>
      <c r="BB101" s="4">
        <v>14.24</v>
      </c>
      <c r="BC101" s="4">
        <v>1.06</v>
      </c>
      <c r="BD101" s="4">
        <v>14.372</v>
      </c>
      <c r="BE101" s="4">
        <v>2903.991</v>
      </c>
      <c r="BF101" s="4">
        <v>0.54900000000000004</v>
      </c>
      <c r="BG101" s="4">
        <v>1.127</v>
      </c>
      <c r="BH101" s="4">
        <v>7.8E-2</v>
      </c>
      <c r="BI101" s="4">
        <v>1.2050000000000001</v>
      </c>
      <c r="BJ101" s="4">
        <v>0.92500000000000004</v>
      </c>
      <c r="BK101" s="4">
        <v>6.4000000000000001E-2</v>
      </c>
      <c r="BL101" s="4">
        <v>0.98899999999999999</v>
      </c>
      <c r="BM101" s="4">
        <v>0.59509999999999996</v>
      </c>
      <c r="BQ101" s="4">
        <v>59.087000000000003</v>
      </c>
      <c r="BR101" s="4">
        <v>0.173509</v>
      </c>
      <c r="BS101" s="4">
        <v>-5</v>
      </c>
      <c r="BT101" s="4">
        <v>6.0000000000000001E-3</v>
      </c>
      <c r="BU101" s="4">
        <v>4.2401260000000001</v>
      </c>
      <c r="BV101" s="4">
        <v>21</v>
      </c>
      <c r="BW101" s="4">
        <f t="shared" si="10"/>
        <v>1.1202412892</v>
      </c>
      <c r="BY101" s="4">
        <f>BE101*$BU101*VLOOKUP("Fuel Specific Gravity",'Raw Data'!$A$1:$B$2000,2,FALSE)</f>
        <v>9247.2790948923648</v>
      </c>
      <c r="BZ101" s="4">
        <f>BF101*$BU101*VLOOKUP("Fuel Specific Gravity",'Raw Data'!$A$1:$B$2000,2,FALSE)</f>
        <v>1.7481997096740001</v>
      </c>
      <c r="CA101" s="4">
        <f>BJ101*$BU101*VLOOKUP("Fuel Specific Gravity",'Raw Data'!$A$1:$B$2000,2,FALSE)</f>
        <v>2.9455095290500002</v>
      </c>
      <c r="CB101" s="4">
        <f>BM101*$BU101*VLOOKUP("Fuel Specific Gravity",'Raw Data'!$A$1:$B$2000,2,FALSE)</f>
        <v>1.8949975359326001</v>
      </c>
    </row>
    <row r="102" spans="1:80" x14ac:dyDescent="0.25">
      <c r="A102" s="2">
        <v>43167</v>
      </c>
      <c r="B102" s="38">
        <v>1.6827546296296295E-2</v>
      </c>
      <c r="C102" s="4">
        <v>14.351000000000001</v>
      </c>
      <c r="D102" s="4">
        <v>4.0000000000000001E-3</v>
      </c>
      <c r="E102" s="4">
        <v>40</v>
      </c>
      <c r="F102" s="4">
        <v>58.4</v>
      </c>
      <c r="G102" s="4">
        <v>3.6</v>
      </c>
      <c r="H102" s="4">
        <v>56.9</v>
      </c>
      <c r="J102" s="4">
        <v>0.4</v>
      </c>
      <c r="K102" s="4">
        <v>0.87390000000000001</v>
      </c>
      <c r="L102" s="4">
        <v>12.541499999999999</v>
      </c>
      <c r="M102" s="4">
        <v>3.5000000000000001E-3</v>
      </c>
      <c r="N102" s="4">
        <v>51.067999999999998</v>
      </c>
      <c r="O102" s="4">
        <v>3.1461000000000001</v>
      </c>
      <c r="P102" s="4">
        <v>54.2</v>
      </c>
      <c r="Q102" s="4">
        <v>41.907800000000002</v>
      </c>
      <c r="R102" s="4">
        <v>2.5817999999999999</v>
      </c>
      <c r="S102" s="4">
        <v>44.5</v>
      </c>
      <c r="T102" s="4">
        <v>56.877800000000001</v>
      </c>
      <c r="W102" s="4">
        <v>0</v>
      </c>
      <c r="X102" s="4">
        <v>0.34960000000000002</v>
      </c>
      <c r="Y102" s="4">
        <v>12.5</v>
      </c>
      <c r="Z102" s="4">
        <v>846</v>
      </c>
      <c r="AA102" s="4">
        <v>856</v>
      </c>
      <c r="AB102" s="4">
        <v>869</v>
      </c>
      <c r="AC102" s="4">
        <v>84</v>
      </c>
      <c r="AD102" s="4">
        <v>28.49</v>
      </c>
      <c r="AE102" s="4">
        <v>0.65</v>
      </c>
      <c r="AF102" s="4">
        <v>978</v>
      </c>
      <c r="AG102" s="4">
        <v>3</v>
      </c>
      <c r="AH102" s="4">
        <v>61</v>
      </c>
      <c r="AI102" s="4">
        <v>41</v>
      </c>
      <c r="AJ102" s="4">
        <v>191</v>
      </c>
      <c r="AK102" s="4">
        <v>171</v>
      </c>
      <c r="AL102" s="4">
        <v>5.2</v>
      </c>
      <c r="AM102" s="4">
        <v>174</v>
      </c>
      <c r="AN102" s="4" t="s">
        <v>155</v>
      </c>
      <c r="AO102" s="4">
        <v>2</v>
      </c>
      <c r="AP102" s="5">
        <v>0.89265046296296291</v>
      </c>
      <c r="AQ102" s="4">
        <v>47.164276999999998</v>
      </c>
      <c r="AR102" s="4">
        <v>-88.488981999999993</v>
      </c>
      <c r="AS102" s="4">
        <v>320.3</v>
      </c>
      <c r="AT102" s="4">
        <v>20.8</v>
      </c>
      <c r="AU102" s="4">
        <v>12</v>
      </c>
      <c r="AV102" s="4">
        <v>9</v>
      </c>
      <c r="AW102" s="4" t="s">
        <v>215</v>
      </c>
      <c r="AX102" s="4">
        <v>1.9541999999999999</v>
      </c>
      <c r="AY102" s="4">
        <v>1</v>
      </c>
      <c r="AZ102" s="4">
        <v>2.8542000000000001</v>
      </c>
      <c r="BA102" s="4">
        <v>13.404</v>
      </c>
      <c r="BB102" s="4">
        <v>14.19</v>
      </c>
      <c r="BC102" s="4">
        <v>1.06</v>
      </c>
      <c r="BD102" s="4">
        <v>14.428000000000001</v>
      </c>
      <c r="BE102" s="4">
        <v>2904.4209999999998</v>
      </c>
      <c r="BF102" s="4">
        <v>0.51500000000000001</v>
      </c>
      <c r="BG102" s="4">
        <v>1.238</v>
      </c>
      <c r="BH102" s="4">
        <v>7.5999999999999998E-2</v>
      </c>
      <c r="BI102" s="4">
        <v>1.3149999999999999</v>
      </c>
      <c r="BJ102" s="4">
        <v>1.016</v>
      </c>
      <c r="BK102" s="4">
        <v>6.3E-2</v>
      </c>
      <c r="BL102" s="4">
        <v>1.079</v>
      </c>
      <c r="BM102" s="4">
        <v>0.45450000000000002</v>
      </c>
      <c r="BQ102" s="4">
        <v>58.862000000000002</v>
      </c>
      <c r="BR102" s="4">
        <v>0.201012</v>
      </c>
      <c r="BS102" s="4">
        <v>-5</v>
      </c>
      <c r="BT102" s="4">
        <v>5.071E-3</v>
      </c>
      <c r="BU102" s="4">
        <v>4.9122310000000002</v>
      </c>
      <c r="BV102" s="4">
        <v>21</v>
      </c>
      <c r="BW102" s="4">
        <f t="shared" si="10"/>
        <v>1.2978114302000001</v>
      </c>
      <c r="BY102" s="4">
        <f>BE102*$BU102*VLOOKUP("Fuel Specific Gravity",'Raw Data'!$A$1:$B$2000,2,FALSE)</f>
        <v>10714.6573418115</v>
      </c>
      <c r="BZ102" s="4">
        <f>BF102*$BU102*VLOOKUP("Fuel Specific Gravity",'Raw Data'!$A$1:$B$2000,2,FALSE)</f>
        <v>1.8998790227150002</v>
      </c>
      <c r="CA102" s="4">
        <f>BJ102*$BU102*VLOOKUP("Fuel Specific Gravity",'Raw Data'!$A$1:$B$2000,2,FALSE)</f>
        <v>3.7481108486960002</v>
      </c>
      <c r="CB102" s="4">
        <f>BM102*$BU102*VLOOKUP("Fuel Specific Gravity",'Raw Data'!$A$1:$B$2000,2,FALSE)</f>
        <v>1.6766893511145</v>
      </c>
    </row>
    <row r="103" spans="1:80" x14ac:dyDescent="0.25">
      <c r="A103" s="2">
        <v>43167</v>
      </c>
      <c r="B103" s="38">
        <v>1.6839120370370372E-2</v>
      </c>
      <c r="C103" s="4">
        <v>14.51</v>
      </c>
      <c r="D103" s="4">
        <v>4.7999999999999996E-3</v>
      </c>
      <c r="E103" s="4">
        <v>48.492679000000003</v>
      </c>
      <c r="F103" s="4">
        <v>58.4</v>
      </c>
      <c r="G103" s="4">
        <v>3.6</v>
      </c>
      <c r="H103" s="4">
        <v>40.299999999999997</v>
      </c>
      <c r="J103" s="4">
        <v>0.4</v>
      </c>
      <c r="K103" s="4">
        <v>0.87270000000000003</v>
      </c>
      <c r="L103" s="4">
        <v>12.662599999999999</v>
      </c>
      <c r="M103" s="4">
        <v>4.1999999999999997E-3</v>
      </c>
      <c r="N103" s="4">
        <v>51.005000000000003</v>
      </c>
      <c r="O103" s="4">
        <v>3.1415999999999999</v>
      </c>
      <c r="P103" s="4">
        <v>54.1</v>
      </c>
      <c r="Q103" s="4">
        <v>41.856099999999998</v>
      </c>
      <c r="R103" s="4">
        <v>2.5781000000000001</v>
      </c>
      <c r="S103" s="4">
        <v>44.4</v>
      </c>
      <c r="T103" s="4">
        <v>40.267299999999999</v>
      </c>
      <c r="W103" s="4">
        <v>0</v>
      </c>
      <c r="X103" s="4">
        <v>0.34910000000000002</v>
      </c>
      <c r="Y103" s="4">
        <v>12.5</v>
      </c>
      <c r="Z103" s="4">
        <v>845</v>
      </c>
      <c r="AA103" s="4">
        <v>855</v>
      </c>
      <c r="AB103" s="4">
        <v>869</v>
      </c>
      <c r="AC103" s="4">
        <v>84</v>
      </c>
      <c r="AD103" s="4">
        <v>28.49</v>
      </c>
      <c r="AE103" s="4">
        <v>0.65</v>
      </c>
      <c r="AF103" s="4">
        <v>978</v>
      </c>
      <c r="AG103" s="4">
        <v>3</v>
      </c>
      <c r="AH103" s="4">
        <v>60.071928</v>
      </c>
      <c r="AI103" s="4">
        <v>41</v>
      </c>
      <c r="AJ103" s="4">
        <v>191</v>
      </c>
      <c r="AK103" s="4">
        <v>171</v>
      </c>
      <c r="AL103" s="4">
        <v>5.2</v>
      </c>
      <c r="AM103" s="4">
        <v>174.3</v>
      </c>
      <c r="AN103" s="4" t="s">
        <v>155</v>
      </c>
      <c r="AO103" s="4">
        <v>2</v>
      </c>
      <c r="AP103" s="5">
        <v>0.89265046296296291</v>
      </c>
      <c r="AQ103" s="4">
        <v>47.164257999999997</v>
      </c>
      <c r="AR103" s="4">
        <v>-88.489075</v>
      </c>
      <c r="AS103" s="4">
        <v>320.3</v>
      </c>
      <c r="AT103" s="4">
        <v>21.4</v>
      </c>
      <c r="AU103" s="4">
        <v>12</v>
      </c>
      <c r="AV103" s="4">
        <v>9</v>
      </c>
      <c r="AW103" s="4" t="s">
        <v>215</v>
      </c>
      <c r="AX103" s="4">
        <v>2.0771000000000002</v>
      </c>
      <c r="AY103" s="4">
        <v>1</v>
      </c>
      <c r="AZ103" s="4">
        <v>2.8229000000000002</v>
      </c>
      <c r="BA103" s="4">
        <v>13.404</v>
      </c>
      <c r="BB103" s="4">
        <v>14.04</v>
      </c>
      <c r="BC103" s="4">
        <v>1.05</v>
      </c>
      <c r="BD103" s="4">
        <v>14.59</v>
      </c>
      <c r="BE103" s="4">
        <v>2904.5659999999998</v>
      </c>
      <c r="BF103" s="4">
        <v>0.61799999999999999</v>
      </c>
      <c r="BG103" s="4">
        <v>1.2250000000000001</v>
      </c>
      <c r="BH103" s="4">
        <v>7.4999999999999997E-2</v>
      </c>
      <c r="BI103" s="4">
        <v>1.3009999999999999</v>
      </c>
      <c r="BJ103" s="4">
        <v>1.0049999999999999</v>
      </c>
      <c r="BK103" s="4">
        <v>6.2E-2</v>
      </c>
      <c r="BL103" s="4">
        <v>1.0669999999999999</v>
      </c>
      <c r="BM103" s="4">
        <v>0.31869999999999998</v>
      </c>
      <c r="BQ103" s="4">
        <v>58.22</v>
      </c>
      <c r="BR103" s="4">
        <v>0.19928799999999999</v>
      </c>
      <c r="BS103" s="4">
        <v>-5</v>
      </c>
      <c r="BT103" s="4">
        <v>5.0000000000000001E-3</v>
      </c>
      <c r="BU103" s="4">
        <v>4.8700929999999998</v>
      </c>
      <c r="BV103" s="4">
        <v>21</v>
      </c>
      <c r="BW103" s="4">
        <f t="shared" si="10"/>
        <v>1.2866785705999999</v>
      </c>
      <c r="BY103" s="4">
        <f>BE103*$BU103*VLOOKUP("Fuel Specific Gravity",'Raw Data'!$A$1:$B$2000,2,FALSE)</f>
        <v>10623.275415023136</v>
      </c>
      <c r="BZ103" s="4">
        <f>BF103*$BU103*VLOOKUP("Fuel Specific Gravity",'Raw Data'!$A$1:$B$2000,2,FALSE)</f>
        <v>2.2602978229740001</v>
      </c>
      <c r="CA103" s="4">
        <f>BJ103*$BU103*VLOOKUP("Fuel Specific Gravity",'Raw Data'!$A$1:$B$2000,2,FALSE)</f>
        <v>3.6757270422149992</v>
      </c>
      <c r="CB103" s="4">
        <f>BM103*$BU103*VLOOKUP("Fuel Specific Gravity",'Raw Data'!$A$1:$B$2000,2,FALSE)</f>
        <v>1.1656260779640999</v>
      </c>
    </row>
    <row r="104" spans="1:80" x14ac:dyDescent="0.25">
      <c r="A104" s="2">
        <v>43167</v>
      </c>
      <c r="B104" s="38">
        <v>1.6850694444444446E-2</v>
      </c>
      <c r="C104" s="4">
        <v>14.51</v>
      </c>
      <c r="D104" s="4">
        <v>6.3E-3</v>
      </c>
      <c r="E104" s="4">
        <v>62.675261999999996</v>
      </c>
      <c r="F104" s="4">
        <v>55</v>
      </c>
      <c r="G104" s="4">
        <v>3.5</v>
      </c>
      <c r="H104" s="4">
        <v>30.5</v>
      </c>
      <c r="J104" s="4">
        <v>0.4</v>
      </c>
      <c r="K104" s="4">
        <v>0.87270000000000003</v>
      </c>
      <c r="L104" s="4">
        <v>12.6625</v>
      </c>
      <c r="M104" s="4">
        <v>5.4999999999999997E-3</v>
      </c>
      <c r="N104" s="4">
        <v>47.992199999999997</v>
      </c>
      <c r="O104" s="4">
        <v>3.0543999999999998</v>
      </c>
      <c r="P104" s="4">
        <v>51</v>
      </c>
      <c r="Q104" s="4">
        <v>39.383800000000001</v>
      </c>
      <c r="R104" s="4">
        <v>2.5065</v>
      </c>
      <c r="S104" s="4">
        <v>41.9</v>
      </c>
      <c r="T104" s="4">
        <v>30.5062</v>
      </c>
      <c r="W104" s="4">
        <v>0</v>
      </c>
      <c r="X104" s="4">
        <v>0.34910000000000002</v>
      </c>
      <c r="Y104" s="4">
        <v>12.5</v>
      </c>
      <c r="Z104" s="4">
        <v>845</v>
      </c>
      <c r="AA104" s="4">
        <v>855</v>
      </c>
      <c r="AB104" s="4">
        <v>868</v>
      </c>
      <c r="AC104" s="4">
        <v>84</v>
      </c>
      <c r="AD104" s="4">
        <v>28.49</v>
      </c>
      <c r="AE104" s="4">
        <v>0.65</v>
      </c>
      <c r="AF104" s="4">
        <v>978</v>
      </c>
      <c r="AG104" s="4">
        <v>3</v>
      </c>
      <c r="AH104" s="4">
        <v>60</v>
      </c>
      <c r="AI104" s="4">
        <v>41</v>
      </c>
      <c r="AJ104" s="4">
        <v>191</v>
      </c>
      <c r="AK104" s="4">
        <v>170.1</v>
      </c>
      <c r="AL104" s="4">
        <v>5.2</v>
      </c>
      <c r="AM104" s="4">
        <v>174.7</v>
      </c>
      <c r="AN104" s="4" t="s">
        <v>155</v>
      </c>
      <c r="AO104" s="4">
        <v>2</v>
      </c>
      <c r="AP104" s="5">
        <v>0.89266203703703706</v>
      </c>
      <c r="AQ104" s="4">
        <v>47.164214000000001</v>
      </c>
      <c r="AR104" s="4">
        <v>-88.489294999999998</v>
      </c>
      <c r="AS104" s="4">
        <v>320.3</v>
      </c>
      <c r="AT104" s="4">
        <v>21.6</v>
      </c>
      <c r="AU104" s="4">
        <v>12</v>
      </c>
      <c r="AV104" s="4">
        <v>9</v>
      </c>
      <c r="AW104" s="4" t="s">
        <v>215</v>
      </c>
      <c r="AX104" s="4">
        <v>2.1</v>
      </c>
      <c r="AY104" s="4">
        <v>1</v>
      </c>
      <c r="AZ104" s="4">
        <v>2.5687000000000002</v>
      </c>
      <c r="BA104" s="4">
        <v>13.404</v>
      </c>
      <c r="BB104" s="4">
        <v>14.04</v>
      </c>
      <c r="BC104" s="4">
        <v>1.05</v>
      </c>
      <c r="BD104" s="4">
        <v>14.59</v>
      </c>
      <c r="BE104" s="4">
        <v>2904.5059999999999</v>
      </c>
      <c r="BF104" s="4">
        <v>0.79900000000000004</v>
      </c>
      <c r="BG104" s="4">
        <v>1.153</v>
      </c>
      <c r="BH104" s="4">
        <v>7.2999999999999995E-2</v>
      </c>
      <c r="BI104" s="4">
        <v>1.226</v>
      </c>
      <c r="BJ104" s="4">
        <v>0.94599999999999995</v>
      </c>
      <c r="BK104" s="4">
        <v>0.06</v>
      </c>
      <c r="BL104" s="4">
        <v>1.006</v>
      </c>
      <c r="BM104" s="4">
        <v>0.24149999999999999</v>
      </c>
      <c r="BQ104" s="4">
        <v>58.219000000000001</v>
      </c>
      <c r="BR104" s="4">
        <v>0.25102000000000002</v>
      </c>
      <c r="BS104" s="4">
        <v>-5</v>
      </c>
      <c r="BT104" s="4">
        <v>5.9290000000000002E-3</v>
      </c>
      <c r="BU104" s="4">
        <v>6.1343009999999998</v>
      </c>
      <c r="BV104" s="4">
        <v>21</v>
      </c>
      <c r="BW104" s="4">
        <f t="shared" si="10"/>
        <v>1.6206823241999999</v>
      </c>
      <c r="BY104" s="4">
        <f>BE104*$BU104*VLOOKUP("Fuel Specific Gravity",'Raw Data'!$A$1:$B$2000,2,FALSE)</f>
        <v>13380.652659289804</v>
      </c>
      <c r="BZ104" s="4">
        <f>BF104*$BU104*VLOOKUP("Fuel Specific Gravity",'Raw Data'!$A$1:$B$2000,2,FALSE)</f>
        <v>3.6808811807490005</v>
      </c>
      <c r="CA104" s="4">
        <f>BJ104*$BU104*VLOOKUP("Fuel Specific Gravity",'Raw Data'!$A$1:$B$2000,2,FALSE)</f>
        <v>4.358089608245999</v>
      </c>
      <c r="CB104" s="4">
        <f>BM104*$BU104*VLOOKUP("Fuel Specific Gravity",'Raw Data'!$A$1:$B$2000,2,FALSE)</f>
        <v>1.1125567023164999</v>
      </c>
    </row>
    <row r="105" spans="1:80" x14ac:dyDescent="0.25">
      <c r="A105" s="2">
        <v>43167</v>
      </c>
      <c r="B105" s="38">
        <v>1.6862268518518516E-2</v>
      </c>
      <c r="C105" s="4">
        <v>14.356</v>
      </c>
      <c r="D105" s="4">
        <v>7.0000000000000001E-3</v>
      </c>
      <c r="E105" s="4">
        <v>70</v>
      </c>
      <c r="F105" s="4">
        <v>52.3</v>
      </c>
      <c r="G105" s="4">
        <v>3.5</v>
      </c>
      <c r="H105" s="4">
        <v>30.9</v>
      </c>
      <c r="J105" s="4">
        <v>0.4</v>
      </c>
      <c r="K105" s="4">
        <v>0.87390000000000001</v>
      </c>
      <c r="L105" s="4">
        <v>12.545999999999999</v>
      </c>
      <c r="M105" s="4">
        <v>6.1000000000000004E-3</v>
      </c>
      <c r="N105" s="4">
        <v>45.676900000000003</v>
      </c>
      <c r="O105" s="4">
        <v>3.0587</v>
      </c>
      <c r="P105" s="4">
        <v>48.7</v>
      </c>
      <c r="Q105" s="4">
        <v>37.483800000000002</v>
      </c>
      <c r="R105" s="4">
        <v>2.5099999999999998</v>
      </c>
      <c r="S105" s="4">
        <v>40</v>
      </c>
      <c r="T105" s="4">
        <v>30.867699999999999</v>
      </c>
      <c r="W105" s="4">
        <v>0</v>
      </c>
      <c r="X105" s="4">
        <v>0.34960000000000002</v>
      </c>
      <c r="Y105" s="4">
        <v>12.6</v>
      </c>
      <c r="Z105" s="4">
        <v>845</v>
      </c>
      <c r="AA105" s="4">
        <v>854</v>
      </c>
      <c r="AB105" s="4">
        <v>868</v>
      </c>
      <c r="AC105" s="4">
        <v>84</v>
      </c>
      <c r="AD105" s="4">
        <v>28.49</v>
      </c>
      <c r="AE105" s="4">
        <v>0.65</v>
      </c>
      <c r="AF105" s="4">
        <v>978</v>
      </c>
      <c r="AG105" s="4">
        <v>3</v>
      </c>
      <c r="AH105" s="4">
        <v>60</v>
      </c>
      <c r="AI105" s="4">
        <v>41</v>
      </c>
      <c r="AJ105" s="4">
        <v>191</v>
      </c>
      <c r="AK105" s="4">
        <v>170</v>
      </c>
      <c r="AL105" s="4">
        <v>5.3</v>
      </c>
      <c r="AM105" s="4">
        <v>175</v>
      </c>
      <c r="AN105" s="4" t="s">
        <v>155</v>
      </c>
      <c r="AO105" s="4">
        <v>2</v>
      </c>
      <c r="AP105" s="5">
        <v>0.89268518518518514</v>
      </c>
      <c r="AQ105" s="4">
        <v>47.164171000000003</v>
      </c>
      <c r="AR105" s="4">
        <v>-88.489452</v>
      </c>
      <c r="AS105" s="4">
        <v>320.3</v>
      </c>
      <c r="AT105" s="4">
        <v>23.6</v>
      </c>
      <c r="AU105" s="4">
        <v>12</v>
      </c>
      <c r="AV105" s="4">
        <v>10</v>
      </c>
      <c r="AW105" s="4" t="s">
        <v>213</v>
      </c>
      <c r="AX105" s="4">
        <v>2.1</v>
      </c>
      <c r="AY105" s="4">
        <v>1</v>
      </c>
      <c r="AZ105" s="4">
        <v>2.5</v>
      </c>
      <c r="BA105" s="4">
        <v>13.404</v>
      </c>
      <c r="BB105" s="4">
        <v>14.18</v>
      </c>
      <c r="BC105" s="4">
        <v>1.06</v>
      </c>
      <c r="BD105" s="4">
        <v>14.429</v>
      </c>
      <c r="BE105" s="4">
        <v>2904.413</v>
      </c>
      <c r="BF105" s="4">
        <v>0.90100000000000002</v>
      </c>
      <c r="BG105" s="4">
        <v>1.107</v>
      </c>
      <c r="BH105" s="4">
        <v>7.3999999999999996E-2</v>
      </c>
      <c r="BI105" s="4">
        <v>1.1819999999999999</v>
      </c>
      <c r="BJ105" s="4">
        <v>0.90900000000000003</v>
      </c>
      <c r="BK105" s="4">
        <v>6.0999999999999999E-2</v>
      </c>
      <c r="BL105" s="4">
        <v>0.97</v>
      </c>
      <c r="BM105" s="4">
        <v>0.24660000000000001</v>
      </c>
      <c r="BQ105" s="4">
        <v>58.84</v>
      </c>
      <c r="BR105" s="4">
        <v>0.26150299999999999</v>
      </c>
      <c r="BS105" s="4">
        <v>-5</v>
      </c>
      <c r="BT105" s="4">
        <v>5.071E-3</v>
      </c>
      <c r="BU105" s="4">
        <v>6.3904800000000002</v>
      </c>
      <c r="BV105" s="4">
        <v>21</v>
      </c>
      <c r="BW105" s="4">
        <f t="shared" si="10"/>
        <v>1.688364816</v>
      </c>
      <c r="BY105" s="4">
        <f>BE105*$BU105*VLOOKUP("Fuel Specific Gravity",'Raw Data'!$A$1:$B$2000,2,FALSE)</f>
        <v>13939.005484368239</v>
      </c>
      <c r="BZ105" s="4">
        <f>BF105*$BU105*VLOOKUP("Fuel Specific Gravity",'Raw Data'!$A$1:$B$2000,2,FALSE)</f>
        <v>4.3241246824800008</v>
      </c>
      <c r="CA105" s="4">
        <f>BJ105*$BU105*VLOOKUP("Fuel Specific Gravity",'Raw Data'!$A$1:$B$2000,2,FALSE)</f>
        <v>4.3625186863200005</v>
      </c>
      <c r="CB105" s="4">
        <f>BM105*$BU105*VLOOKUP("Fuel Specific Gravity",'Raw Data'!$A$1:$B$2000,2,FALSE)</f>
        <v>1.1834951683680002</v>
      </c>
    </row>
    <row r="106" spans="1:80" x14ac:dyDescent="0.25">
      <c r="A106" s="2">
        <v>43167</v>
      </c>
      <c r="B106" s="38">
        <v>1.687384259259259E-2</v>
      </c>
      <c r="C106" s="4">
        <v>14.177</v>
      </c>
      <c r="D106" s="4">
        <v>7.0000000000000001E-3</v>
      </c>
      <c r="E106" s="4">
        <v>70</v>
      </c>
      <c r="F106" s="4">
        <v>50.5</v>
      </c>
      <c r="G106" s="4">
        <v>3.5</v>
      </c>
      <c r="H106" s="4">
        <v>22.4</v>
      </c>
      <c r="J106" s="4">
        <v>0.4</v>
      </c>
      <c r="K106" s="4">
        <v>0.87529999999999997</v>
      </c>
      <c r="L106" s="4">
        <v>12.408799999999999</v>
      </c>
      <c r="M106" s="4">
        <v>6.1000000000000004E-3</v>
      </c>
      <c r="N106" s="4">
        <v>44.224499999999999</v>
      </c>
      <c r="O106" s="4">
        <v>3.0634999999999999</v>
      </c>
      <c r="P106" s="4">
        <v>47.3</v>
      </c>
      <c r="Q106" s="4">
        <v>36.291899999999998</v>
      </c>
      <c r="R106" s="4">
        <v>2.5139999999999998</v>
      </c>
      <c r="S106" s="4">
        <v>38.799999999999997</v>
      </c>
      <c r="T106" s="4">
        <v>22.354900000000001</v>
      </c>
      <c r="W106" s="4">
        <v>0</v>
      </c>
      <c r="X106" s="4">
        <v>0.35010000000000002</v>
      </c>
      <c r="Y106" s="4">
        <v>12.5</v>
      </c>
      <c r="Z106" s="4">
        <v>846</v>
      </c>
      <c r="AA106" s="4">
        <v>855</v>
      </c>
      <c r="AB106" s="4">
        <v>868</v>
      </c>
      <c r="AC106" s="4">
        <v>84</v>
      </c>
      <c r="AD106" s="4">
        <v>28.49</v>
      </c>
      <c r="AE106" s="4">
        <v>0.65</v>
      </c>
      <c r="AF106" s="4">
        <v>978</v>
      </c>
      <c r="AG106" s="4">
        <v>3</v>
      </c>
      <c r="AH106" s="4">
        <v>60</v>
      </c>
      <c r="AI106" s="4">
        <v>41</v>
      </c>
      <c r="AJ106" s="4">
        <v>191</v>
      </c>
      <c r="AK106" s="4">
        <v>170</v>
      </c>
      <c r="AL106" s="4">
        <v>5.2</v>
      </c>
      <c r="AM106" s="4">
        <v>175</v>
      </c>
      <c r="AN106" s="4" t="s">
        <v>155</v>
      </c>
      <c r="AO106" s="4">
        <v>2</v>
      </c>
      <c r="AP106" s="5">
        <v>0.89269675925925929</v>
      </c>
      <c r="AQ106" s="4">
        <v>47.164116999999997</v>
      </c>
      <c r="AR106" s="4">
        <v>-88.489581000000001</v>
      </c>
      <c r="AS106" s="4">
        <v>320.5</v>
      </c>
      <c r="AT106" s="4">
        <v>24.9</v>
      </c>
      <c r="AU106" s="4">
        <v>12</v>
      </c>
      <c r="AV106" s="4">
        <v>10</v>
      </c>
      <c r="AW106" s="4" t="s">
        <v>213</v>
      </c>
      <c r="AX106" s="4">
        <v>1.2519</v>
      </c>
      <c r="AY106" s="4">
        <v>1.0770999999999999</v>
      </c>
      <c r="AZ106" s="4">
        <v>1.9602999999999999</v>
      </c>
      <c r="BA106" s="4">
        <v>13.404</v>
      </c>
      <c r="BB106" s="4">
        <v>14.35</v>
      </c>
      <c r="BC106" s="4">
        <v>1.07</v>
      </c>
      <c r="BD106" s="4">
        <v>14.247999999999999</v>
      </c>
      <c r="BE106" s="4">
        <v>2904.6889999999999</v>
      </c>
      <c r="BF106" s="4">
        <v>0.91300000000000003</v>
      </c>
      <c r="BG106" s="4">
        <v>1.0840000000000001</v>
      </c>
      <c r="BH106" s="4">
        <v>7.4999999999999997E-2</v>
      </c>
      <c r="BI106" s="4">
        <v>1.159</v>
      </c>
      <c r="BJ106" s="4">
        <v>0.89</v>
      </c>
      <c r="BK106" s="4">
        <v>6.2E-2</v>
      </c>
      <c r="BL106" s="4">
        <v>0.95099999999999996</v>
      </c>
      <c r="BM106" s="4">
        <v>0.18060000000000001</v>
      </c>
      <c r="BQ106" s="4">
        <v>59.591000000000001</v>
      </c>
      <c r="BR106" s="4">
        <v>0.24063300000000001</v>
      </c>
      <c r="BS106" s="4">
        <v>-5</v>
      </c>
      <c r="BT106" s="4">
        <v>5.9290000000000002E-3</v>
      </c>
      <c r="BU106" s="4">
        <v>5.8804679999999996</v>
      </c>
      <c r="BV106" s="4">
        <v>21</v>
      </c>
      <c r="BW106" s="4">
        <f t="shared" si="10"/>
        <v>1.5536196455999998</v>
      </c>
      <c r="BY106" s="4">
        <f>BE106*$BU106*VLOOKUP("Fuel Specific Gravity",'Raw Data'!$A$1:$B$2000,2,FALSE)</f>
        <v>12827.778966553451</v>
      </c>
      <c r="BZ106" s="4">
        <f>BF106*$BU106*VLOOKUP("Fuel Specific Gravity",'Raw Data'!$A$1:$B$2000,2,FALSE)</f>
        <v>4.0320193302840002</v>
      </c>
      <c r="CA106" s="4">
        <f>BJ106*$BU106*VLOOKUP("Fuel Specific Gravity",'Raw Data'!$A$1:$B$2000,2,FALSE)</f>
        <v>3.93044600652</v>
      </c>
      <c r="CB106" s="4">
        <f>BM106*$BU106*VLOOKUP("Fuel Specific Gravity",'Raw Data'!$A$1:$B$2000,2,FALSE)</f>
        <v>0.79757140312079999</v>
      </c>
    </row>
    <row r="107" spans="1:80" x14ac:dyDescent="0.25">
      <c r="A107" s="2">
        <v>43167</v>
      </c>
      <c r="B107" s="38">
        <v>1.6885416666666667E-2</v>
      </c>
      <c r="C107" s="4">
        <v>14.06</v>
      </c>
      <c r="D107" s="4">
        <v>3.2000000000000002E-3</v>
      </c>
      <c r="E107" s="4">
        <v>32.092834000000003</v>
      </c>
      <c r="F107" s="4">
        <v>48.5</v>
      </c>
      <c r="G107" s="4">
        <v>3.5</v>
      </c>
      <c r="H107" s="4">
        <v>26.8</v>
      </c>
      <c r="J107" s="4">
        <v>0.37</v>
      </c>
      <c r="K107" s="4">
        <v>0.87619999999999998</v>
      </c>
      <c r="L107" s="4">
        <v>12.319900000000001</v>
      </c>
      <c r="M107" s="4">
        <v>2.8E-3</v>
      </c>
      <c r="N107" s="4">
        <v>42.537999999999997</v>
      </c>
      <c r="O107" s="4">
        <v>3.0324</v>
      </c>
      <c r="P107" s="4">
        <v>45.6</v>
      </c>
      <c r="Q107" s="4">
        <v>34.907899999999998</v>
      </c>
      <c r="R107" s="4">
        <v>2.4885000000000002</v>
      </c>
      <c r="S107" s="4">
        <v>37.4</v>
      </c>
      <c r="T107" s="4">
        <v>26.790700000000001</v>
      </c>
      <c r="W107" s="4">
        <v>0</v>
      </c>
      <c r="X107" s="4">
        <v>0.32790000000000002</v>
      </c>
      <c r="Y107" s="4">
        <v>12.5</v>
      </c>
      <c r="Z107" s="4">
        <v>845</v>
      </c>
      <c r="AA107" s="4">
        <v>855</v>
      </c>
      <c r="AB107" s="4">
        <v>869</v>
      </c>
      <c r="AC107" s="4">
        <v>84</v>
      </c>
      <c r="AD107" s="4">
        <v>28.49</v>
      </c>
      <c r="AE107" s="4">
        <v>0.65</v>
      </c>
      <c r="AF107" s="4">
        <v>978</v>
      </c>
      <c r="AG107" s="4">
        <v>3</v>
      </c>
      <c r="AH107" s="4">
        <v>60</v>
      </c>
      <c r="AI107" s="4">
        <v>41</v>
      </c>
      <c r="AJ107" s="4">
        <v>191</v>
      </c>
      <c r="AK107" s="4">
        <v>170</v>
      </c>
      <c r="AL107" s="4">
        <v>5.2</v>
      </c>
      <c r="AM107" s="4">
        <v>175</v>
      </c>
      <c r="AN107" s="4" t="s">
        <v>155</v>
      </c>
      <c r="AO107" s="4">
        <v>2</v>
      </c>
      <c r="AP107" s="5">
        <v>0.89270833333333333</v>
      </c>
      <c r="AQ107" s="4">
        <v>47.164102999999997</v>
      </c>
      <c r="AR107" s="4">
        <v>-88.489609999999999</v>
      </c>
      <c r="AS107" s="4">
        <v>320.5</v>
      </c>
      <c r="AT107" s="4">
        <v>25.4</v>
      </c>
      <c r="AU107" s="4">
        <v>12</v>
      </c>
      <c r="AV107" s="4">
        <v>11</v>
      </c>
      <c r="AW107" s="4" t="s">
        <v>213</v>
      </c>
      <c r="AX107" s="4">
        <v>1.1541999999999999</v>
      </c>
      <c r="AY107" s="4">
        <v>1.0228999999999999</v>
      </c>
      <c r="AZ107" s="4">
        <v>1.8771</v>
      </c>
      <c r="BA107" s="4">
        <v>13.404</v>
      </c>
      <c r="BB107" s="4">
        <v>14.46</v>
      </c>
      <c r="BC107" s="4">
        <v>1.08</v>
      </c>
      <c r="BD107" s="4">
        <v>14.125</v>
      </c>
      <c r="BE107" s="4">
        <v>2905.4209999999998</v>
      </c>
      <c r="BF107" s="4">
        <v>0.42199999999999999</v>
      </c>
      <c r="BG107" s="4">
        <v>1.0509999999999999</v>
      </c>
      <c r="BH107" s="4">
        <v>7.4999999999999997E-2</v>
      </c>
      <c r="BI107" s="4">
        <v>1.125</v>
      </c>
      <c r="BJ107" s="4">
        <v>0.86199999999999999</v>
      </c>
      <c r="BK107" s="4">
        <v>6.0999999999999999E-2</v>
      </c>
      <c r="BL107" s="4">
        <v>0.92400000000000004</v>
      </c>
      <c r="BM107" s="4">
        <v>0.218</v>
      </c>
      <c r="BQ107" s="4">
        <v>56.231999999999999</v>
      </c>
      <c r="BR107" s="4">
        <v>0.24271599999999999</v>
      </c>
      <c r="BS107" s="4">
        <v>-5</v>
      </c>
      <c r="BT107" s="4">
        <v>6.0000000000000001E-3</v>
      </c>
      <c r="BU107" s="4">
        <v>5.9313719999999996</v>
      </c>
      <c r="BV107" s="4">
        <v>21</v>
      </c>
      <c r="BW107" s="4">
        <f t="shared" si="10"/>
        <v>1.5670684823999999</v>
      </c>
      <c r="BY107" s="4">
        <f>BE107*$BU107*VLOOKUP("Fuel Specific Gravity",'Raw Data'!$A$1:$B$2000,2,FALSE)</f>
        <v>12942.082708476612</v>
      </c>
      <c r="BZ107" s="4">
        <f>BF107*$BU107*VLOOKUP("Fuel Specific Gravity",'Raw Data'!$A$1:$B$2000,2,FALSE)</f>
        <v>1.8797822769839998</v>
      </c>
      <c r="CA107" s="4">
        <f>BJ107*$BU107*VLOOKUP("Fuel Specific Gravity",'Raw Data'!$A$1:$B$2000,2,FALSE)</f>
        <v>3.8397448406639998</v>
      </c>
      <c r="CB107" s="4">
        <f>BM107*$BU107*VLOOKUP("Fuel Specific Gravity",'Raw Data'!$A$1:$B$2000,2,FALSE)</f>
        <v>0.97107236109600004</v>
      </c>
    </row>
    <row r="108" spans="1:80" x14ac:dyDescent="0.25">
      <c r="A108" s="2">
        <v>43167</v>
      </c>
      <c r="B108" s="38">
        <v>1.689699074074074E-2</v>
      </c>
      <c r="C108" s="4">
        <v>13.993</v>
      </c>
      <c r="D108" s="4">
        <v>2E-3</v>
      </c>
      <c r="E108" s="4">
        <v>20</v>
      </c>
      <c r="F108" s="4">
        <v>48.1</v>
      </c>
      <c r="G108" s="4">
        <v>3.4</v>
      </c>
      <c r="H108" s="4">
        <v>43.1</v>
      </c>
      <c r="J108" s="4">
        <v>0.3</v>
      </c>
      <c r="K108" s="4">
        <v>0.87670000000000003</v>
      </c>
      <c r="L108" s="4">
        <v>12.2682</v>
      </c>
      <c r="M108" s="4">
        <v>1.8E-3</v>
      </c>
      <c r="N108" s="4">
        <v>42.128599999999999</v>
      </c>
      <c r="O108" s="4">
        <v>2.9807999999999999</v>
      </c>
      <c r="P108" s="4">
        <v>45.1</v>
      </c>
      <c r="Q108" s="4">
        <v>34.572000000000003</v>
      </c>
      <c r="R108" s="4">
        <v>2.4462000000000002</v>
      </c>
      <c r="S108" s="4">
        <v>37</v>
      </c>
      <c r="T108" s="4">
        <v>43.083300000000001</v>
      </c>
      <c r="W108" s="4">
        <v>0</v>
      </c>
      <c r="X108" s="4">
        <v>0.26300000000000001</v>
      </c>
      <c r="Y108" s="4">
        <v>12.5</v>
      </c>
      <c r="Z108" s="4">
        <v>845</v>
      </c>
      <c r="AA108" s="4">
        <v>855</v>
      </c>
      <c r="AB108" s="4">
        <v>868</v>
      </c>
      <c r="AC108" s="4">
        <v>84</v>
      </c>
      <c r="AD108" s="4">
        <v>28.49</v>
      </c>
      <c r="AE108" s="4">
        <v>0.65</v>
      </c>
      <c r="AF108" s="4">
        <v>978</v>
      </c>
      <c r="AG108" s="4">
        <v>3</v>
      </c>
      <c r="AH108" s="4">
        <v>60</v>
      </c>
      <c r="AI108" s="4">
        <v>41</v>
      </c>
      <c r="AJ108" s="4">
        <v>191</v>
      </c>
      <c r="AK108" s="4">
        <v>170</v>
      </c>
      <c r="AL108" s="4">
        <v>5.0999999999999996</v>
      </c>
      <c r="AM108" s="4">
        <v>175</v>
      </c>
      <c r="AN108" s="4" t="s">
        <v>155</v>
      </c>
      <c r="AO108" s="4">
        <v>2</v>
      </c>
      <c r="AP108" s="5">
        <v>0.89270833333333333</v>
      </c>
      <c r="AQ108" s="4">
        <v>47.163995</v>
      </c>
      <c r="AR108" s="4">
        <v>-88.489790999999997</v>
      </c>
      <c r="AS108" s="4">
        <v>320.5</v>
      </c>
      <c r="AT108" s="4">
        <v>26</v>
      </c>
      <c r="AU108" s="4">
        <v>12</v>
      </c>
      <c r="AV108" s="4">
        <v>11</v>
      </c>
      <c r="AW108" s="4" t="s">
        <v>212</v>
      </c>
      <c r="AX108" s="4">
        <v>1.2</v>
      </c>
      <c r="AY108" s="4">
        <v>1</v>
      </c>
      <c r="AZ108" s="4">
        <v>1.9</v>
      </c>
      <c r="BA108" s="4">
        <v>13.404</v>
      </c>
      <c r="BB108" s="4">
        <v>14.53</v>
      </c>
      <c r="BC108" s="4">
        <v>1.08</v>
      </c>
      <c r="BD108" s="4">
        <v>14.061999999999999</v>
      </c>
      <c r="BE108" s="4">
        <v>2905.32</v>
      </c>
      <c r="BF108" s="4">
        <v>0.26400000000000001</v>
      </c>
      <c r="BG108" s="4">
        <v>1.0449999999999999</v>
      </c>
      <c r="BH108" s="4">
        <v>7.3999999999999996E-2</v>
      </c>
      <c r="BI108" s="4">
        <v>1.119</v>
      </c>
      <c r="BJ108" s="4">
        <v>0.85699999999999998</v>
      </c>
      <c r="BK108" s="4">
        <v>6.0999999999999999E-2</v>
      </c>
      <c r="BL108" s="4">
        <v>0.91800000000000004</v>
      </c>
      <c r="BM108" s="4">
        <v>0.35210000000000002</v>
      </c>
      <c r="BQ108" s="4">
        <v>45.289000000000001</v>
      </c>
      <c r="BR108" s="4">
        <v>0.19933699999999999</v>
      </c>
      <c r="BS108" s="4">
        <v>-5</v>
      </c>
      <c r="BT108" s="4">
        <v>6.0000000000000001E-3</v>
      </c>
      <c r="BU108" s="4">
        <v>4.8712980000000003</v>
      </c>
      <c r="BV108" s="4">
        <v>21</v>
      </c>
      <c r="BW108" s="4">
        <f t="shared" si="10"/>
        <v>1.2869969316000001</v>
      </c>
      <c r="BY108" s="4">
        <f>BE108*$BU108*VLOOKUP("Fuel Specific Gravity",'Raw Data'!$A$1:$B$2000,2,FALSE)</f>
        <v>10628.662308525361</v>
      </c>
      <c r="BZ108" s="4">
        <f>BF108*$BU108*VLOOKUP("Fuel Specific Gravity",'Raw Data'!$A$1:$B$2000,2,FALSE)</f>
        <v>0.96580302667200002</v>
      </c>
      <c r="CA108" s="4">
        <f>BJ108*$BU108*VLOOKUP("Fuel Specific Gravity",'Raw Data'!$A$1:$B$2000,2,FALSE)</f>
        <v>3.1352014918859998</v>
      </c>
      <c r="CB108" s="4">
        <f>BM108*$BU108*VLOOKUP("Fuel Specific Gravity",'Raw Data'!$A$1:$B$2000,2,FALSE)</f>
        <v>1.2881032033758002</v>
      </c>
    </row>
    <row r="109" spans="1:80" x14ac:dyDescent="0.25">
      <c r="A109" s="2">
        <v>43167</v>
      </c>
      <c r="B109" s="38">
        <v>1.6908564814814814E-2</v>
      </c>
      <c r="C109" s="4">
        <v>13.907</v>
      </c>
      <c r="D109" s="4">
        <v>2.3999999999999998E-3</v>
      </c>
      <c r="E109" s="4">
        <v>24.216083999999999</v>
      </c>
      <c r="F109" s="4">
        <v>58.3</v>
      </c>
      <c r="G109" s="4">
        <v>3.3</v>
      </c>
      <c r="H109" s="4">
        <v>56.5</v>
      </c>
      <c r="J109" s="4">
        <v>0.3</v>
      </c>
      <c r="K109" s="4">
        <v>0.87729999999999997</v>
      </c>
      <c r="L109" s="4">
        <v>12.200100000000001</v>
      </c>
      <c r="M109" s="4">
        <v>2.0999999999999999E-3</v>
      </c>
      <c r="N109" s="4">
        <v>51.121499999999997</v>
      </c>
      <c r="O109" s="4">
        <v>2.8605999999999998</v>
      </c>
      <c r="P109" s="4">
        <v>54</v>
      </c>
      <c r="Q109" s="4">
        <v>41.951700000000002</v>
      </c>
      <c r="R109" s="4">
        <v>2.3475000000000001</v>
      </c>
      <c r="S109" s="4">
        <v>44.3</v>
      </c>
      <c r="T109" s="4">
        <v>56.511000000000003</v>
      </c>
      <c r="W109" s="4">
        <v>0</v>
      </c>
      <c r="X109" s="4">
        <v>0.26319999999999999</v>
      </c>
      <c r="Y109" s="4">
        <v>12.1</v>
      </c>
      <c r="Z109" s="4">
        <v>848</v>
      </c>
      <c r="AA109" s="4">
        <v>859</v>
      </c>
      <c r="AB109" s="4">
        <v>869</v>
      </c>
      <c r="AC109" s="4">
        <v>84</v>
      </c>
      <c r="AD109" s="4">
        <v>28.49</v>
      </c>
      <c r="AE109" s="4">
        <v>0.65</v>
      </c>
      <c r="AF109" s="4">
        <v>978</v>
      </c>
      <c r="AG109" s="4">
        <v>3</v>
      </c>
      <c r="AH109" s="4">
        <v>60</v>
      </c>
      <c r="AI109" s="4">
        <v>41</v>
      </c>
      <c r="AJ109" s="4">
        <v>190.1</v>
      </c>
      <c r="AK109" s="4">
        <v>169.1</v>
      </c>
      <c r="AL109" s="4">
        <v>4.8</v>
      </c>
      <c r="AM109" s="4">
        <v>175</v>
      </c>
      <c r="AN109" s="4" t="s">
        <v>155</v>
      </c>
      <c r="AO109" s="4">
        <v>2</v>
      </c>
      <c r="AP109" s="5">
        <v>0.8927314814814814</v>
      </c>
      <c r="AQ109" s="4">
        <v>47.163963000000003</v>
      </c>
      <c r="AR109" s="4">
        <v>-88.489845000000003</v>
      </c>
      <c r="AS109" s="4">
        <v>320.5</v>
      </c>
      <c r="AT109" s="4">
        <v>26.3</v>
      </c>
      <c r="AU109" s="4">
        <v>12</v>
      </c>
      <c r="AV109" s="4">
        <v>11</v>
      </c>
      <c r="AW109" s="4" t="s">
        <v>212</v>
      </c>
      <c r="AX109" s="4">
        <v>1.2770999999999999</v>
      </c>
      <c r="AY109" s="4">
        <v>1.0770999999999999</v>
      </c>
      <c r="AZ109" s="4">
        <v>1.9771000000000001</v>
      </c>
      <c r="BA109" s="4">
        <v>13.404</v>
      </c>
      <c r="BB109" s="4">
        <v>14.61</v>
      </c>
      <c r="BC109" s="4">
        <v>1.0900000000000001</v>
      </c>
      <c r="BD109" s="4">
        <v>13.99</v>
      </c>
      <c r="BE109" s="4">
        <v>2904.9560000000001</v>
      </c>
      <c r="BF109" s="4">
        <v>0.32200000000000001</v>
      </c>
      <c r="BG109" s="4">
        <v>1.2749999999999999</v>
      </c>
      <c r="BH109" s="4">
        <v>7.0999999999999994E-2</v>
      </c>
      <c r="BI109" s="4">
        <v>1.3460000000000001</v>
      </c>
      <c r="BJ109" s="4">
        <v>1.046</v>
      </c>
      <c r="BK109" s="4">
        <v>5.8999999999999997E-2</v>
      </c>
      <c r="BL109" s="4">
        <v>1.105</v>
      </c>
      <c r="BM109" s="4">
        <v>0.46429999999999999</v>
      </c>
      <c r="BQ109" s="4">
        <v>45.564999999999998</v>
      </c>
      <c r="BR109" s="4">
        <v>0.21179300000000001</v>
      </c>
      <c r="BS109" s="4">
        <v>-5</v>
      </c>
      <c r="BT109" s="4">
        <v>7.8580000000000004E-3</v>
      </c>
      <c r="BU109" s="4">
        <v>5.1756919999999997</v>
      </c>
      <c r="BV109" s="4">
        <v>21</v>
      </c>
      <c r="BW109" s="4">
        <f t="shared" si="10"/>
        <v>1.3674178263999999</v>
      </c>
      <c r="BY109" s="4">
        <f>BE109*$BU109*VLOOKUP("Fuel Specific Gravity",'Raw Data'!$A$1:$B$2000,2,FALSE)</f>
        <v>11291.403304693551</v>
      </c>
      <c r="BZ109" s="4">
        <f>BF109*$BU109*VLOOKUP("Fuel Specific Gravity",'Raw Data'!$A$1:$B$2000,2,FALSE)</f>
        <v>1.2515961908239999</v>
      </c>
      <c r="CA109" s="4">
        <f>BJ109*$BU109*VLOOKUP("Fuel Specific Gravity",'Raw Data'!$A$1:$B$2000,2,FALSE)</f>
        <v>4.0657441478319996</v>
      </c>
      <c r="CB109" s="4">
        <f>BM109*$BU109*VLOOKUP("Fuel Specific Gravity",'Raw Data'!$A$1:$B$2000,2,FALSE)</f>
        <v>1.8047084204955997</v>
      </c>
    </row>
    <row r="110" spans="1:80" x14ac:dyDescent="0.25">
      <c r="A110" s="2">
        <v>43167</v>
      </c>
      <c r="B110" s="38">
        <v>1.6920138888888887E-2</v>
      </c>
      <c r="C110" s="4">
        <v>13.874000000000001</v>
      </c>
      <c r="D110" s="4">
        <v>3.0000000000000001E-3</v>
      </c>
      <c r="E110" s="4">
        <v>30</v>
      </c>
      <c r="F110" s="4">
        <v>73.900000000000006</v>
      </c>
      <c r="G110" s="4">
        <v>3.2</v>
      </c>
      <c r="H110" s="4">
        <v>81.099999999999994</v>
      </c>
      <c r="J110" s="4">
        <v>0.3</v>
      </c>
      <c r="K110" s="4">
        <v>0.87749999999999995</v>
      </c>
      <c r="L110" s="4">
        <v>12.173500000000001</v>
      </c>
      <c r="M110" s="4">
        <v>2.5999999999999999E-3</v>
      </c>
      <c r="N110" s="4">
        <v>64.817999999999998</v>
      </c>
      <c r="O110" s="4">
        <v>2.7734000000000001</v>
      </c>
      <c r="P110" s="4">
        <v>67.599999999999994</v>
      </c>
      <c r="Q110" s="4">
        <v>53.191499999999998</v>
      </c>
      <c r="R110" s="4">
        <v>2.2759</v>
      </c>
      <c r="S110" s="4">
        <v>55.5</v>
      </c>
      <c r="T110" s="4">
        <v>81.063199999999995</v>
      </c>
      <c r="W110" s="4">
        <v>0</v>
      </c>
      <c r="X110" s="4">
        <v>0.26319999999999999</v>
      </c>
      <c r="Y110" s="4">
        <v>12.1</v>
      </c>
      <c r="Z110" s="4">
        <v>849</v>
      </c>
      <c r="AA110" s="4">
        <v>859</v>
      </c>
      <c r="AB110" s="4">
        <v>869</v>
      </c>
      <c r="AC110" s="4">
        <v>84</v>
      </c>
      <c r="AD110" s="4">
        <v>28.49</v>
      </c>
      <c r="AE110" s="4">
        <v>0.65</v>
      </c>
      <c r="AF110" s="4">
        <v>978</v>
      </c>
      <c r="AG110" s="4">
        <v>3</v>
      </c>
      <c r="AH110" s="4">
        <v>59.070999999999998</v>
      </c>
      <c r="AI110" s="4">
        <v>41</v>
      </c>
      <c r="AJ110" s="4">
        <v>190</v>
      </c>
      <c r="AK110" s="4">
        <v>169</v>
      </c>
      <c r="AL110" s="4">
        <v>4.7</v>
      </c>
      <c r="AM110" s="4">
        <v>175</v>
      </c>
      <c r="AN110" s="4" t="s">
        <v>155</v>
      </c>
      <c r="AO110" s="4">
        <v>2</v>
      </c>
      <c r="AP110" s="5">
        <v>0.8927314814814814</v>
      </c>
      <c r="AQ110" s="4">
        <v>47.163857999999998</v>
      </c>
      <c r="AR110" s="4">
        <v>-88.490031999999999</v>
      </c>
      <c r="AS110" s="4">
        <v>320</v>
      </c>
      <c r="AT110" s="4">
        <v>26.2</v>
      </c>
      <c r="AU110" s="4">
        <v>12</v>
      </c>
      <c r="AV110" s="4">
        <v>11</v>
      </c>
      <c r="AW110" s="4" t="s">
        <v>212</v>
      </c>
      <c r="AX110" s="4">
        <v>1.1457999999999999</v>
      </c>
      <c r="AY110" s="4">
        <v>1.2542</v>
      </c>
      <c r="AZ110" s="4">
        <v>2.0771000000000002</v>
      </c>
      <c r="BA110" s="4">
        <v>13.404</v>
      </c>
      <c r="BB110" s="4">
        <v>14.64</v>
      </c>
      <c r="BC110" s="4">
        <v>1.0900000000000001</v>
      </c>
      <c r="BD110" s="4">
        <v>13.965999999999999</v>
      </c>
      <c r="BE110" s="4">
        <v>2904.2629999999999</v>
      </c>
      <c r="BF110" s="4">
        <v>0.4</v>
      </c>
      <c r="BG110" s="4">
        <v>1.619</v>
      </c>
      <c r="BH110" s="4">
        <v>6.9000000000000006E-2</v>
      </c>
      <c r="BI110" s="4">
        <v>1.6890000000000001</v>
      </c>
      <c r="BJ110" s="4">
        <v>1.329</v>
      </c>
      <c r="BK110" s="4">
        <v>5.7000000000000002E-2</v>
      </c>
      <c r="BL110" s="4">
        <v>1.3859999999999999</v>
      </c>
      <c r="BM110" s="4">
        <v>0.66739999999999999</v>
      </c>
      <c r="BQ110" s="4">
        <v>45.662999999999997</v>
      </c>
      <c r="BR110" s="4">
        <v>0.172124</v>
      </c>
      <c r="BS110" s="4">
        <v>-5</v>
      </c>
      <c r="BT110" s="4">
        <v>8.9289999999999994E-3</v>
      </c>
      <c r="BU110" s="4">
        <v>4.2062809999999997</v>
      </c>
      <c r="BV110" s="4">
        <v>21</v>
      </c>
      <c r="BW110" s="4">
        <f t="shared" si="10"/>
        <v>1.1112994401999998</v>
      </c>
      <c r="BY110" s="4">
        <f>BE110*$BU110*VLOOKUP("Fuel Specific Gravity",'Raw Data'!$A$1:$B$2000,2,FALSE)</f>
        <v>9174.3258532031523</v>
      </c>
      <c r="BZ110" s="4">
        <f>BF110*$BU110*VLOOKUP("Fuel Specific Gravity",'Raw Data'!$A$1:$B$2000,2,FALSE)</f>
        <v>1.2635668123999999</v>
      </c>
      <c r="CA110" s="4">
        <f>BJ110*$BU110*VLOOKUP("Fuel Specific Gravity",'Raw Data'!$A$1:$B$2000,2,FALSE)</f>
        <v>4.1982007341990002</v>
      </c>
      <c r="CB110" s="4">
        <f>BM110*$BU110*VLOOKUP("Fuel Specific Gravity",'Raw Data'!$A$1:$B$2000,2,FALSE)</f>
        <v>2.1082612264893998</v>
      </c>
    </row>
    <row r="111" spans="1:80" x14ac:dyDescent="0.25">
      <c r="A111" s="2">
        <v>43167</v>
      </c>
      <c r="B111" s="38">
        <v>1.6931712962962964E-2</v>
      </c>
      <c r="C111" s="4">
        <v>14.259</v>
      </c>
      <c r="D111" s="4">
        <v>7.4000000000000003E-3</v>
      </c>
      <c r="E111" s="4">
        <v>73.536280000000005</v>
      </c>
      <c r="F111" s="4">
        <v>84.3</v>
      </c>
      <c r="G111" s="4">
        <v>3.1</v>
      </c>
      <c r="H111" s="4">
        <v>80.599999999999994</v>
      </c>
      <c r="J111" s="4">
        <v>0.3</v>
      </c>
      <c r="K111" s="4">
        <v>0.87429999999999997</v>
      </c>
      <c r="L111" s="4">
        <v>12.466799999999999</v>
      </c>
      <c r="M111" s="4">
        <v>6.4000000000000003E-3</v>
      </c>
      <c r="N111" s="4">
        <v>73.674000000000007</v>
      </c>
      <c r="O111" s="4">
        <v>2.7103000000000002</v>
      </c>
      <c r="P111" s="4">
        <v>76.400000000000006</v>
      </c>
      <c r="Q111" s="4">
        <v>60.533000000000001</v>
      </c>
      <c r="R111" s="4">
        <v>2.2269000000000001</v>
      </c>
      <c r="S111" s="4">
        <v>62.8</v>
      </c>
      <c r="T111" s="4">
        <v>80.641300000000001</v>
      </c>
      <c r="W111" s="4">
        <v>0</v>
      </c>
      <c r="X111" s="4">
        <v>0.26229999999999998</v>
      </c>
      <c r="Y111" s="4">
        <v>12</v>
      </c>
      <c r="Z111" s="4">
        <v>849</v>
      </c>
      <c r="AA111" s="4">
        <v>860</v>
      </c>
      <c r="AB111" s="4">
        <v>870</v>
      </c>
      <c r="AC111" s="4">
        <v>84.9</v>
      </c>
      <c r="AD111" s="4">
        <v>28.81</v>
      </c>
      <c r="AE111" s="4">
        <v>0.66</v>
      </c>
      <c r="AF111" s="4">
        <v>978</v>
      </c>
      <c r="AG111" s="4">
        <v>3</v>
      </c>
      <c r="AH111" s="4">
        <v>59</v>
      </c>
      <c r="AI111" s="4">
        <v>41</v>
      </c>
      <c r="AJ111" s="4">
        <v>190</v>
      </c>
      <c r="AK111" s="4">
        <v>169</v>
      </c>
      <c r="AL111" s="4">
        <v>4.5999999999999996</v>
      </c>
      <c r="AM111" s="4">
        <v>175</v>
      </c>
      <c r="AN111" s="4" t="s">
        <v>155</v>
      </c>
      <c r="AO111" s="4">
        <v>2</v>
      </c>
      <c r="AP111" s="5">
        <v>0.8927546296296297</v>
      </c>
      <c r="AQ111" s="4">
        <v>47.163781999999998</v>
      </c>
      <c r="AR111" s="4">
        <v>-88.490182000000004</v>
      </c>
      <c r="AS111" s="4">
        <v>319.7</v>
      </c>
      <c r="AT111" s="4">
        <v>26</v>
      </c>
      <c r="AU111" s="4">
        <v>12</v>
      </c>
      <c r="AV111" s="4">
        <v>11</v>
      </c>
      <c r="AW111" s="4" t="s">
        <v>212</v>
      </c>
      <c r="AX111" s="4">
        <v>1.1000000000000001</v>
      </c>
      <c r="AY111" s="4">
        <v>1.3</v>
      </c>
      <c r="AZ111" s="4">
        <v>2.1</v>
      </c>
      <c r="BA111" s="4">
        <v>13.404</v>
      </c>
      <c r="BB111" s="4">
        <v>14.26</v>
      </c>
      <c r="BC111" s="4">
        <v>1.06</v>
      </c>
      <c r="BD111" s="4">
        <v>14.379</v>
      </c>
      <c r="BE111" s="4">
        <v>2903.223</v>
      </c>
      <c r="BF111" s="4">
        <v>0.95299999999999996</v>
      </c>
      <c r="BG111" s="4">
        <v>1.7969999999999999</v>
      </c>
      <c r="BH111" s="4">
        <v>6.6000000000000003E-2</v>
      </c>
      <c r="BI111" s="4">
        <v>1.863</v>
      </c>
      <c r="BJ111" s="4">
        <v>1.476</v>
      </c>
      <c r="BK111" s="4">
        <v>5.3999999999999999E-2</v>
      </c>
      <c r="BL111" s="4">
        <v>1.5309999999999999</v>
      </c>
      <c r="BM111" s="4">
        <v>0.64800000000000002</v>
      </c>
      <c r="BQ111" s="4">
        <v>44.411999999999999</v>
      </c>
      <c r="BR111" s="4">
        <v>0.17736099999999999</v>
      </c>
      <c r="BS111" s="4">
        <v>-5</v>
      </c>
      <c r="BT111" s="4">
        <v>8.9999999999999993E-3</v>
      </c>
      <c r="BU111" s="4">
        <v>4.3342590000000003</v>
      </c>
      <c r="BV111" s="4">
        <v>21</v>
      </c>
      <c r="BW111" s="4">
        <f t="shared" si="10"/>
        <v>1.1451112278</v>
      </c>
      <c r="BY111" s="4">
        <f>BE111*$BU111*VLOOKUP("Fuel Specific Gravity",'Raw Data'!$A$1:$B$2000,2,FALSE)</f>
        <v>9450.0736329845076</v>
      </c>
      <c r="BZ111" s="4">
        <f>BF111*$BU111*VLOOKUP("Fuel Specific Gravity",'Raw Data'!$A$1:$B$2000,2,FALSE)</f>
        <v>3.1020421690769999</v>
      </c>
      <c r="CA111" s="4">
        <f>BJ111*$BU111*VLOOKUP("Fuel Specific Gravity",'Raw Data'!$A$1:$B$2000,2,FALSE)</f>
        <v>4.8044220792840004</v>
      </c>
      <c r="CB111" s="4">
        <f>BM111*$BU111*VLOOKUP("Fuel Specific Gravity",'Raw Data'!$A$1:$B$2000,2,FALSE)</f>
        <v>2.1092584738319999</v>
      </c>
    </row>
    <row r="112" spans="1:80" x14ac:dyDescent="0.25">
      <c r="A112" s="2">
        <v>43167</v>
      </c>
      <c r="B112" s="38">
        <v>1.6943287037037038E-2</v>
      </c>
      <c r="C112" s="4">
        <v>14.593</v>
      </c>
      <c r="D112" s="4">
        <v>5.57E-2</v>
      </c>
      <c r="E112" s="4">
        <v>557.27272700000003</v>
      </c>
      <c r="F112" s="4">
        <v>92.5</v>
      </c>
      <c r="G112" s="4">
        <v>3.1</v>
      </c>
      <c r="H112" s="4">
        <v>59</v>
      </c>
      <c r="J112" s="4">
        <v>0.3</v>
      </c>
      <c r="K112" s="4">
        <v>0.87129999999999996</v>
      </c>
      <c r="L112" s="4">
        <v>12.714</v>
      </c>
      <c r="M112" s="4">
        <v>4.8599999999999997E-2</v>
      </c>
      <c r="N112" s="4">
        <v>80.613500000000002</v>
      </c>
      <c r="O112" s="4">
        <v>2.7008999999999999</v>
      </c>
      <c r="P112" s="4">
        <v>83.3</v>
      </c>
      <c r="Q112" s="4">
        <v>66.241</v>
      </c>
      <c r="R112" s="4">
        <v>2.2193999999999998</v>
      </c>
      <c r="S112" s="4">
        <v>68.5</v>
      </c>
      <c r="T112" s="4">
        <v>59.033999999999999</v>
      </c>
      <c r="W112" s="4">
        <v>0</v>
      </c>
      <c r="X112" s="4">
        <v>0.26140000000000002</v>
      </c>
      <c r="Y112" s="4">
        <v>12</v>
      </c>
      <c r="Z112" s="4">
        <v>850</v>
      </c>
      <c r="AA112" s="4">
        <v>860</v>
      </c>
      <c r="AB112" s="4">
        <v>870</v>
      </c>
      <c r="AC112" s="4">
        <v>85</v>
      </c>
      <c r="AD112" s="4">
        <v>28.84</v>
      </c>
      <c r="AE112" s="4">
        <v>0.66</v>
      </c>
      <c r="AF112" s="4">
        <v>978</v>
      </c>
      <c r="AG112" s="4">
        <v>3</v>
      </c>
      <c r="AH112" s="4">
        <v>59</v>
      </c>
      <c r="AI112" s="4">
        <v>41</v>
      </c>
      <c r="AJ112" s="4">
        <v>190</v>
      </c>
      <c r="AK112" s="4">
        <v>169</v>
      </c>
      <c r="AL112" s="4">
        <v>4.5999999999999996</v>
      </c>
      <c r="AM112" s="4">
        <v>175</v>
      </c>
      <c r="AN112" s="4" t="s">
        <v>155</v>
      </c>
      <c r="AO112" s="4">
        <v>2</v>
      </c>
      <c r="AP112" s="5">
        <v>0.89276620370370363</v>
      </c>
      <c r="AQ112" s="4">
        <v>47.163736999999998</v>
      </c>
      <c r="AR112" s="4">
        <v>-88.490313</v>
      </c>
      <c r="AS112" s="4">
        <v>319.60000000000002</v>
      </c>
      <c r="AT112" s="4">
        <v>25.3</v>
      </c>
      <c r="AU112" s="4">
        <v>12</v>
      </c>
      <c r="AV112" s="4">
        <v>11</v>
      </c>
      <c r="AW112" s="4" t="s">
        <v>212</v>
      </c>
      <c r="AX112" s="4">
        <v>1.1771</v>
      </c>
      <c r="AY112" s="4">
        <v>1.0687</v>
      </c>
      <c r="AZ112" s="4">
        <v>2.1</v>
      </c>
      <c r="BA112" s="4">
        <v>13.404</v>
      </c>
      <c r="BB112" s="4">
        <v>13.91</v>
      </c>
      <c r="BC112" s="4">
        <v>1.04</v>
      </c>
      <c r="BD112" s="4">
        <v>14.776</v>
      </c>
      <c r="BE112" s="4">
        <v>2893.9920000000002</v>
      </c>
      <c r="BF112" s="4">
        <v>7.0339999999999998</v>
      </c>
      <c r="BG112" s="4">
        <v>1.9219999999999999</v>
      </c>
      <c r="BH112" s="4">
        <v>6.4000000000000001E-2</v>
      </c>
      <c r="BI112" s="4">
        <v>1.986</v>
      </c>
      <c r="BJ112" s="4">
        <v>1.579</v>
      </c>
      <c r="BK112" s="4">
        <v>5.2999999999999999E-2</v>
      </c>
      <c r="BL112" s="4">
        <v>1.6319999999999999</v>
      </c>
      <c r="BM112" s="4">
        <v>0.4637</v>
      </c>
      <c r="BQ112" s="4">
        <v>43.26</v>
      </c>
      <c r="BR112" s="4">
        <v>0.22723699999999999</v>
      </c>
      <c r="BS112" s="4">
        <v>-5</v>
      </c>
      <c r="BT112" s="4">
        <v>8.9999999999999993E-3</v>
      </c>
      <c r="BU112" s="4">
        <v>5.5531040000000003</v>
      </c>
      <c r="BV112" s="4">
        <v>21</v>
      </c>
      <c r="BW112" s="4">
        <f t="shared" si="10"/>
        <v>1.4671300768</v>
      </c>
      <c r="BY112" s="4">
        <f>BE112*$BU112*VLOOKUP("Fuel Specific Gravity",'Raw Data'!$A$1:$B$2000,2,FALSE)</f>
        <v>12069.04955192717</v>
      </c>
      <c r="BZ112" s="4">
        <f>BF112*$BU112*VLOOKUP("Fuel Specific Gravity",'Raw Data'!$A$1:$B$2000,2,FALSE)</f>
        <v>29.334460685536001</v>
      </c>
      <c r="CA112" s="4">
        <f>BJ112*$BU112*VLOOKUP("Fuel Specific Gravity",'Raw Data'!$A$1:$B$2000,2,FALSE)</f>
        <v>6.5850317632160005</v>
      </c>
      <c r="CB112" s="4">
        <f>BM112*$BU112*VLOOKUP("Fuel Specific Gravity",'Raw Data'!$A$1:$B$2000,2,FALSE)</f>
        <v>1.9338057179248003</v>
      </c>
    </row>
    <row r="113" spans="1:80" x14ac:dyDescent="0.25">
      <c r="A113" s="2">
        <v>43167</v>
      </c>
      <c r="B113" s="38">
        <v>1.6954861111111112E-2</v>
      </c>
      <c r="C113" s="4">
        <v>14.599</v>
      </c>
      <c r="D113" s="4">
        <v>0.27929999999999999</v>
      </c>
      <c r="E113" s="4">
        <v>2792.5</v>
      </c>
      <c r="F113" s="4">
        <v>95.1</v>
      </c>
      <c r="G113" s="4">
        <v>3.1</v>
      </c>
      <c r="H113" s="4">
        <v>45.7</v>
      </c>
      <c r="J113" s="4">
        <v>0.4</v>
      </c>
      <c r="K113" s="4">
        <v>0.86919999999999997</v>
      </c>
      <c r="L113" s="4">
        <v>12.6898</v>
      </c>
      <c r="M113" s="4">
        <v>0.2427</v>
      </c>
      <c r="N113" s="4">
        <v>82.699600000000004</v>
      </c>
      <c r="O113" s="4">
        <v>2.6947000000000001</v>
      </c>
      <c r="P113" s="4">
        <v>85.4</v>
      </c>
      <c r="Q113" s="4">
        <v>67.955100000000002</v>
      </c>
      <c r="R113" s="4">
        <v>2.2141999999999999</v>
      </c>
      <c r="S113" s="4">
        <v>70.2</v>
      </c>
      <c r="T113" s="4">
        <v>45.651200000000003</v>
      </c>
      <c r="W113" s="4">
        <v>0</v>
      </c>
      <c r="X113" s="4">
        <v>0.34770000000000001</v>
      </c>
      <c r="Y113" s="4">
        <v>12.1</v>
      </c>
      <c r="Z113" s="4">
        <v>849</v>
      </c>
      <c r="AA113" s="4">
        <v>858</v>
      </c>
      <c r="AB113" s="4">
        <v>870</v>
      </c>
      <c r="AC113" s="4">
        <v>85</v>
      </c>
      <c r="AD113" s="4">
        <v>28.84</v>
      </c>
      <c r="AE113" s="4">
        <v>0.66</v>
      </c>
      <c r="AF113" s="4">
        <v>978</v>
      </c>
      <c r="AG113" s="4">
        <v>3</v>
      </c>
      <c r="AH113" s="4">
        <v>59</v>
      </c>
      <c r="AI113" s="4">
        <v>41</v>
      </c>
      <c r="AJ113" s="4">
        <v>190</v>
      </c>
      <c r="AK113" s="4">
        <v>169</v>
      </c>
      <c r="AL113" s="4">
        <v>4.5999999999999996</v>
      </c>
      <c r="AM113" s="4">
        <v>175</v>
      </c>
      <c r="AN113" s="4" t="s">
        <v>155</v>
      </c>
      <c r="AO113" s="4">
        <v>2</v>
      </c>
      <c r="AP113" s="5">
        <v>0.89277777777777778</v>
      </c>
      <c r="AQ113" s="4">
        <v>47.163699999999999</v>
      </c>
      <c r="AR113" s="4">
        <v>-88.490459000000001</v>
      </c>
      <c r="AS113" s="4">
        <v>319.39999999999998</v>
      </c>
      <c r="AT113" s="4">
        <v>25.6</v>
      </c>
      <c r="AU113" s="4">
        <v>12</v>
      </c>
      <c r="AV113" s="4">
        <v>11</v>
      </c>
      <c r="AW113" s="4" t="s">
        <v>212</v>
      </c>
      <c r="AX113" s="4">
        <v>1.277023</v>
      </c>
      <c r="AY113" s="4">
        <v>1.0770230000000001</v>
      </c>
      <c r="AZ113" s="4">
        <v>2.1770230000000002</v>
      </c>
      <c r="BA113" s="4">
        <v>13.404</v>
      </c>
      <c r="BB113" s="4">
        <v>13.69</v>
      </c>
      <c r="BC113" s="4">
        <v>1.02</v>
      </c>
      <c r="BD113" s="4">
        <v>15.042</v>
      </c>
      <c r="BE113" s="4">
        <v>2850.7049999999999</v>
      </c>
      <c r="BF113" s="4">
        <v>34.707000000000001</v>
      </c>
      <c r="BG113" s="4">
        <v>1.946</v>
      </c>
      <c r="BH113" s="4">
        <v>6.3E-2</v>
      </c>
      <c r="BI113" s="4">
        <v>2.0089999999999999</v>
      </c>
      <c r="BJ113" s="4">
        <v>1.599</v>
      </c>
      <c r="BK113" s="4">
        <v>5.1999999999999998E-2</v>
      </c>
      <c r="BL113" s="4">
        <v>1.651</v>
      </c>
      <c r="BM113" s="4">
        <v>0.35389999999999999</v>
      </c>
      <c r="BQ113" s="4">
        <v>56.793999999999997</v>
      </c>
      <c r="BR113" s="4">
        <v>0.31553900000000001</v>
      </c>
      <c r="BS113" s="4">
        <v>-5</v>
      </c>
      <c r="BT113" s="4">
        <v>8.071E-3</v>
      </c>
      <c r="BU113" s="4">
        <v>7.7109839999999998</v>
      </c>
      <c r="BV113" s="4">
        <v>21</v>
      </c>
      <c r="BW113" s="4">
        <f t="shared" si="10"/>
        <v>2.0372419728</v>
      </c>
      <c r="BY113" s="4">
        <f>BE113*$BU113*VLOOKUP("Fuel Specific Gravity",'Raw Data'!$A$1:$B$2000,2,FALSE)</f>
        <v>16508.287223433719</v>
      </c>
      <c r="BZ113" s="4">
        <f>BF113*$BU113*VLOOKUP("Fuel Specific Gravity",'Raw Data'!$A$1:$B$2000,2,FALSE)</f>
        <v>200.98646638768798</v>
      </c>
      <c r="CA113" s="4">
        <f>BJ113*$BU113*VLOOKUP("Fuel Specific Gravity",'Raw Data'!$A$1:$B$2000,2,FALSE)</f>
        <v>9.2597274254160009</v>
      </c>
      <c r="CB113" s="4">
        <f>BM113*$BU113*VLOOKUP("Fuel Specific Gravity",'Raw Data'!$A$1:$B$2000,2,FALSE)</f>
        <v>2.0494168454375998</v>
      </c>
    </row>
    <row r="114" spans="1:80" x14ac:dyDescent="0.25">
      <c r="A114" s="2">
        <v>43167</v>
      </c>
      <c r="B114" s="38">
        <v>1.6966435185185185E-2</v>
      </c>
      <c r="C114" s="4">
        <v>14.348000000000001</v>
      </c>
      <c r="D114" s="4">
        <v>0.45610000000000001</v>
      </c>
      <c r="E114" s="4">
        <v>4560.820643</v>
      </c>
      <c r="F114" s="4">
        <v>92.4</v>
      </c>
      <c r="G114" s="4">
        <v>3.1</v>
      </c>
      <c r="H114" s="4">
        <v>42.9</v>
      </c>
      <c r="J114" s="4">
        <v>0.4</v>
      </c>
      <c r="K114" s="4">
        <v>0.86960000000000004</v>
      </c>
      <c r="L114" s="4">
        <v>12.477</v>
      </c>
      <c r="M114" s="4">
        <v>0.39660000000000001</v>
      </c>
      <c r="N114" s="4">
        <v>80.315200000000004</v>
      </c>
      <c r="O114" s="4">
        <v>2.6957</v>
      </c>
      <c r="P114" s="4">
        <v>83</v>
      </c>
      <c r="Q114" s="4">
        <v>65.995800000000003</v>
      </c>
      <c r="R114" s="4">
        <v>2.2151000000000001</v>
      </c>
      <c r="S114" s="4">
        <v>68.2</v>
      </c>
      <c r="T114" s="4">
        <v>42.898000000000003</v>
      </c>
      <c r="W114" s="4">
        <v>0</v>
      </c>
      <c r="X114" s="4">
        <v>0.3478</v>
      </c>
      <c r="Y114" s="4">
        <v>12</v>
      </c>
      <c r="Z114" s="4">
        <v>849</v>
      </c>
      <c r="AA114" s="4">
        <v>859</v>
      </c>
      <c r="AB114" s="4">
        <v>869</v>
      </c>
      <c r="AC114" s="4">
        <v>85</v>
      </c>
      <c r="AD114" s="4">
        <v>28.84</v>
      </c>
      <c r="AE114" s="4">
        <v>0.66</v>
      </c>
      <c r="AF114" s="4">
        <v>978</v>
      </c>
      <c r="AG114" s="4">
        <v>3</v>
      </c>
      <c r="AH114" s="4">
        <v>59</v>
      </c>
      <c r="AI114" s="4">
        <v>41</v>
      </c>
      <c r="AJ114" s="4">
        <v>190</v>
      </c>
      <c r="AK114" s="4">
        <v>169</v>
      </c>
      <c r="AL114" s="4">
        <v>4.5</v>
      </c>
      <c r="AM114" s="4">
        <v>175</v>
      </c>
      <c r="AN114" s="4" t="s">
        <v>155</v>
      </c>
      <c r="AO114" s="4">
        <v>2</v>
      </c>
      <c r="AP114" s="5">
        <v>0.89278935185185182</v>
      </c>
      <c r="AQ114" s="4">
        <v>47.163665999999999</v>
      </c>
      <c r="AR114" s="4">
        <v>-88.490622000000002</v>
      </c>
      <c r="AS114" s="4">
        <v>319.5</v>
      </c>
      <c r="AT114" s="4">
        <v>27.1</v>
      </c>
      <c r="AU114" s="4">
        <v>12</v>
      </c>
      <c r="AV114" s="4">
        <v>11</v>
      </c>
      <c r="AW114" s="4" t="s">
        <v>212</v>
      </c>
      <c r="AX114" s="4">
        <v>1.3</v>
      </c>
      <c r="AY114" s="4">
        <v>1.1770769999999999</v>
      </c>
      <c r="AZ114" s="4">
        <v>2.2000000000000002</v>
      </c>
      <c r="BA114" s="4">
        <v>13.404</v>
      </c>
      <c r="BB114" s="4">
        <v>13.73</v>
      </c>
      <c r="BC114" s="4">
        <v>1.02</v>
      </c>
      <c r="BD114" s="4">
        <v>14.997</v>
      </c>
      <c r="BE114" s="4">
        <v>2815.82</v>
      </c>
      <c r="BF114" s="4">
        <v>56.968000000000004</v>
      </c>
      <c r="BG114" s="4">
        <v>1.8979999999999999</v>
      </c>
      <c r="BH114" s="4">
        <v>6.4000000000000001E-2</v>
      </c>
      <c r="BI114" s="4">
        <v>1.962</v>
      </c>
      <c r="BJ114" s="4">
        <v>1.56</v>
      </c>
      <c r="BK114" s="4">
        <v>5.1999999999999998E-2</v>
      </c>
      <c r="BL114" s="4">
        <v>1.6120000000000001</v>
      </c>
      <c r="BM114" s="4">
        <v>0.33410000000000001</v>
      </c>
      <c r="BQ114" s="4">
        <v>57.078000000000003</v>
      </c>
      <c r="BR114" s="4">
        <v>0.32014199999999998</v>
      </c>
      <c r="BS114" s="4">
        <v>-5</v>
      </c>
      <c r="BT114" s="4">
        <v>8.0000000000000002E-3</v>
      </c>
      <c r="BU114" s="4">
        <v>7.8234700000000004</v>
      </c>
      <c r="BV114" s="4">
        <v>21</v>
      </c>
      <c r="BW114" s="4">
        <f t="shared" si="10"/>
        <v>2.066960774</v>
      </c>
      <c r="BY114" s="4">
        <f>BE114*$BU114*VLOOKUP("Fuel Specific Gravity",'Raw Data'!$A$1:$B$2000,2,FALSE)</f>
        <v>16544.1419548454</v>
      </c>
      <c r="BZ114" s="4">
        <f>BF114*$BU114*VLOOKUP("Fuel Specific Gravity",'Raw Data'!$A$1:$B$2000,2,FALSE)</f>
        <v>334.71126665896003</v>
      </c>
      <c r="CA114" s="4">
        <f>BJ114*$BU114*VLOOKUP("Fuel Specific Gravity",'Raw Data'!$A$1:$B$2000,2,FALSE)</f>
        <v>9.1656645132000012</v>
      </c>
      <c r="CB114" s="4">
        <f>BM114*$BU114*VLOOKUP("Fuel Specific Gravity",'Raw Data'!$A$1:$B$2000,2,FALSE)</f>
        <v>1.962979816577</v>
      </c>
    </row>
    <row r="115" spans="1:80" x14ac:dyDescent="0.25">
      <c r="A115" s="2">
        <v>43167</v>
      </c>
      <c r="B115" s="38">
        <v>1.6978009259259259E-2</v>
      </c>
      <c r="C115" s="4">
        <v>14.101000000000001</v>
      </c>
      <c r="D115" s="4">
        <v>0.37509999999999999</v>
      </c>
      <c r="E115" s="4">
        <v>3751.2955470000002</v>
      </c>
      <c r="F115" s="4">
        <v>85.6</v>
      </c>
      <c r="G115" s="4">
        <v>3.1</v>
      </c>
      <c r="H115" s="4">
        <v>54.6</v>
      </c>
      <c r="J115" s="4">
        <v>0.4</v>
      </c>
      <c r="K115" s="4">
        <v>0.87229999999999996</v>
      </c>
      <c r="L115" s="4">
        <v>12.3004</v>
      </c>
      <c r="M115" s="4">
        <v>0.32719999999999999</v>
      </c>
      <c r="N115" s="4">
        <v>74.674899999999994</v>
      </c>
      <c r="O115" s="4">
        <v>2.7040999999999999</v>
      </c>
      <c r="P115" s="4">
        <v>77.400000000000006</v>
      </c>
      <c r="Q115" s="4">
        <v>61.286099999999998</v>
      </c>
      <c r="R115" s="4">
        <v>2.2193000000000001</v>
      </c>
      <c r="S115" s="4">
        <v>63.5</v>
      </c>
      <c r="T115" s="4">
        <v>54.584699999999998</v>
      </c>
      <c r="W115" s="4">
        <v>0</v>
      </c>
      <c r="X115" s="4">
        <v>0.34889999999999999</v>
      </c>
      <c r="Y115" s="4">
        <v>12</v>
      </c>
      <c r="Z115" s="4">
        <v>849</v>
      </c>
      <c r="AA115" s="4">
        <v>858</v>
      </c>
      <c r="AB115" s="4">
        <v>868</v>
      </c>
      <c r="AC115" s="4">
        <v>84.1</v>
      </c>
      <c r="AD115" s="4">
        <v>28.52</v>
      </c>
      <c r="AE115" s="4">
        <v>0.65</v>
      </c>
      <c r="AF115" s="4">
        <v>978</v>
      </c>
      <c r="AG115" s="4">
        <v>3</v>
      </c>
      <c r="AH115" s="4">
        <v>59</v>
      </c>
      <c r="AI115" s="4">
        <v>41</v>
      </c>
      <c r="AJ115" s="4">
        <v>190</v>
      </c>
      <c r="AK115" s="4">
        <v>169</v>
      </c>
      <c r="AL115" s="4">
        <v>4.5</v>
      </c>
      <c r="AM115" s="4">
        <v>175</v>
      </c>
      <c r="AN115" s="4" t="s">
        <v>155</v>
      </c>
      <c r="AO115" s="4">
        <v>2</v>
      </c>
      <c r="AP115" s="5">
        <v>0.89280092592592597</v>
      </c>
      <c r="AQ115" s="4">
        <v>47.163634999999999</v>
      </c>
      <c r="AR115" s="4">
        <v>-88.490797000000001</v>
      </c>
      <c r="AS115" s="4">
        <v>319.60000000000002</v>
      </c>
      <c r="AT115" s="4">
        <v>28.8</v>
      </c>
      <c r="AU115" s="4">
        <v>12</v>
      </c>
      <c r="AV115" s="4">
        <v>11</v>
      </c>
      <c r="AW115" s="4" t="s">
        <v>212</v>
      </c>
      <c r="AX115" s="4">
        <v>1.3</v>
      </c>
      <c r="AY115" s="4">
        <v>1.2770999999999999</v>
      </c>
      <c r="AZ115" s="4">
        <v>2.2000000000000002</v>
      </c>
      <c r="BA115" s="4">
        <v>13.404</v>
      </c>
      <c r="BB115" s="4">
        <v>14.03</v>
      </c>
      <c r="BC115" s="4">
        <v>1.05</v>
      </c>
      <c r="BD115" s="4">
        <v>14.641</v>
      </c>
      <c r="BE115" s="4">
        <v>2829.9340000000002</v>
      </c>
      <c r="BF115" s="4">
        <v>47.914999999999999</v>
      </c>
      <c r="BG115" s="4">
        <v>1.7989999999999999</v>
      </c>
      <c r="BH115" s="4">
        <v>6.5000000000000002E-2</v>
      </c>
      <c r="BI115" s="4">
        <v>1.8640000000000001</v>
      </c>
      <c r="BJ115" s="4">
        <v>1.4770000000000001</v>
      </c>
      <c r="BK115" s="4">
        <v>5.2999999999999999E-2</v>
      </c>
      <c r="BL115" s="4">
        <v>1.53</v>
      </c>
      <c r="BM115" s="4">
        <v>0.43340000000000001</v>
      </c>
      <c r="BQ115" s="4">
        <v>58.368000000000002</v>
      </c>
      <c r="BR115" s="4">
        <v>0.30978099999999997</v>
      </c>
      <c r="BS115" s="4">
        <v>-5</v>
      </c>
      <c r="BT115" s="4">
        <v>8.0000000000000002E-3</v>
      </c>
      <c r="BU115" s="4">
        <v>7.5702740000000004</v>
      </c>
      <c r="BV115" s="4">
        <v>21</v>
      </c>
      <c r="BW115" s="4">
        <f t="shared" si="10"/>
        <v>2.0000663907999998</v>
      </c>
      <c r="BY115" s="4">
        <f>BE115*$BU115*VLOOKUP("Fuel Specific Gravity",'Raw Data'!$A$1:$B$2000,2,FALSE)</f>
        <v>16088.955212218918</v>
      </c>
      <c r="BZ115" s="4">
        <f>BF115*$BU115*VLOOKUP("Fuel Specific Gravity",'Raw Data'!$A$1:$B$2000,2,FALSE)</f>
        <v>272.40998871121002</v>
      </c>
      <c r="CA115" s="4">
        <f>BJ115*$BU115*VLOOKUP("Fuel Specific Gravity",'Raw Data'!$A$1:$B$2000,2,FALSE)</f>
        <v>8.3971523181980015</v>
      </c>
      <c r="CB115" s="4">
        <f>BM115*$BU115*VLOOKUP("Fuel Specific Gravity",'Raw Data'!$A$1:$B$2000,2,FALSE)</f>
        <v>2.4639985204516002</v>
      </c>
    </row>
    <row r="116" spans="1:80" x14ac:dyDescent="0.25">
      <c r="A116" s="2">
        <v>43167</v>
      </c>
      <c r="B116" s="38">
        <v>1.6989583333333332E-2</v>
      </c>
      <c r="C116" s="4">
        <v>13.884</v>
      </c>
      <c r="D116" s="4">
        <v>0.13550000000000001</v>
      </c>
      <c r="E116" s="4">
        <v>1355.1376150000001</v>
      </c>
      <c r="F116" s="4">
        <v>80.400000000000006</v>
      </c>
      <c r="G116" s="4">
        <v>3.1</v>
      </c>
      <c r="H116" s="4">
        <v>50.1</v>
      </c>
      <c r="J116" s="4">
        <v>0.4</v>
      </c>
      <c r="K116" s="4">
        <v>0.87609999999999999</v>
      </c>
      <c r="L116" s="4">
        <v>12.164099999999999</v>
      </c>
      <c r="M116" s="4">
        <v>0.1187</v>
      </c>
      <c r="N116" s="4">
        <v>70.400199999999998</v>
      </c>
      <c r="O116" s="4">
        <v>2.7159</v>
      </c>
      <c r="P116" s="4">
        <v>73.099999999999994</v>
      </c>
      <c r="Q116" s="4">
        <v>57.772399999999998</v>
      </c>
      <c r="R116" s="4">
        <v>2.2288000000000001</v>
      </c>
      <c r="S116" s="4">
        <v>60</v>
      </c>
      <c r="T116" s="4">
        <v>50.123699999999999</v>
      </c>
      <c r="W116" s="4">
        <v>0</v>
      </c>
      <c r="X116" s="4">
        <v>0.35039999999999999</v>
      </c>
      <c r="Y116" s="4">
        <v>12</v>
      </c>
      <c r="Z116" s="4">
        <v>849</v>
      </c>
      <c r="AA116" s="4">
        <v>858</v>
      </c>
      <c r="AB116" s="4">
        <v>868</v>
      </c>
      <c r="AC116" s="4">
        <v>84</v>
      </c>
      <c r="AD116" s="4">
        <v>28.49</v>
      </c>
      <c r="AE116" s="4">
        <v>0.65</v>
      </c>
      <c r="AF116" s="4">
        <v>978</v>
      </c>
      <c r="AG116" s="4">
        <v>3</v>
      </c>
      <c r="AH116" s="4">
        <v>59</v>
      </c>
      <c r="AI116" s="4">
        <v>41</v>
      </c>
      <c r="AJ116" s="4">
        <v>189.1</v>
      </c>
      <c r="AK116" s="4">
        <v>169</v>
      </c>
      <c r="AL116" s="4">
        <v>4.4000000000000004</v>
      </c>
      <c r="AM116" s="4">
        <v>175</v>
      </c>
      <c r="AN116" s="4" t="s">
        <v>155</v>
      </c>
      <c r="AO116" s="4">
        <v>2</v>
      </c>
      <c r="AP116" s="5">
        <v>0.8928124999999999</v>
      </c>
      <c r="AQ116" s="4">
        <v>47.163601</v>
      </c>
      <c r="AR116" s="4">
        <v>-88.490982000000002</v>
      </c>
      <c r="AS116" s="4">
        <v>319.5</v>
      </c>
      <c r="AT116" s="4">
        <v>30.7</v>
      </c>
      <c r="AU116" s="4">
        <v>12</v>
      </c>
      <c r="AV116" s="4">
        <v>11</v>
      </c>
      <c r="AW116" s="4" t="s">
        <v>212</v>
      </c>
      <c r="AX116" s="4">
        <v>1.3</v>
      </c>
      <c r="AY116" s="4">
        <v>1.3</v>
      </c>
      <c r="AZ116" s="4">
        <v>2.2000000000000002</v>
      </c>
      <c r="BA116" s="4">
        <v>13.404</v>
      </c>
      <c r="BB116" s="4">
        <v>14.49</v>
      </c>
      <c r="BC116" s="4">
        <v>1.08</v>
      </c>
      <c r="BD116" s="4">
        <v>14.141999999999999</v>
      </c>
      <c r="BE116" s="4">
        <v>2877.4690000000001</v>
      </c>
      <c r="BF116" s="4">
        <v>17.875</v>
      </c>
      <c r="BG116" s="4">
        <v>1.744</v>
      </c>
      <c r="BH116" s="4">
        <v>6.7000000000000004E-2</v>
      </c>
      <c r="BI116" s="4">
        <v>1.8109999999999999</v>
      </c>
      <c r="BJ116" s="4">
        <v>1.431</v>
      </c>
      <c r="BK116" s="4">
        <v>5.5E-2</v>
      </c>
      <c r="BL116" s="4">
        <v>1.486</v>
      </c>
      <c r="BM116" s="4">
        <v>0.40920000000000001</v>
      </c>
      <c r="BQ116" s="4">
        <v>60.276000000000003</v>
      </c>
      <c r="BR116" s="4">
        <v>0.24118300000000001</v>
      </c>
      <c r="BS116" s="4">
        <v>-5</v>
      </c>
      <c r="BT116" s="4">
        <v>8.9289999999999994E-3</v>
      </c>
      <c r="BU116" s="4">
        <v>5.89391</v>
      </c>
      <c r="BV116" s="4">
        <v>21</v>
      </c>
      <c r="BW116" s="4">
        <f t="shared" si="10"/>
        <v>1.5571710219999999</v>
      </c>
      <c r="BY116" s="4">
        <f>BE116*$BU116*VLOOKUP("Fuel Specific Gravity",'Raw Data'!$A$1:$B$2000,2,FALSE)</f>
        <v>12736.61702865629</v>
      </c>
      <c r="BZ116" s="4">
        <f>BF116*$BU116*VLOOKUP("Fuel Specific Gravity",'Raw Data'!$A$1:$B$2000,2,FALSE)</f>
        <v>79.120584578749998</v>
      </c>
      <c r="CA116" s="4">
        <f>BJ116*$BU116*VLOOKUP("Fuel Specific Gravity",'Raw Data'!$A$1:$B$2000,2,FALSE)</f>
        <v>6.3340730927100006</v>
      </c>
      <c r="CB116" s="4">
        <f>BM116*$BU116*VLOOKUP("Fuel Specific Gravity",'Raw Data'!$A$1:$B$2000,2,FALSE)</f>
        <v>1.811252766972</v>
      </c>
    </row>
    <row r="117" spans="1:80" x14ac:dyDescent="0.25">
      <c r="A117" s="2">
        <v>43167</v>
      </c>
      <c r="B117" s="38">
        <v>1.7001157407407406E-2</v>
      </c>
      <c r="C117" s="4">
        <v>13.776</v>
      </c>
      <c r="D117" s="4">
        <v>3.3300000000000003E-2</v>
      </c>
      <c r="E117" s="4">
        <v>332.61448799999999</v>
      </c>
      <c r="F117" s="4">
        <v>76.2</v>
      </c>
      <c r="G117" s="4">
        <v>3.1</v>
      </c>
      <c r="H117" s="4">
        <v>44.2</v>
      </c>
      <c r="J117" s="4">
        <v>0.4</v>
      </c>
      <c r="K117" s="4">
        <v>0.87790000000000001</v>
      </c>
      <c r="L117" s="4">
        <v>12.0932</v>
      </c>
      <c r="M117" s="4">
        <v>2.92E-2</v>
      </c>
      <c r="N117" s="4">
        <v>66.880700000000004</v>
      </c>
      <c r="O117" s="4">
        <v>2.7214</v>
      </c>
      <c r="P117" s="4">
        <v>69.599999999999994</v>
      </c>
      <c r="Q117" s="4">
        <v>54.8842</v>
      </c>
      <c r="R117" s="4">
        <v>2.2332999999999998</v>
      </c>
      <c r="S117" s="4">
        <v>57.1</v>
      </c>
      <c r="T117" s="4">
        <v>44.246299999999998</v>
      </c>
      <c r="W117" s="4">
        <v>0</v>
      </c>
      <c r="X117" s="4">
        <v>0.35110000000000002</v>
      </c>
      <c r="Y117" s="4">
        <v>11.9</v>
      </c>
      <c r="Z117" s="4">
        <v>849</v>
      </c>
      <c r="AA117" s="4">
        <v>860</v>
      </c>
      <c r="AB117" s="4">
        <v>868</v>
      </c>
      <c r="AC117" s="4">
        <v>84</v>
      </c>
      <c r="AD117" s="4">
        <v>28.49</v>
      </c>
      <c r="AE117" s="4">
        <v>0.65</v>
      </c>
      <c r="AF117" s="4">
        <v>978</v>
      </c>
      <c r="AG117" s="4">
        <v>3</v>
      </c>
      <c r="AH117" s="4">
        <v>58.070999999999998</v>
      </c>
      <c r="AI117" s="4">
        <v>41</v>
      </c>
      <c r="AJ117" s="4">
        <v>189</v>
      </c>
      <c r="AK117" s="4">
        <v>168.1</v>
      </c>
      <c r="AL117" s="4">
        <v>4.4000000000000004</v>
      </c>
      <c r="AM117" s="4">
        <v>175.4</v>
      </c>
      <c r="AN117" s="4" t="s">
        <v>155</v>
      </c>
      <c r="AO117" s="4">
        <v>2</v>
      </c>
      <c r="AP117" s="5">
        <v>0.89282407407407405</v>
      </c>
      <c r="AQ117" s="4">
        <v>47.163592999999999</v>
      </c>
      <c r="AR117" s="4">
        <v>-88.491024999999993</v>
      </c>
      <c r="AS117" s="4">
        <v>319.5</v>
      </c>
      <c r="AT117" s="4">
        <v>31.1</v>
      </c>
      <c r="AU117" s="4">
        <v>12</v>
      </c>
      <c r="AV117" s="4">
        <v>11</v>
      </c>
      <c r="AW117" s="4" t="s">
        <v>212</v>
      </c>
      <c r="AX117" s="4">
        <v>1.3</v>
      </c>
      <c r="AY117" s="4">
        <v>1.3</v>
      </c>
      <c r="AZ117" s="4">
        <v>2.2000000000000002</v>
      </c>
      <c r="BA117" s="4">
        <v>13.404</v>
      </c>
      <c r="BB117" s="4">
        <v>14.71</v>
      </c>
      <c r="BC117" s="4">
        <v>1.1000000000000001</v>
      </c>
      <c r="BD117" s="4">
        <v>13.912000000000001</v>
      </c>
      <c r="BE117" s="4">
        <v>2898.8090000000002</v>
      </c>
      <c r="BF117" s="4">
        <v>4.4550000000000001</v>
      </c>
      <c r="BG117" s="4">
        <v>1.679</v>
      </c>
      <c r="BH117" s="4">
        <v>6.8000000000000005E-2</v>
      </c>
      <c r="BI117" s="4">
        <v>1.7470000000000001</v>
      </c>
      <c r="BJ117" s="4">
        <v>1.3779999999999999</v>
      </c>
      <c r="BK117" s="4">
        <v>5.6000000000000001E-2</v>
      </c>
      <c r="BL117" s="4">
        <v>1.4339999999999999</v>
      </c>
      <c r="BM117" s="4">
        <v>0.36599999999999999</v>
      </c>
      <c r="BQ117" s="4">
        <v>61.201999999999998</v>
      </c>
      <c r="BR117" s="4">
        <v>0.205343</v>
      </c>
      <c r="BS117" s="4">
        <v>-5</v>
      </c>
      <c r="BT117" s="4">
        <v>8.9999999999999993E-3</v>
      </c>
      <c r="BU117" s="4">
        <v>5.0180699999999998</v>
      </c>
      <c r="BV117" s="4">
        <v>21</v>
      </c>
      <c r="BW117" s="4">
        <f t="shared" si="10"/>
        <v>1.3257740939999998</v>
      </c>
      <c r="BY117" s="4">
        <f>BE117*$BU117*VLOOKUP("Fuel Specific Gravity",'Raw Data'!$A$1:$B$2000,2,FALSE)</f>
        <v>10924.366285451131</v>
      </c>
      <c r="BZ117" s="4">
        <f>BF117*$BU117*VLOOKUP("Fuel Specific Gravity",'Raw Data'!$A$1:$B$2000,2,FALSE)</f>
        <v>16.788981889350001</v>
      </c>
      <c r="CA117" s="4">
        <f>BJ117*$BU117*VLOOKUP("Fuel Specific Gravity",'Raw Data'!$A$1:$B$2000,2,FALSE)</f>
        <v>5.1930902454599996</v>
      </c>
      <c r="CB117" s="4">
        <f>BM117*$BU117*VLOOKUP("Fuel Specific Gravity",'Raw Data'!$A$1:$B$2000,2,FALSE)</f>
        <v>1.3792968286199998</v>
      </c>
    </row>
    <row r="118" spans="1:80" x14ac:dyDescent="0.25">
      <c r="A118" s="2">
        <v>43167</v>
      </c>
      <c r="B118" s="38">
        <v>1.7012731481481483E-2</v>
      </c>
      <c r="C118" s="4">
        <v>13.773999999999999</v>
      </c>
      <c r="D118" s="4">
        <v>1.3299999999999999E-2</v>
      </c>
      <c r="E118" s="4">
        <v>132.78101599999999</v>
      </c>
      <c r="F118" s="4">
        <v>87.4</v>
      </c>
      <c r="G118" s="4">
        <v>3.1</v>
      </c>
      <c r="H118" s="4">
        <v>50.8</v>
      </c>
      <c r="J118" s="4">
        <v>0.33</v>
      </c>
      <c r="K118" s="4">
        <v>0.87809999999999999</v>
      </c>
      <c r="L118" s="4">
        <v>12.094900000000001</v>
      </c>
      <c r="M118" s="4">
        <v>1.17E-2</v>
      </c>
      <c r="N118" s="4">
        <v>76.706800000000001</v>
      </c>
      <c r="O118" s="4">
        <v>2.6876000000000002</v>
      </c>
      <c r="P118" s="4">
        <v>79.400000000000006</v>
      </c>
      <c r="Q118" s="4">
        <v>62.947800000000001</v>
      </c>
      <c r="R118" s="4">
        <v>2.2054999999999998</v>
      </c>
      <c r="S118" s="4">
        <v>65.2</v>
      </c>
      <c r="T118" s="4">
        <v>50.753399999999999</v>
      </c>
      <c r="W118" s="4">
        <v>0</v>
      </c>
      <c r="X118" s="4">
        <v>0.28799999999999998</v>
      </c>
      <c r="Y118" s="4">
        <v>12</v>
      </c>
      <c r="Z118" s="4">
        <v>848</v>
      </c>
      <c r="AA118" s="4">
        <v>859</v>
      </c>
      <c r="AB118" s="4">
        <v>867</v>
      </c>
      <c r="AC118" s="4">
        <v>84</v>
      </c>
      <c r="AD118" s="4">
        <v>28.49</v>
      </c>
      <c r="AE118" s="4">
        <v>0.65</v>
      </c>
      <c r="AF118" s="4">
        <v>978</v>
      </c>
      <c r="AG118" s="4">
        <v>3</v>
      </c>
      <c r="AH118" s="4">
        <v>58.929000000000002</v>
      </c>
      <c r="AI118" s="4">
        <v>41</v>
      </c>
      <c r="AJ118" s="4">
        <v>189</v>
      </c>
      <c r="AK118" s="4">
        <v>168</v>
      </c>
      <c r="AL118" s="4">
        <v>4.5</v>
      </c>
      <c r="AM118" s="4">
        <v>175.8</v>
      </c>
      <c r="AN118" s="4" t="s">
        <v>155</v>
      </c>
      <c r="AO118" s="4">
        <v>2</v>
      </c>
      <c r="AP118" s="5">
        <v>0.89282407407407405</v>
      </c>
      <c r="AQ118" s="4">
        <v>47.163561999999999</v>
      </c>
      <c r="AR118" s="4">
        <v>-88.491162000000003</v>
      </c>
      <c r="AS118" s="4">
        <v>319.5</v>
      </c>
      <c r="AT118" s="4">
        <v>31.3</v>
      </c>
      <c r="AU118" s="4">
        <v>12</v>
      </c>
      <c r="AV118" s="4">
        <v>11</v>
      </c>
      <c r="AW118" s="4" t="s">
        <v>212</v>
      </c>
      <c r="AX118" s="4">
        <v>1.3</v>
      </c>
      <c r="AY118" s="4">
        <v>1.3771</v>
      </c>
      <c r="AZ118" s="4">
        <v>2.2000000000000002</v>
      </c>
      <c r="BA118" s="4">
        <v>13.404</v>
      </c>
      <c r="BB118" s="4">
        <v>14.73</v>
      </c>
      <c r="BC118" s="4">
        <v>1.1000000000000001</v>
      </c>
      <c r="BD118" s="4">
        <v>13.882999999999999</v>
      </c>
      <c r="BE118" s="4">
        <v>2902.866</v>
      </c>
      <c r="BF118" s="4">
        <v>1.7809999999999999</v>
      </c>
      <c r="BG118" s="4">
        <v>1.9279999999999999</v>
      </c>
      <c r="BH118" s="4">
        <v>6.8000000000000005E-2</v>
      </c>
      <c r="BI118" s="4">
        <v>1.9950000000000001</v>
      </c>
      <c r="BJ118" s="4">
        <v>1.5820000000000001</v>
      </c>
      <c r="BK118" s="4">
        <v>5.5E-2</v>
      </c>
      <c r="BL118" s="4">
        <v>1.6379999999999999</v>
      </c>
      <c r="BM118" s="4">
        <v>0.42030000000000001</v>
      </c>
      <c r="BQ118" s="4">
        <v>50.262999999999998</v>
      </c>
      <c r="BR118" s="4">
        <v>0.205787</v>
      </c>
      <c r="BS118" s="4">
        <v>-5</v>
      </c>
      <c r="BT118" s="4">
        <v>7.1419999999999999E-3</v>
      </c>
      <c r="BU118" s="4">
        <v>5.0289200000000003</v>
      </c>
      <c r="BV118" s="4">
        <v>21</v>
      </c>
      <c r="BW118" s="4">
        <f t="shared" si="10"/>
        <v>1.3286406639999999</v>
      </c>
      <c r="BY118" s="4">
        <f>BE118*$BU118*VLOOKUP("Fuel Specific Gravity",'Raw Data'!$A$1:$B$2000,2,FALSE)</f>
        <v>10963.308944424722</v>
      </c>
      <c r="BZ118" s="4">
        <f>BF118*$BU118*VLOOKUP("Fuel Specific Gravity",'Raw Data'!$A$1:$B$2000,2,FALSE)</f>
        <v>6.7263363965199998</v>
      </c>
      <c r="CA118" s="4">
        <f>BJ118*$BU118*VLOOKUP("Fuel Specific Gravity",'Raw Data'!$A$1:$B$2000,2,FALSE)</f>
        <v>5.974769331440001</v>
      </c>
      <c r="CB118" s="4">
        <f>BM118*$BU118*VLOOKUP("Fuel Specific Gravity",'Raw Data'!$A$1:$B$2000,2,FALSE)</f>
        <v>1.5873549620760001</v>
      </c>
    </row>
    <row r="119" spans="1:80" x14ac:dyDescent="0.25">
      <c r="A119" s="2">
        <v>43167</v>
      </c>
      <c r="B119" s="38">
        <v>1.7024305555555556E-2</v>
      </c>
      <c r="C119" s="4">
        <v>14.071</v>
      </c>
      <c r="D119" s="4">
        <v>1.03E-2</v>
      </c>
      <c r="E119" s="4">
        <v>102.510566</v>
      </c>
      <c r="F119" s="4">
        <v>122.9</v>
      </c>
      <c r="G119" s="4">
        <v>2.8</v>
      </c>
      <c r="H119" s="4">
        <v>51.2</v>
      </c>
      <c r="J119" s="4">
        <v>0.3</v>
      </c>
      <c r="K119" s="4">
        <v>0.87580000000000002</v>
      </c>
      <c r="L119" s="4">
        <v>12.3232</v>
      </c>
      <c r="M119" s="4">
        <v>8.9999999999999993E-3</v>
      </c>
      <c r="N119" s="4">
        <v>107.6759</v>
      </c>
      <c r="O119" s="4">
        <v>2.4708999999999999</v>
      </c>
      <c r="P119" s="4">
        <v>110.1</v>
      </c>
      <c r="Q119" s="4">
        <v>88.361900000000006</v>
      </c>
      <c r="R119" s="4">
        <v>2.0276999999999998</v>
      </c>
      <c r="S119" s="4">
        <v>90.4</v>
      </c>
      <c r="T119" s="4">
        <v>51.200600000000001</v>
      </c>
      <c r="W119" s="4">
        <v>0</v>
      </c>
      <c r="X119" s="4">
        <v>0.26269999999999999</v>
      </c>
      <c r="Y119" s="4">
        <v>12</v>
      </c>
      <c r="Z119" s="4">
        <v>849</v>
      </c>
      <c r="AA119" s="4">
        <v>859</v>
      </c>
      <c r="AB119" s="4">
        <v>868</v>
      </c>
      <c r="AC119" s="4">
        <v>84</v>
      </c>
      <c r="AD119" s="4">
        <v>28.49</v>
      </c>
      <c r="AE119" s="4">
        <v>0.65</v>
      </c>
      <c r="AF119" s="4">
        <v>978</v>
      </c>
      <c r="AG119" s="4">
        <v>3</v>
      </c>
      <c r="AH119" s="4">
        <v>58.071928</v>
      </c>
      <c r="AI119" s="4">
        <v>41</v>
      </c>
      <c r="AJ119" s="4">
        <v>189</v>
      </c>
      <c r="AK119" s="4">
        <v>168</v>
      </c>
      <c r="AL119" s="4">
        <v>4.5</v>
      </c>
      <c r="AM119" s="4">
        <v>175.8</v>
      </c>
      <c r="AN119" s="4" t="s">
        <v>155</v>
      </c>
      <c r="AO119" s="4">
        <v>2</v>
      </c>
      <c r="AP119" s="5">
        <v>0.8928356481481482</v>
      </c>
      <c r="AQ119" s="4">
        <v>47.163477</v>
      </c>
      <c r="AR119" s="4">
        <v>-88.491461000000001</v>
      </c>
      <c r="AS119" s="4">
        <v>319.3</v>
      </c>
      <c r="AT119" s="4">
        <v>30.9</v>
      </c>
      <c r="AU119" s="4">
        <v>12</v>
      </c>
      <c r="AV119" s="4">
        <v>11</v>
      </c>
      <c r="AW119" s="4" t="s">
        <v>212</v>
      </c>
      <c r="AX119" s="4">
        <v>1.0687</v>
      </c>
      <c r="AY119" s="4">
        <v>1.4</v>
      </c>
      <c r="AZ119" s="4">
        <v>1.9686999999999999</v>
      </c>
      <c r="BA119" s="4">
        <v>13.404</v>
      </c>
      <c r="BB119" s="4">
        <v>14.44</v>
      </c>
      <c r="BC119" s="4">
        <v>1.08</v>
      </c>
      <c r="BD119" s="4">
        <v>14.183999999999999</v>
      </c>
      <c r="BE119" s="4">
        <v>2903.386</v>
      </c>
      <c r="BF119" s="4">
        <v>1.3460000000000001</v>
      </c>
      <c r="BG119" s="4">
        <v>2.657</v>
      </c>
      <c r="BH119" s="4">
        <v>6.0999999999999999E-2</v>
      </c>
      <c r="BI119" s="4">
        <v>2.718</v>
      </c>
      <c r="BJ119" s="4">
        <v>2.1800000000000002</v>
      </c>
      <c r="BK119" s="4">
        <v>0.05</v>
      </c>
      <c r="BL119" s="4">
        <v>2.23</v>
      </c>
      <c r="BM119" s="4">
        <v>0.4163</v>
      </c>
      <c r="BQ119" s="4">
        <v>45.009</v>
      </c>
      <c r="BR119" s="4">
        <v>0.253332</v>
      </c>
      <c r="BS119" s="4">
        <v>-5</v>
      </c>
      <c r="BT119" s="4">
        <v>7.0000000000000001E-3</v>
      </c>
      <c r="BU119" s="4">
        <v>6.1907930000000002</v>
      </c>
      <c r="BV119" s="4">
        <v>21</v>
      </c>
      <c r="BW119" s="4">
        <f t="shared" si="10"/>
        <v>1.6356075106000001</v>
      </c>
      <c r="BY119" s="4">
        <f>BE119*$BU119*VLOOKUP("Fuel Specific Gravity",'Raw Data'!$A$1:$B$2000,2,FALSE)</f>
        <v>13498.670555548599</v>
      </c>
      <c r="BZ119" s="4">
        <f>BF119*$BU119*VLOOKUP("Fuel Specific Gravity",'Raw Data'!$A$1:$B$2000,2,FALSE)</f>
        <v>6.2579383408779998</v>
      </c>
      <c r="CA119" s="4">
        <f>BJ119*$BU119*VLOOKUP("Fuel Specific Gravity",'Raw Data'!$A$1:$B$2000,2,FALSE)</f>
        <v>10.135442483740002</v>
      </c>
      <c r="CB119" s="4">
        <f>BM119*$BU119*VLOOKUP("Fuel Specific Gravity",'Raw Data'!$A$1:$B$2000,2,FALSE)</f>
        <v>1.9354975715509</v>
      </c>
    </row>
    <row r="120" spans="1:80" x14ac:dyDescent="0.25">
      <c r="A120" s="2">
        <v>43167</v>
      </c>
      <c r="B120" s="38">
        <v>1.703587962962963E-2</v>
      </c>
      <c r="C120" s="4">
        <v>14.513</v>
      </c>
      <c r="D120" s="4">
        <v>2.3699999999999999E-2</v>
      </c>
      <c r="E120" s="4">
        <v>237.14164500000001</v>
      </c>
      <c r="F120" s="4">
        <v>166.1</v>
      </c>
      <c r="G120" s="4">
        <v>2.7</v>
      </c>
      <c r="H120" s="4">
        <v>45.5</v>
      </c>
      <c r="J120" s="4">
        <v>0.3</v>
      </c>
      <c r="K120" s="4">
        <v>0.87219999999999998</v>
      </c>
      <c r="L120" s="4">
        <v>12.657999999999999</v>
      </c>
      <c r="M120" s="4">
        <v>2.07E-2</v>
      </c>
      <c r="N120" s="4">
        <v>144.91409999999999</v>
      </c>
      <c r="O120" s="4">
        <v>2.355</v>
      </c>
      <c r="P120" s="4">
        <v>147.30000000000001</v>
      </c>
      <c r="Q120" s="4">
        <v>118.92059999999999</v>
      </c>
      <c r="R120" s="4">
        <v>1.9326000000000001</v>
      </c>
      <c r="S120" s="4">
        <v>120.9</v>
      </c>
      <c r="T120" s="4">
        <v>45.464199999999998</v>
      </c>
      <c r="W120" s="4">
        <v>0</v>
      </c>
      <c r="X120" s="4">
        <v>0.26169999999999999</v>
      </c>
      <c r="Y120" s="4">
        <v>12</v>
      </c>
      <c r="Z120" s="4">
        <v>850</v>
      </c>
      <c r="AA120" s="4">
        <v>859</v>
      </c>
      <c r="AB120" s="4">
        <v>867</v>
      </c>
      <c r="AC120" s="4">
        <v>84</v>
      </c>
      <c r="AD120" s="4">
        <v>28.49</v>
      </c>
      <c r="AE120" s="4">
        <v>0.65</v>
      </c>
      <c r="AF120" s="4">
        <v>978</v>
      </c>
      <c r="AG120" s="4">
        <v>3</v>
      </c>
      <c r="AH120" s="4">
        <v>58</v>
      </c>
      <c r="AI120" s="4">
        <v>41</v>
      </c>
      <c r="AJ120" s="4">
        <v>189</v>
      </c>
      <c r="AK120" s="4">
        <v>168</v>
      </c>
      <c r="AL120" s="4">
        <v>4.5</v>
      </c>
      <c r="AM120" s="4">
        <v>175.5</v>
      </c>
      <c r="AN120" s="4" t="s">
        <v>155</v>
      </c>
      <c r="AO120" s="4">
        <v>2</v>
      </c>
      <c r="AP120" s="5">
        <v>0.89285879629629628</v>
      </c>
      <c r="AQ120" s="4">
        <v>47.163454999999999</v>
      </c>
      <c r="AR120" s="4">
        <v>-88.491536999999994</v>
      </c>
      <c r="AS120" s="4">
        <v>319.2</v>
      </c>
      <c r="AT120" s="4">
        <v>30.7</v>
      </c>
      <c r="AU120" s="4">
        <v>12</v>
      </c>
      <c r="AV120" s="4">
        <v>11</v>
      </c>
      <c r="AW120" s="4" t="s">
        <v>212</v>
      </c>
      <c r="AX120" s="4">
        <v>1</v>
      </c>
      <c r="AY120" s="4">
        <v>1.4</v>
      </c>
      <c r="AZ120" s="4">
        <v>1.9</v>
      </c>
      <c r="BA120" s="4">
        <v>13.404</v>
      </c>
      <c r="BB120" s="4">
        <v>14.02</v>
      </c>
      <c r="BC120" s="4">
        <v>1.05</v>
      </c>
      <c r="BD120" s="4">
        <v>14.651</v>
      </c>
      <c r="BE120" s="4">
        <v>2900.6689999999999</v>
      </c>
      <c r="BF120" s="4">
        <v>3.0169999999999999</v>
      </c>
      <c r="BG120" s="4">
        <v>3.4780000000000002</v>
      </c>
      <c r="BH120" s="4">
        <v>5.7000000000000002E-2</v>
      </c>
      <c r="BI120" s="4">
        <v>3.5339999999999998</v>
      </c>
      <c r="BJ120" s="4">
        <v>2.8540000000000001</v>
      </c>
      <c r="BK120" s="4">
        <v>4.5999999999999999E-2</v>
      </c>
      <c r="BL120" s="4">
        <v>2.9</v>
      </c>
      <c r="BM120" s="4">
        <v>0.35949999999999999</v>
      </c>
      <c r="BQ120" s="4">
        <v>43.598999999999997</v>
      </c>
      <c r="BR120" s="4">
        <v>0.22262999999999999</v>
      </c>
      <c r="BS120" s="4">
        <v>-5</v>
      </c>
      <c r="BT120" s="4">
        <v>7.0000000000000001E-3</v>
      </c>
      <c r="BU120" s="4">
        <v>5.440512</v>
      </c>
      <c r="BV120" s="4">
        <v>21</v>
      </c>
      <c r="BW120" s="4">
        <f t="shared" si="10"/>
        <v>1.4373832704</v>
      </c>
      <c r="BY120" s="4">
        <f>BE120*$BU120*VLOOKUP("Fuel Specific Gravity",'Raw Data'!$A$1:$B$2000,2,FALSE)</f>
        <v>11851.624501398526</v>
      </c>
      <c r="BZ120" s="4">
        <f>BF120*$BU120*VLOOKUP("Fuel Specific Gravity",'Raw Data'!$A$1:$B$2000,2,FALSE)</f>
        <v>12.326932552703999</v>
      </c>
      <c r="CA120" s="4">
        <f>BJ120*$BU120*VLOOKUP("Fuel Specific Gravity",'Raw Data'!$A$1:$B$2000,2,FALSE)</f>
        <v>11.660943157248001</v>
      </c>
      <c r="CB120" s="4">
        <f>BM120*$BU120*VLOOKUP("Fuel Specific Gravity",'Raw Data'!$A$1:$B$2000,2,FALSE)</f>
        <v>1.4688539120640001</v>
      </c>
    </row>
    <row r="121" spans="1:80" x14ac:dyDescent="0.25">
      <c r="A121" s="2">
        <v>43167</v>
      </c>
      <c r="B121" s="38">
        <v>1.7047453703703704E-2</v>
      </c>
      <c r="C121" s="4">
        <v>14.664</v>
      </c>
      <c r="D121" s="4">
        <v>5.4199999999999998E-2</v>
      </c>
      <c r="E121" s="4">
        <v>541.80274899999995</v>
      </c>
      <c r="F121" s="4">
        <v>176.1</v>
      </c>
      <c r="G121" s="4">
        <v>2.7</v>
      </c>
      <c r="H121" s="4">
        <v>41</v>
      </c>
      <c r="J121" s="4">
        <v>0.3</v>
      </c>
      <c r="K121" s="4">
        <v>0.87080000000000002</v>
      </c>
      <c r="L121" s="4">
        <v>12.768800000000001</v>
      </c>
      <c r="M121" s="4">
        <v>4.7199999999999999E-2</v>
      </c>
      <c r="N121" s="4">
        <v>153.3228</v>
      </c>
      <c r="O121" s="4">
        <v>2.3511000000000002</v>
      </c>
      <c r="P121" s="4">
        <v>155.69999999999999</v>
      </c>
      <c r="Q121" s="4">
        <v>125.8211</v>
      </c>
      <c r="R121" s="4">
        <v>1.9293</v>
      </c>
      <c r="S121" s="4">
        <v>127.8</v>
      </c>
      <c r="T121" s="4">
        <v>41.0227</v>
      </c>
      <c r="W121" s="4">
        <v>0</v>
      </c>
      <c r="X121" s="4">
        <v>0.26119999999999999</v>
      </c>
      <c r="Y121" s="4">
        <v>12</v>
      </c>
      <c r="Z121" s="4">
        <v>849</v>
      </c>
      <c r="AA121" s="4">
        <v>858</v>
      </c>
      <c r="AB121" s="4">
        <v>868</v>
      </c>
      <c r="AC121" s="4">
        <v>84</v>
      </c>
      <c r="AD121" s="4">
        <v>28.49</v>
      </c>
      <c r="AE121" s="4">
        <v>0.65</v>
      </c>
      <c r="AF121" s="4">
        <v>978</v>
      </c>
      <c r="AG121" s="4">
        <v>3</v>
      </c>
      <c r="AH121" s="4">
        <v>58</v>
      </c>
      <c r="AI121" s="4">
        <v>41</v>
      </c>
      <c r="AJ121" s="4">
        <v>189</v>
      </c>
      <c r="AK121" s="4">
        <v>168</v>
      </c>
      <c r="AL121" s="4">
        <v>4.5</v>
      </c>
      <c r="AM121" s="4">
        <v>175.1</v>
      </c>
      <c r="AN121" s="4" t="s">
        <v>155</v>
      </c>
      <c r="AO121" s="4">
        <v>2</v>
      </c>
      <c r="AP121" s="5">
        <v>0.89285879629629628</v>
      </c>
      <c r="AQ121" s="4">
        <v>47.163322000000001</v>
      </c>
      <c r="AR121" s="4">
        <v>-88.491736000000003</v>
      </c>
      <c r="AS121" s="4">
        <v>319.2</v>
      </c>
      <c r="AT121" s="4">
        <v>30.4</v>
      </c>
      <c r="AU121" s="4">
        <v>12</v>
      </c>
      <c r="AV121" s="4">
        <v>11</v>
      </c>
      <c r="AW121" s="4" t="s">
        <v>212</v>
      </c>
      <c r="AX121" s="4">
        <v>1.3084</v>
      </c>
      <c r="AY121" s="4">
        <v>1.5542</v>
      </c>
      <c r="AZ121" s="4">
        <v>2.2084000000000001</v>
      </c>
      <c r="BA121" s="4">
        <v>13.404</v>
      </c>
      <c r="BB121" s="4">
        <v>13.85</v>
      </c>
      <c r="BC121" s="4">
        <v>1.03</v>
      </c>
      <c r="BD121" s="4">
        <v>14.842000000000001</v>
      </c>
      <c r="BE121" s="4">
        <v>2894.7260000000001</v>
      </c>
      <c r="BF121" s="4">
        <v>6.8070000000000004</v>
      </c>
      <c r="BG121" s="4">
        <v>3.64</v>
      </c>
      <c r="BH121" s="4">
        <v>5.6000000000000001E-2</v>
      </c>
      <c r="BI121" s="4">
        <v>3.6960000000000002</v>
      </c>
      <c r="BJ121" s="4">
        <v>2.9870000000000001</v>
      </c>
      <c r="BK121" s="4">
        <v>4.5999999999999999E-2</v>
      </c>
      <c r="BL121" s="4">
        <v>3.0329999999999999</v>
      </c>
      <c r="BM121" s="4">
        <v>0.32090000000000002</v>
      </c>
      <c r="BQ121" s="4">
        <v>43.06</v>
      </c>
      <c r="BR121" s="4">
        <v>0.30918400000000001</v>
      </c>
      <c r="BS121" s="4">
        <v>-5</v>
      </c>
      <c r="BT121" s="4">
        <v>7.9290000000000003E-3</v>
      </c>
      <c r="BU121" s="4">
        <v>7.5556840000000003</v>
      </c>
      <c r="BV121" s="4">
        <v>21</v>
      </c>
      <c r="BW121" s="4">
        <f t="shared" si="10"/>
        <v>1.9962117128000001</v>
      </c>
      <c r="BY121" s="4">
        <f>BE121*$BU121*VLOOKUP("Fuel Specific Gravity",'Raw Data'!$A$1:$B$2000,2,FALSE)</f>
        <v>16425.597826860587</v>
      </c>
      <c r="BZ121" s="4">
        <f>BF121*$BU121*VLOOKUP("Fuel Specific Gravity",'Raw Data'!$A$1:$B$2000,2,FALSE)</f>
        <v>38.625087281988002</v>
      </c>
      <c r="CA121" s="4">
        <f>BJ121*$BU121*VLOOKUP("Fuel Specific Gravity",'Raw Data'!$A$1:$B$2000,2,FALSE)</f>
        <v>16.949189909108</v>
      </c>
      <c r="CB121" s="4">
        <f>BM121*$BU121*VLOOKUP("Fuel Specific Gravity",'Raw Data'!$A$1:$B$2000,2,FALSE)</f>
        <v>1.8208888656956004</v>
      </c>
    </row>
    <row r="122" spans="1:80" x14ac:dyDescent="0.25">
      <c r="A122" s="2">
        <v>43167</v>
      </c>
      <c r="B122" s="38">
        <v>1.7059027777777781E-2</v>
      </c>
      <c r="C122" s="4">
        <v>14.481</v>
      </c>
      <c r="D122" s="4">
        <v>7.1199999999999999E-2</v>
      </c>
      <c r="E122" s="4">
        <v>712.45733800000005</v>
      </c>
      <c r="F122" s="4">
        <v>169.1</v>
      </c>
      <c r="G122" s="4">
        <v>2.7</v>
      </c>
      <c r="H122" s="4">
        <v>34.200000000000003</v>
      </c>
      <c r="J122" s="4">
        <v>0.3</v>
      </c>
      <c r="K122" s="4">
        <v>0.872</v>
      </c>
      <c r="L122" s="4">
        <v>12.6272</v>
      </c>
      <c r="M122" s="4">
        <v>6.2100000000000002E-2</v>
      </c>
      <c r="N122" s="4">
        <v>147.48589999999999</v>
      </c>
      <c r="O122" s="4">
        <v>2.3544</v>
      </c>
      <c r="P122" s="4">
        <v>149.80000000000001</v>
      </c>
      <c r="Q122" s="4">
        <v>121.0311</v>
      </c>
      <c r="R122" s="4">
        <v>1.9320999999999999</v>
      </c>
      <c r="S122" s="4">
        <v>123</v>
      </c>
      <c r="T122" s="4">
        <v>34.2301</v>
      </c>
      <c r="W122" s="4">
        <v>0</v>
      </c>
      <c r="X122" s="4">
        <v>0.2616</v>
      </c>
      <c r="Y122" s="4">
        <v>12</v>
      </c>
      <c r="Z122" s="4">
        <v>849</v>
      </c>
      <c r="AA122" s="4">
        <v>859</v>
      </c>
      <c r="AB122" s="4">
        <v>868</v>
      </c>
      <c r="AC122" s="4">
        <v>84</v>
      </c>
      <c r="AD122" s="4">
        <v>28.49</v>
      </c>
      <c r="AE122" s="4">
        <v>0.65</v>
      </c>
      <c r="AF122" s="4">
        <v>978</v>
      </c>
      <c r="AG122" s="4">
        <v>3</v>
      </c>
      <c r="AH122" s="4">
        <v>58</v>
      </c>
      <c r="AI122" s="4">
        <v>41</v>
      </c>
      <c r="AJ122" s="4">
        <v>189</v>
      </c>
      <c r="AK122" s="4">
        <v>168</v>
      </c>
      <c r="AL122" s="4">
        <v>4.4000000000000004</v>
      </c>
      <c r="AM122" s="4">
        <v>175</v>
      </c>
      <c r="AN122" s="4" t="s">
        <v>155</v>
      </c>
      <c r="AO122" s="4">
        <v>2</v>
      </c>
      <c r="AP122" s="5">
        <v>0.89288194444444446</v>
      </c>
      <c r="AQ122" s="4">
        <v>47.163282000000002</v>
      </c>
      <c r="AR122" s="4">
        <v>-88.491794999999996</v>
      </c>
      <c r="AS122" s="4">
        <v>319.2</v>
      </c>
      <c r="AT122" s="4">
        <v>30.3</v>
      </c>
      <c r="AU122" s="4">
        <v>12</v>
      </c>
      <c r="AV122" s="4">
        <v>10</v>
      </c>
      <c r="AW122" s="4" t="s">
        <v>212</v>
      </c>
      <c r="AX122" s="4">
        <v>1.4</v>
      </c>
      <c r="AY122" s="4">
        <v>1.6</v>
      </c>
      <c r="AZ122" s="4">
        <v>2.2999999999999998</v>
      </c>
      <c r="BA122" s="4">
        <v>13.404</v>
      </c>
      <c r="BB122" s="4">
        <v>14</v>
      </c>
      <c r="BC122" s="4">
        <v>1.04</v>
      </c>
      <c r="BD122" s="4">
        <v>14.677</v>
      </c>
      <c r="BE122" s="4">
        <v>2891.4319999999998</v>
      </c>
      <c r="BF122" s="4">
        <v>9.0549999999999997</v>
      </c>
      <c r="BG122" s="4">
        <v>3.5369999999999999</v>
      </c>
      <c r="BH122" s="4">
        <v>5.6000000000000001E-2</v>
      </c>
      <c r="BI122" s="4">
        <v>3.593</v>
      </c>
      <c r="BJ122" s="4">
        <v>2.9020000000000001</v>
      </c>
      <c r="BK122" s="4">
        <v>4.5999999999999999E-2</v>
      </c>
      <c r="BL122" s="4">
        <v>2.9489999999999998</v>
      </c>
      <c r="BM122" s="4">
        <v>0.27050000000000002</v>
      </c>
      <c r="BQ122" s="4">
        <v>43.555999999999997</v>
      </c>
      <c r="BR122" s="4">
        <v>0.32436100000000001</v>
      </c>
      <c r="BS122" s="4">
        <v>-5</v>
      </c>
      <c r="BT122" s="4">
        <v>8.0000000000000002E-3</v>
      </c>
      <c r="BU122" s="4">
        <v>7.9265720000000002</v>
      </c>
      <c r="BV122" s="4">
        <v>21</v>
      </c>
      <c r="BW122" s="4">
        <f t="shared" si="10"/>
        <v>2.0942003223999999</v>
      </c>
      <c r="BY122" s="4">
        <f>BE122*$BU122*VLOOKUP("Fuel Specific Gravity",'Raw Data'!$A$1:$B$2000,2,FALSE)</f>
        <v>17212.277092259101</v>
      </c>
      <c r="BZ122" s="4">
        <f>BF122*$BU122*VLOOKUP("Fuel Specific Gravity",'Raw Data'!$A$1:$B$2000,2,FALSE)</f>
        <v>53.903107204459999</v>
      </c>
      <c r="CA122" s="4">
        <f>BJ122*$BU122*VLOOKUP("Fuel Specific Gravity",'Raw Data'!$A$1:$B$2000,2,FALSE)</f>
        <v>17.275186869944001</v>
      </c>
      <c r="CB122" s="4">
        <f>BM122*$BU122*VLOOKUP("Fuel Specific Gravity",'Raw Data'!$A$1:$B$2000,2,FALSE)</f>
        <v>1.6102474322260003</v>
      </c>
    </row>
    <row r="123" spans="1:80" x14ac:dyDescent="0.25">
      <c r="A123" s="2">
        <v>43167</v>
      </c>
      <c r="B123" s="38">
        <v>1.7070601851851854E-2</v>
      </c>
      <c r="C123" s="4">
        <v>14.1</v>
      </c>
      <c r="D123" s="4">
        <v>3.2300000000000002E-2</v>
      </c>
      <c r="E123" s="4">
        <v>322.88617900000003</v>
      </c>
      <c r="F123" s="4">
        <v>156.9</v>
      </c>
      <c r="G123" s="4">
        <v>2.7</v>
      </c>
      <c r="H123" s="4">
        <v>42.5</v>
      </c>
      <c r="J123" s="4">
        <v>0.3</v>
      </c>
      <c r="K123" s="4">
        <v>0.87539999999999996</v>
      </c>
      <c r="L123" s="4">
        <v>12.3429</v>
      </c>
      <c r="M123" s="4">
        <v>2.8299999999999999E-2</v>
      </c>
      <c r="N123" s="4">
        <v>137.35740000000001</v>
      </c>
      <c r="O123" s="4">
        <v>2.3635000000000002</v>
      </c>
      <c r="P123" s="4">
        <v>139.69999999999999</v>
      </c>
      <c r="Q123" s="4">
        <v>112.71939999999999</v>
      </c>
      <c r="R123" s="4">
        <v>1.9395</v>
      </c>
      <c r="S123" s="4">
        <v>114.7</v>
      </c>
      <c r="T123" s="4">
        <v>42.477400000000003</v>
      </c>
      <c r="W123" s="4">
        <v>0</v>
      </c>
      <c r="X123" s="4">
        <v>0.2626</v>
      </c>
      <c r="Y123" s="4">
        <v>12</v>
      </c>
      <c r="Z123" s="4">
        <v>850</v>
      </c>
      <c r="AA123" s="4">
        <v>859</v>
      </c>
      <c r="AB123" s="4">
        <v>869</v>
      </c>
      <c r="AC123" s="4">
        <v>84</v>
      </c>
      <c r="AD123" s="4">
        <v>28.49</v>
      </c>
      <c r="AE123" s="4">
        <v>0.65</v>
      </c>
      <c r="AF123" s="4">
        <v>978</v>
      </c>
      <c r="AG123" s="4">
        <v>3</v>
      </c>
      <c r="AH123" s="4">
        <v>58</v>
      </c>
      <c r="AI123" s="4">
        <v>41</v>
      </c>
      <c r="AJ123" s="4">
        <v>189</v>
      </c>
      <c r="AK123" s="4">
        <v>168</v>
      </c>
      <c r="AL123" s="4">
        <v>4.5</v>
      </c>
      <c r="AM123" s="4">
        <v>175</v>
      </c>
      <c r="AN123" s="4" t="s">
        <v>155</v>
      </c>
      <c r="AO123" s="4">
        <v>2</v>
      </c>
      <c r="AP123" s="5">
        <v>0.89288194444444446</v>
      </c>
      <c r="AQ123" s="4">
        <v>47.163093000000003</v>
      </c>
      <c r="AR123" s="4">
        <v>-88.491904000000005</v>
      </c>
      <c r="AS123" s="4">
        <v>318.89999999999998</v>
      </c>
      <c r="AT123" s="4">
        <v>31.8</v>
      </c>
      <c r="AU123" s="4">
        <v>12</v>
      </c>
      <c r="AV123" s="4">
        <v>10</v>
      </c>
      <c r="AW123" s="4" t="s">
        <v>213</v>
      </c>
      <c r="AX123" s="4">
        <v>1.9397</v>
      </c>
      <c r="AY123" s="4">
        <v>1.1374</v>
      </c>
      <c r="AZ123" s="4">
        <v>2.7625999999999999</v>
      </c>
      <c r="BA123" s="4">
        <v>13.404</v>
      </c>
      <c r="BB123" s="4">
        <v>14.39</v>
      </c>
      <c r="BC123" s="4">
        <v>1.07</v>
      </c>
      <c r="BD123" s="4">
        <v>14.238</v>
      </c>
      <c r="BE123" s="4">
        <v>2899.0410000000002</v>
      </c>
      <c r="BF123" s="4">
        <v>4.2249999999999996</v>
      </c>
      <c r="BG123" s="4">
        <v>3.379</v>
      </c>
      <c r="BH123" s="4">
        <v>5.8000000000000003E-2</v>
      </c>
      <c r="BI123" s="4">
        <v>3.4369999999999998</v>
      </c>
      <c r="BJ123" s="4">
        <v>2.7730000000000001</v>
      </c>
      <c r="BK123" s="4">
        <v>4.8000000000000001E-2</v>
      </c>
      <c r="BL123" s="4">
        <v>2.82</v>
      </c>
      <c r="BM123" s="4">
        <v>0.34429999999999999</v>
      </c>
      <c r="BQ123" s="4">
        <v>44.847999999999999</v>
      </c>
      <c r="BR123" s="4">
        <v>0.36680499999999999</v>
      </c>
      <c r="BS123" s="4">
        <v>-5</v>
      </c>
      <c r="BT123" s="4">
        <v>8.0000000000000002E-3</v>
      </c>
      <c r="BU123" s="4">
        <v>8.9637969999999996</v>
      </c>
      <c r="BV123" s="4">
        <v>21</v>
      </c>
      <c r="BW123" s="4">
        <f t="shared" si="10"/>
        <v>2.3682351674</v>
      </c>
      <c r="BY123" s="4">
        <f>BE123*$BU123*VLOOKUP("Fuel Specific Gravity",'Raw Data'!$A$1:$B$2000,2,FALSE)</f>
        <v>19515.797679026426</v>
      </c>
      <c r="BZ123" s="4">
        <f>BF123*$BU123*VLOOKUP("Fuel Specific Gravity",'Raw Data'!$A$1:$B$2000,2,FALSE)</f>
        <v>28.441903786074995</v>
      </c>
      <c r="CA123" s="4">
        <f>BJ123*$BU123*VLOOKUP("Fuel Specific Gravity",'Raw Data'!$A$1:$B$2000,2,FALSE)</f>
        <v>18.667313419831</v>
      </c>
      <c r="CB123" s="4">
        <f>BM123*$BU123*VLOOKUP("Fuel Specific Gravity",'Raw Data'!$A$1:$B$2000,2,FALSE)</f>
        <v>2.3177627156320999</v>
      </c>
    </row>
    <row r="124" spans="1:80" x14ac:dyDescent="0.25">
      <c r="A124" s="2">
        <v>43167</v>
      </c>
      <c r="B124" s="38">
        <v>1.7082175925925928E-2</v>
      </c>
      <c r="C124" s="4">
        <v>13.266999999999999</v>
      </c>
      <c r="D124" s="4">
        <v>8.6999999999999994E-3</v>
      </c>
      <c r="E124" s="4">
        <v>87.113821000000002</v>
      </c>
      <c r="F124" s="4">
        <v>179.7</v>
      </c>
      <c r="G124" s="4">
        <v>2.7</v>
      </c>
      <c r="H124" s="4">
        <v>47.1</v>
      </c>
      <c r="J124" s="4">
        <v>0.3</v>
      </c>
      <c r="K124" s="4">
        <v>0.88219999999999998</v>
      </c>
      <c r="L124" s="4">
        <v>11.7036</v>
      </c>
      <c r="M124" s="4">
        <v>7.7000000000000002E-3</v>
      </c>
      <c r="N124" s="4">
        <v>158.53540000000001</v>
      </c>
      <c r="O124" s="4">
        <v>2.3473000000000002</v>
      </c>
      <c r="P124" s="4">
        <v>160.9</v>
      </c>
      <c r="Q124" s="4">
        <v>130.0986</v>
      </c>
      <c r="R124" s="4">
        <v>1.9262999999999999</v>
      </c>
      <c r="S124" s="4">
        <v>132</v>
      </c>
      <c r="T124" s="4">
        <v>47.1</v>
      </c>
      <c r="W124" s="4">
        <v>0</v>
      </c>
      <c r="X124" s="4">
        <v>0.26469999999999999</v>
      </c>
      <c r="Y124" s="4">
        <v>12</v>
      </c>
      <c r="Z124" s="4">
        <v>851</v>
      </c>
      <c r="AA124" s="4">
        <v>860</v>
      </c>
      <c r="AB124" s="4">
        <v>869</v>
      </c>
      <c r="AC124" s="4">
        <v>84</v>
      </c>
      <c r="AD124" s="4">
        <v>28.49</v>
      </c>
      <c r="AE124" s="4">
        <v>0.65</v>
      </c>
      <c r="AF124" s="4">
        <v>978</v>
      </c>
      <c r="AG124" s="4">
        <v>3</v>
      </c>
      <c r="AH124" s="4">
        <v>58</v>
      </c>
      <c r="AI124" s="4">
        <v>41</v>
      </c>
      <c r="AJ124" s="4">
        <v>189</v>
      </c>
      <c r="AK124" s="4">
        <v>168</v>
      </c>
      <c r="AL124" s="4">
        <v>4.5</v>
      </c>
      <c r="AM124" s="4">
        <v>175</v>
      </c>
      <c r="AN124" s="4" t="s">
        <v>155</v>
      </c>
      <c r="AO124" s="4">
        <v>2</v>
      </c>
      <c r="AP124" s="5">
        <v>0.89290509259259254</v>
      </c>
      <c r="AQ124" s="4">
        <v>47.162936999999999</v>
      </c>
      <c r="AR124" s="4">
        <v>-88.491972000000004</v>
      </c>
      <c r="AS124" s="4">
        <v>318.60000000000002</v>
      </c>
      <c r="AT124" s="4">
        <v>33.1</v>
      </c>
      <c r="AU124" s="4">
        <v>12</v>
      </c>
      <c r="AV124" s="4">
        <v>10</v>
      </c>
      <c r="AW124" s="4" t="s">
        <v>213</v>
      </c>
      <c r="AX124" s="4">
        <v>1.4832000000000001</v>
      </c>
      <c r="AY124" s="4">
        <v>1.0770999999999999</v>
      </c>
      <c r="AZ124" s="4">
        <v>2.2061000000000002</v>
      </c>
      <c r="BA124" s="4">
        <v>13.404</v>
      </c>
      <c r="BB124" s="4">
        <v>15.27</v>
      </c>
      <c r="BC124" s="4">
        <v>1.1399999999999999</v>
      </c>
      <c r="BD124" s="4">
        <v>13.356999999999999</v>
      </c>
      <c r="BE124" s="4">
        <v>2904.13</v>
      </c>
      <c r="BF124" s="4">
        <v>1.214</v>
      </c>
      <c r="BG124" s="4">
        <v>4.12</v>
      </c>
      <c r="BH124" s="4">
        <v>6.0999999999999999E-2</v>
      </c>
      <c r="BI124" s="4">
        <v>4.181</v>
      </c>
      <c r="BJ124" s="4">
        <v>3.3809999999999998</v>
      </c>
      <c r="BK124" s="4">
        <v>0.05</v>
      </c>
      <c r="BL124" s="4">
        <v>3.431</v>
      </c>
      <c r="BM124" s="4">
        <v>0.40329999999999999</v>
      </c>
      <c r="BQ124" s="4">
        <v>47.749000000000002</v>
      </c>
      <c r="BR124" s="4">
        <v>0.49820199999999998</v>
      </c>
      <c r="BS124" s="4">
        <v>-5</v>
      </c>
      <c r="BT124" s="4">
        <v>8.0000000000000002E-3</v>
      </c>
      <c r="BU124" s="4">
        <v>12.174811</v>
      </c>
      <c r="BV124" s="4">
        <v>21</v>
      </c>
      <c r="BW124" s="4">
        <f t="shared" si="10"/>
        <v>3.2165850662</v>
      </c>
      <c r="BY124" s="4">
        <f>BE124*$BU124*VLOOKUP("Fuel Specific Gravity",'Raw Data'!$A$1:$B$2000,2,FALSE)</f>
        <v>26553.282635941927</v>
      </c>
      <c r="BZ124" s="4">
        <f>BF124*$BU124*VLOOKUP("Fuel Specific Gravity",'Raw Data'!$A$1:$B$2000,2,FALSE)</f>
        <v>11.099945636054001</v>
      </c>
      <c r="CA124" s="4">
        <f>BJ124*$BU124*VLOOKUP("Fuel Specific Gravity",'Raw Data'!$A$1:$B$2000,2,FALSE)</f>
        <v>30.913440029241002</v>
      </c>
      <c r="CB124" s="4">
        <f>BM124*$BU124*VLOOKUP("Fuel Specific Gravity",'Raw Data'!$A$1:$B$2000,2,FALSE)</f>
        <v>3.6874860585013001</v>
      </c>
    </row>
    <row r="125" spans="1:80" x14ac:dyDescent="0.25">
      <c r="A125" s="2">
        <v>43167</v>
      </c>
      <c r="B125" s="38">
        <v>1.7093749999999998E-2</v>
      </c>
      <c r="C125" s="4">
        <v>12.452999999999999</v>
      </c>
      <c r="D125" s="4">
        <v>4.4999999999999997E-3</v>
      </c>
      <c r="E125" s="4">
        <v>45.038038999999998</v>
      </c>
      <c r="F125" s="4">
        <v>291</v>
      </c>
      <c r="G125" s="4">
        <v>1.7</v>
      </c>
      <c r="H125" s="4">
        <v>42.2</v>
      </c>
      <c r="J125" s="4">
        <v>0.3</v>
      </c>
      <c r="K125" s="4">
        <v>0.88870000000000005</v>
      </c>
      <c r="L125" s="4">
        <v>11.0672</v>
      </c>
      <c r="M125" s="4">
        <v>4.0000000000000001E-3</v>
      </c>
      <c r="N125" s="4">
        <v>258.63310000000001</v>
      </c>
      <c r="O125" s="4">
        <v>1.5489999999999999</v>
      </c>
      <c r="P125" s="4">
        <v>260.2</v>
      </c>
      <c r="Q125" s="4">
        <v>212.24160000000001</v>
      </c>
      <c r="R125" s="4">
        <v>1.2712000000000001</v>
      </c>
      <c r="S125" s="4">
        <v>213.5</v>
      </c>
      <c r="T125" s="4">
        <v>42.169199999999996</v>
      </c>
      <c r="W125" s="4">
        <v>0</v>
      </c>
      <c r="X125" s="4">
        <v>0.2666</v>
      </c>
      <c r="Y125" s="4">
        <v>12</v>
      </c>
      <c r="Z125" s="4">
        <v>851</v>
      </c>
      <c r="AA125" s="4">
        <v>862</v>
      </c>
      <c r="AB125" s="4">
        <v>870</v>
      </c>
      <c r="AC125" s="4">
        <v>84</v>
      </c>
      <c r="AD125" s="4">
        <v>28.49</v>
      </c>
      <c r="AE125" s="4">
        <v>0.65</v>
      </c>
      <c r="AF125" s="4">
        <v>978</v>
      </c>
      <c r="AG125" s="4">
        <v>3</v>
      </c>
      <c r="AH125" s="4">
        <v>58</v>
      </c>
      <c r="AI125" s="4">
        <v>41</v>
      </c>
      <c r="AJ125" s="4">
        <v>189</v>
      </c>
      <c r="AK125" s="4">
        <v>168</v>
      </c>
      <c r="AL125" s="4">
        <v>4.4000000000000004</v>
      </c>
      <c r="AM125" s="4">
        <v>175</v>
      </c>
      <c r="AN125" s="4" t="s">
        <v>155</v>
      </c>
      <c r="AO125" s="4">
        <v>2</v>
      </c>
      <c r="AP125" s="5">
        <v>0.89291666666666669</v>
      </c>
      <c r="AQ125" s="4">
        <v>47.162906999999997</v>
      </c>
      <c r="AR125" s="4">
        <v>-88.491983000000005</v>
      </c>
      <c r="AS125" s="4">
        <v>318.60000000000002</v>
      </c>
      <c r="AT125" s="4">
        <v>33.299999999999997</v>
      </c>
      <c r="AU125" s="4">
        <v>12</v>
      </c>
      <c r="AV125" s="4">
        <v>10</v>
      </c>
      <c r="AW125" s="4" t="s">
        <v>213</v>
      </c>
      <c r="AX125" s="4">
        <v>1.3</v>
      </c>
      <c r="AY125" s="4">
        <v>1.1771</v>
      </c>
      <c r="AZ125" s="4">
        <v>2.0771000000000002</v>
      </c>
      <c r="BA125" s="4">
        <v>13.404</v>
      </c>
      <c r="BB125" s="4">
        <v>16.21</v>
      </c>
      <c r="BC125" s="4">
        <v>1.21</v>
      </c>
      <c r="BD125" s="4">
        <v>12.522</v>
      </c>
      <c r="BE125" s="4">
        <v>2905.62</v>
      </c>
      <c r="BF125" s="4">
        <v>0.66900000000000004</v>
      </c>
      <c r="BG125" s="4">
        <v>7.1109999999999998</v>
      </c>
      <c r="BH125" s="4">
        <v>4.2999999999999997E-2</v>
      </c>
      <c r="BI125" s="4">
        <v>7.1529999999999996</v>
      </c>
      <c r="BJ125" s="4">
        <v>5.835</v>
      </c>
      <c r="BK125" s="4">
        <v>3.5000000000000003E-2</v>
      </c>
      <c r="BL125" s="4">
        <v>5.87</v>
      </c>
      <c r="BM125" s="4">
        <v>0.38200000000000001</v>
      </c>
      <c r="BQ125" s="4">
        <v>50.896000000000001</v>
      </c>
      <c r="BR125" s="4">
        <v>0.46619500000000003</v>
      </c>
      <c r="BS125" s="4">
        <v>-5</v>
      </c>
      <c r="BT125" s="4">
        <v>8.9289999999999994E-3</v>
      </c>
      <c r="BU125" s="4">
        <v>11.392640999999999</v>
      </c>
      <c r="BV125" s="4">
        <v>21</v>
      </c>
      <c r="BW125" s="4">
        <f t="shared" si="10"/>
        <v>3.0099357521999996</v>
      </c>
      <c r="BY125" s="4">
        <f>BE125*$BU125*VLOOKUP("Fuel Specific Gravity",'Raw Data'!$A$1:$B$2000,2,FALSE)</f>
        <v>24860.116842357416</v>
      </c>
      <c r="BZ125" s="4">
        <f>BF125*$BU125*VLOOKUP("Fuel Specific Gravity",'Raw Data'!$A$1:$B$2000,2,FALSE)</f>
        <v>5.7238792985789999</v>
      </c>
      <c r="CA125" s="4">
        <f>BJ125*$BU125*VLOOKUP("Fuel Specific Gravity",'Raw Data'!$A$1:$B$2000,2,FALSE)</f>
        <v>49.923521236484994</v>
      </c>
      <c r="CB125" s="4">
        <f>BM125*$BU125*VLOOKUP("Fuel Specific Gravity",'Raw Data'!$A$1:$B$2000,2,FALSE)</f>
        <v>3.2683436353619997</v>
      </c>
    </row>
    <row r="126" spans="1:80" x14ac:dyDescent="0.25">
      <c r="A126" s="2">
        <v>43167</v>
      </c>
      <c r="B126" s="38">
        <v>1.7105324074074075E-2</v>
      </c>
      <c r="C126" s="4">
        <v>12.007</v>
      </c>
      <c r="D126" s="4">
        <v>4.5999999999999999E-3</v>
      </c>
      <c r="E126" s="4">
        <v>45.929054000000001</v>
      </c>
      <c r="F126" s="4">
        <v>425.5</v>
      </c>
      <c r="G126" s="4">
        <v>1.5</v>
      </c>
      <c r="H126" s="4">
        <v>39.4</v>
      </c>
      <c r="J126" s="4">
        <v>0.3</v>
      </c>
      <c r="K126" s="4">
        <v>0.89239999999999997</v>
      </c>
      <c r="L126" s="4">
        <v>10.714600000000001</v>
      </c>
      <c r="M126" s="4">
        <v>4.1000000000000003E-3</v>
      </c>
      <c r="N126" s="4">
        <v>379.70209999999997</v>
      </c>
      <c r="O126" s="4">
        <v>1.3386</v>
      </c>
      <c r="P126" s="4">
        <v>381</v>
      </c>
      <c r="Q126" s="4">
        <v>311.59429999999998</v>
      </c>
      <c r="R126" s="4">
        <v>1.0985</v>
      </c>
      <c r="S126" s="4">
        <v>312.7</v>
      </c>
      <c r="T126" s="4">
        <v>39.4011</v>
      </c>
      <c r="W126" s="4">
        <v>0</v>
      </c>
      <c r="X126" s="4">
        <v>0.26769999999999999</v>
      </c>
      <c r="Y126" s="4">
        <v>12</v>
      </c>
      <c r="Z126" s="4">
        <v>851</v>
      </c>
      <c r="AA126" s="4">
        <v>860</v>
      </c>
      <c r="AB126" s="4">
        <v>870</v>
      </c>
      <c r="AC126" s="4">
        <v>84</v>
      </c>
      <c r="AD126" s="4">
        <v>28.49</v>
      </c>
      <c r="AE126" s="4">
        <v>0.65</v>
      </c>
      <c r="AF126" s="4">
        <v>978</v>
      </c>
      <c r="AG126" s="4">
        <v>3</v>
      </c>
      <c r="AH126" s="4">
        <v>58</v>
      </c>
      <c r="AI126" s="4">
        <v>41</v>
      </c>
      <c r="AJ126" s="4">
        <v>189</v>
      </c>
      <c r="AK126" s="4">
        <v>168</v>
      </c>
      <c r="AL126" s="4">
        <v>4.5</v>
      </c>
      <c r="AM126" s="4">
        <v>175</v>
      </c>
      <c r="AN126" s="4" t="s">
        <v>155</v>
      </c>
      <c r="AO126" s="4">
        <v>2</v>
      </c>
      <c r="AP126" s="5">
        <v>0.89291666666666669</v>
      </c>
      <c r="AQ126" s="4">
        <v>47.162787999999999</v>
      </c>
      <c r="AR126" s="4">
        <v>-88.491963999999996</v>
      </c>
      <c r="AS126" s="4">
        <v>318.7</v>
      </c>
      <c r="AT126" s="4">
        <v>34.6</v>
      </c>
      <c r="AU126" s="4">
        <v>12</v>
      </c>
      <c r="AV126" s="4">
        <v>10</v>
      </c>
      <c r="AW126" s="4" t="s">
        <v>213</v>
      </c>
      <c r="AX126" s="4">
        <v>1.3771</v>
      </c>
      <c r="AY126" s="4">
        <v>1.2770999999999999</v>
      </c>
      <c r="AZ126" s="4">
        <v>2.1770999999999998</v>
      </c>
      <c r="BA126" s="4">
        <v>13.404</v>
      </c>
      <c r="BB126" s="4">
        <v>16.78</v>
      </c>
      <c r="BC126" s="4">
        <v>1.25</v>
      </c>
      <c r="BD126" s="4">
        <v>12.061</v>
      </c>
      <c r="BE126" s="4">
        <v>2905.942</v>
      </c>
      <c r="BF126" s="4">
        <v>0.70699999999999996</v>
      </c>
      <c r="BG126" s="4">
        <v>10.784000000000001</v>
      </c>
      <c r="BH126" s="4">
        <v>3.7999999999999999E-2</v>
      </c>
      <c r="BI126" s="4">
        <v>10.821999999999999</v>
      </c>
      <c r="BJ126" s="4">
        <v>8.85</v>
      </c>
      <c r="BK126" s="4">
        <v>3.1E-2</v>
      </c>
      <c r="BL126" s="4">
        <v>8.8810000000000002</v>
      </c>
      <c r="BM126" s="4">
        <v>0.36880000000000002</v>
      </c>
      <c r="BQ126" s="4">
        <v>52.792999999999999</v>
      </c>
      <c r="BR126" s="4">
        <v>0.473219</v>
      </c>
      <c r="BS126" s="4">
        <v>-5</v>
      </c>
      <c r="BT126" s="4">
        <v>8.071E-3</v>
      </c>
      <c r="BU126" s="4">
        <v>11.564289</v>
      </c>
      <c r="BV126" s="4">
        <v>21</v>
      </c>
      <c r="BW126" s="4">
        <f t="shared" si="10"/>
        <v>3.0552851537999999</v>
      </c>
      <c r="BY126" s="4">
        <f>BE126*$BU126*VLOOKUP("Fuel Specific Gravity",'Raw Data'!$A$1:$B$2000,2,FALSE)</f>
        <v>25237.469982033737</v>
      </c>
      <c r="BZ126" s="4">
        <f>BF126*$BU126*VLOOKUP("Fuel Specific Gravity",'Raw Data'!$A$1:$B$2000,2,FALSE)</f>
        <v>6.1401401945730001</v>
      </c>
      <c r="CA126" s="4">
        <f>BJ126*$BU126*VLOOKUP("Fuel Specific Gravity",'Raw Data'!$A$1:$B$2000,2,FALSE)</f>
        <v>76.860312195150001</v>
      </c>
      <c r="CB126" s="4">
        <f>BM126*$BU126*VLOOKUP("Fuel Specific Gravity",'Raw Data'!$A$1:$B$2000,2,FALSE)</f>
        <v>3.2029472471832001</v>
      </c>
    </row>
    <row r="127" spans="1:80" x14ac:dyDescent="0.25">
      <c r="A127" s="2">
        <v>43167</v>
      </c>
      <c r="B127" s="38">
        <v>1.7116898148148148E-2</v>
      </c>
      <c r="C127" s="4">
        <v>12.042999999999999</v>
      </c>
      <c r="D127" s="4">
        <v>5.4000000000000003E-3</v>
      </c>
      <c r="E127" s="4">
        <v>54.256368000000002</v>
      </c>
      <c r="F127" s="4">
        <v>535.9</v>
      </c>
      <c r="G127" s="4">
        <v>1.5</v>
      </c>
      <c r="H127" s="4">
        <v>32.4</v>
      </c>
      <c r="J127" s="4">
        <v>0.43</v>
      </c>
      <c r="K127" s="4">
        <v>0.89200000000000002</v>
      </c>
      <c r="L127" s="4">
        <v>10.7425</v>
      </c>
      <c r="M127" s="4">
        <v>4.7999999999999996E-3</v>
      </c>
      <c r="N127" s="4">
        <v>478.00630000000001</v>
      </c>
      <c r="O127" s="4">
        <v>1.3381000000000001</v>
      </c>
      <c r="P127" s="4">
        <v>479.3</v>
      </c>
      <c r="Q127" s="4">
        <v>392.26549999999997</v>
      </c>
      <c r="R127" s="4">
        <v>1.0981000000000001</v>
      </c>
      <c r="S127" s="4">
        <v>393.4</v>
      </c>
      <c r="T127" s="4">
        <v>32.378300000000003</v>
      </c>
      <c r="W127" s="4">
        <v>0</v>
      </c>
      <c r="X127" s="4">
        <v>0.3846</v>
      </c>
      <c r="Y127" s="4">
        <v>12</v>
      </c>
      <c r="Z127" s="4">
        <v>851</v>
      </c>
      <c r="AA127" s="4">
        <v>861</v>
      </c>
      <c r="AB127" s="4">
        <v>870</v>
      </c>
      <c r="AC127" s="4">
        <v>84</v>
      </c>
      <c r="AD127" s="4">
        <v>28.49</v>
      </c>
      <c r="AE127" s="4">
        <v>0.65</v>
      </c>
      <c r="AF127" s="4">
        <v>978</v>
      </c>
      <c r="AG127" s="4">
        <v>3</v>
      </c>
      <c r="AH127" s="4">
        <v>58</v>
      </c>
      <c r="AI127" s="4">
        <v>41</v>
      </c>
      <c r="AJ127" s="4">
        <v>189</v>
      </c>
      <c r="AK127" s="4">
        <v>168</v>
      </c>
      <c r="AL127" s="4">
        <v>4.4000000000000004</v>
      </c>
      <c r="AM127" s="4">
        <v>175.1</v>
      </c>
      <c r="AN127" s="4" t="s">
        <v>155</v>
      </c>
      <c r="AO127" s="4">
        <v>2</v>
      </c>
      <c r="AP127" s="5">
        <v>0.89292824074074073</v>
      </c>
      <c r="AQ127" s="4">
        <v>47.162644999999998</v>
      </c>
      <c r="AR127" s="4">
        <v>-88.491968999999997</v>
      </c>
      <c r="AS127" s="4">
        <v>318.60000000000002</v>
      </c>
      <c r="AT127" s="4">
        <v>35</v>
      </c>
      <c r="AU127" s="4">
        <v>12</v>
      </c>
      <c r="AV127" s="4">
        <v>10</v>
      </c>
      <c r="AW127" s="4" t="s">
        <v>213</v>
      </c>
      <c r="AX127" s="4">
        <v>1.4</v>
      </c>
      <c r="AY127" s="4">
        <v>1.3</v>
      </c>
      <c r="AZ127" s="4">
        <v>2.2000000000000002</v>
      </c>
      <c r="BA127" s="4">
        <v>13.404</v>
      </c>
      <c r="BB127" s="4">
        <v>16.73</v>
      </c>
      <c r="BC127" s="4">
        <v>1.25</v>
      </c>
      <c r="BD127" s="4">
        <v>12.102</v>
      </c>
      <c r="BE127" s="4">
        <v>2905.9090000000001</v>
      </c>
      <c r="BF127" s="4">
        <v>0.83299999999999996</v>
      </c>
      <c r="BG127" s="4">
        <v>13.541</v>
      </c>
      <c r="BH127" s="4">
        <v>3.7999999999999999E-2</v>
      </c>
      <c r="BI127" s="4">
        <v>13.579000000000001</v>
      </c>
      <c r="BJ127" s="4">
        <v>11.112</v>
      </c>
      <c r="BK127" s="4">
        <v>3.1E-2</v>
      </c>
      <c r="BL127" s="4">
        <v>11.143000000000001</v>
      </c>
      <c r="BM127" s="4">
        <v>0.30220000000000002</v>
      </c>
      <c r="BQ127" s="4">
        <v>75.64</v>
      </c>
      <c r="BR127" s="4">
        <v>0.46099400000000001</v>
      </c>
      <c r="BS127" s="4">
        <v>-5</v>
      </c>
      <c r="BT127" s="4">
        <v>8.9289999999999994E-3</v>
      </c>
      <c r="BU127" s="4">
        <v>11.265541000000001</v>
      </c>
      <c r="BV127" s="4">
        <v>21</v>
      </c>
      <c r="BW127" s="4">
        <f t="shared" si="10"/>
        <v>2.9763559322000002</v>
      </c>
      <c r="BY127" s="4">
        <f>BE127*$BU127*VLOOKUP("Fuel Specific Gravity",'Raw Data'!$A$1:$B$2000,2,FALSE)</f>
        <v>24585.214373308521</v>
      </c>
      <c r="BZ127" s="4">
        <f>BF127*$BU127*VLOOKUP("Fuel Specific Gravity",'Raw Data'!$A$1:$B$2000,2,FALSE)</f>
        <v>7.0475309354030005</v>
      </c>
      <c r="CA127" s="4">
        <f>BJ127*$BU127*VLOOKUP("Fuel Specific Gravity",'Raw Data'!$A$1:$B$2000,2,FALSE)</f>
        <v>94.012201385592007</v>
      </c>
      <c r="CB127" s="4">
        <f>BM127*$BU127*VLOOKUP("Fuel Specific Gravity",'Raw Data'!$A$1:$B$2000,2,FALSE)</f>
        <v>2.5567393141402004</v>
      </c>
    </row>
    <row r="128" spans="1:80" x14ac:dyDescent="0.25">
      <c r="A128" s="2">
        <v>43167</v>
      </c>
      <c r="B128" s="38">
        <v>1.7128472222222222E-2</v>
      </c>
      <c r="C128" s="4">
        <v>12.619</v>
      </c>
      <c r="D128" s="4">
        <v>6.7000000000000002E-3</v>
      </c>
      <c r="E128" s="4">
        <v>67.425987000000006</v>
      </c>
      <c r="F128" s="4">
        <v>608.1</v>
      </c>
      <c r="G128" s="4">
        <v>1.6</v>
      </c>
      <c r="H128" s="4">
        <v>30.1</v>
      </c>
      <c r="J128" s="4">
        <v>0.76</v>
      </c>
      <c r="K128" s="4">
        <v>0.88739999999999997</v>
      </c>
      <c r="L128" s="4">
        <v>11.1972</v>
      </c>
      <c r="M128" s="4">
        <v>6.0000000000000001E-3</v>
      </c>
      <c r="N128" s="4">
        <v>539.58870000000002</v>
      </c>
      <c r="O128" s="4">
        <v>1.4547000000000001</v>
      </c>
      <c r="P128" s="4">
        <v>541</v>
      </c>
      <c r="Q128" s="4">
        <v>442.80180000000001</v>
      </c>
      <c r="R128" s="4">
        <v>1.1937</v>
      </c>
      <c r="S128" s="4">
        <v>444</v>
      </c>
      <c r="T128" s="4">
        <v>30.1</v>
      </c>
      <c r="W128" s="4">
        <v>0</v>
      </c>
      <c r="X128" s="4">
        <v>0.67559999999999998</v>
      </c>
      <c r="Y128" s="4">
        <v>12</v>
      </c>
      <c r="Z128" s="4">
        <v>851</v>
      </c>
      <c r="AA128" s="4">
        <v>862</v>
      </c>
      <c r="AB128" s="4">
        <v>871</v>
      </c>
      <c r="AC128" s="4">
        <v>84</v>
      </c>
      <c r="AD128" s="4">
        <v>28.49</v>
      </c>
      <c r="AE128" s="4">
        <v>0.65</v>
      </c>
      <c r="AF128" s="4">
        <v>978</v>
      </c>
      <c r="AG128" s="4">
        <v>3</v>
      </c>
      <c r="AH128" s="4">
        <v>58</v>
      </c>
      <c r="AI128" s="4">
        <v>41</v>
      </c>
      <c r="AJ128" s="4">
        <v>189</v>
      </c>
      <c r="AK128" s="4">
        <v>168</v>
      </c>
      <c r="AL128" s="4">
        <v>4.4000000000000004</v>
      </c>
      <c r="AM128" s="4">
        <v>175.4</v>
      </c>
      <c r="AN128" s="4" t="s">
        <v>155</v>
      </c>
      <c r="AO128" s="4">
        <v>2</v>
      </c>
      <c r="AP128" s="5">
        <v>0.89293981481481488</v>
      </c>
      <c r="AQ128" s="4">
        <v>47.162478</v>
      </c>
      <c r="AR128" s="4">
        <v>-88.491922000000002</v>
      </c>
      <c r="AS128" s="4">
        <v>318.39999999999998</v>
      </c>
      <c r="AT128" s="4">
        <v>38.9</v>
      </c>
      <c r="AU128" s="4">
        <v>12</v>
      </c>
      <c r="AV128" s="4">
        <v>10</v>
      </c>
      <c r="AW128" s="4" t="s">
        <v>213</v>
      </c>
      <c r="AX128" s="4">
        <v>1.4</v>
      </c>
      <c r="AY128" s="4">
        <v>1.3771</v>
      </c>
      <c r="AZ128" s="4">
        <v>2.2770999999999999</v>
      </c>
      <c r="BA128" s="4">
        <v>13.404</v>
      </c>
      <c r="BB128" s="4">
        <v>16.010000000000002</v>
      </c>
      <c r="BC128" s="4">
        <v>1.19</v>
      </c>
      <c r="BD128" s="4">
        <v>12.693</v>
      </c>
      <c r="BE128" s="4">
        <v>2905.3220000000001</v>
      </c>
      <c r="BF128" s="4">
        <v>0.98799999999999999</v>
      </c>
      <c r="BG128" s="4">
        <v>14.662000000000001</v>
      </c>
      <c r="BH128" s="4">
        <v>0.04</v>
      </c>
      <c r="BI128" s="4">
        <v>14.701000000000001</v>
      </c>
      <c r="BJ128" s="4">
        <v>12.032</v>
      </c>
      <c r="BK128" s="4">
        <v>3.2000000000000001E-2</v>
      </c>
      <c r="BL128" s="4">
        <v>12.064</v>
      </c>
      <c r="BM128" s="4">
        <v>0.26950000000000002</v>
      </c>
      <c r="BQ128" s="4">
        <v>127.46599999999999</v>
      </c>
      <c r="BR128" s="4">
        <v>0.49901800000000002</v>
      </c>
      <c r="BS128" s="4">
        <v>-5</v>
      </c>
      <c r="BT128" s="4">
        <v>8.071E-3</v>
      </c>
      <c r="BU128" s="4">
        <v>12.194751999999999</v>
      </c>
      <c r="BV128" s="4">
        <v>21</v>
      </c>
      <c r="BW128" s="4">
        <f t="shared" si="10"/>
        <v>3.2218534783999999</v>
      </c>
      <c r="BY128" s="4">
        <f>BE128*$BU128*VLOOKUP("Fuel Specific Gravity",'Raw Data'!$A$1:$B$2000,2,FALSE)</f>
        <v>26607.690633878145</v>
      </c>
      <c r="BZ128" s="4">
        <f>BF128*$BU128*VLOOKUP("Fuel Specific Gravity",'Raw Data'!$A$1:$B$2000,2,FALSE)</f>
        <v>9.0483596469759995</v>
      </c>
      <c r="CA128" s="4">
        <f>BJ128*$BU128*VLOOKUP("Fuel Specific Gravity",'Raw Data'!$A$1:$B$2000,2,FALSE)</f>
        <v>110.192169304064</v>
      </c>
      <c r="CB128" s="4">
        <f>BM128*$BU128*VLOOKUP("Fuel Specific Gravity",'Raw Data'!$A$1:$B$2000,2,FALSE)</f>
        <v>2.4681507336640003</v>
      </c>
    </row>
    <row r="129" spans="1:80" x14ac:dyDescent="0.25">
      <c r="A129" s="2">
        <v>43167</v>
      </c>
      <c r="B129" s="38">
        <v>1.7140046296296296E-2</v>
      </c>
      <c r="C129" s="4">
        <v>13.587</v>
      </c>
      <c r="D129" s="4">
        <v>9.74E-2</v>
      </c>
      <c r="E129" s="4">
        <v>973.70689700000003</v>
      </c>
      <c r="F129" s="4">
        <v>660.5</v>
      </c>
      <c r="G129" s="4">
        <v>1.7</v>
      </c>
      <c r="H129" s="4">
        <v>27.3</v>
      </c>
      <c r="J129" s="4">
        <v>1.02</v>
      </c>
      <c r="K129" s="4">
        <v>0.87880000000000003</v>
      </c>
      <c r="L129" s="4">
        <v>11.9406</v>
      </c>
      <c r="M129" s="4">
        <v>8.5599999999999996E-2</v>
      </c>
      <c r="N129" s="4">
        <v>580.47619999999995</v>
      </c>
      <c r="O129" s="4">
        <v>1.5286</v>
      </c>
      <c r="P129" s="4">
        <v>582</v>
      </c>
      <c r="Q129" s="4">
        <v>476.3553</v>
      </c>
      <c r="R129" s="4">
        <v>1.2544</v>
      </c>
      <c r="S129" s="4">
        <v>477.6</v>
      </c>
      <c r="T129" s="4">
        <v>27.292000000000002</v>
      </c>
      <c r="W129" s="4">
        <v>0</v>
      </c>
      <c r="X129" s="4">
        <v>0.89859999999999995</v>
      </c>
      <c r="Y129" s="4">
        <v>12</v>
      </c>
      <c r="Z129" s="4">
        <v>851</v>
      </c>
      <c r="AA129" s="4">
        <v>860</v>
      </c>
      <c r="AB129" s="4">
        <v>870</v>
      </c>
      <c r="AC129" s="4">
        <v>84</v>
      </c>
      <c r="AD129" s="4">
        <v>28.49</v>
      </c>
      <c r="AE129" s="4">
        <v>0.65</v>
      </c>
      <c r="AF129" s="4">
        <v>978</v>
      </c>
      <c r="AG129" s="4">
        <v>3</v>
      </c>
      <c r="AH129" s="4">
        <v>58</v>
      </c>
      <c r="AI129" s="4">
        <v>41</v>
      </c>
      <c r="AJ129" s="4">
        <v>189</v>
      </c>
      <c r="AK129" s="4">
        <v>168</v>
      </c>
      <c r="AL129" s="4">
        <v>4.4000000000000004</v>
      </c>
      <c r="AM129" s="4">
        <v>175.8</v>
      </c>
      <c r="AN129" s="4" t="s">
        <v>155</v>
      </c>
      <c r="AO129" s="4">
        <v>2</v>
      </c>
      <c r="AP129" s="5">
        <v>0.89295138888888881</v>
      </c>
      <c r="AQ129" s="4">
        <v>47.162174</v>
      </c>
      <c r="AR129" s="4">
        <v>-88.491776000000002</v>
      </c>
      <c r="AS129" s="4">
        <v>318.10000000000002</v>
      </c>
      <c r="AT129" s="4">
        <v>41.3</v>
      </c>
      <c r="AU129" s="4">
        <v>12</v>
      </c>
      <c r="AV129" s="4">
        <v>10</v>
      </c>
      <c r="AW129" s="4" t="s">
        <v>213</v>
      </c>
      <c r="AX129" s="4">
        <v>1.554046</v>
      </c>
      <c r="AY129" s="4">
        <v>1.4</v>
      </c>
      <c r="AZ129" s="4">
        <v>2.3770229999999999</v>
      </c>
      <c r="BA129" s="4">
        <v>13.404</v>
      </c>
      <c r="BB129" s="4">
        <v>14.83</v>
      </c>
      <c r="BC129" s="4">
        <v>1.1100000000000001</v>
      </c>
      <c r="BD129" s="4">
        <v>13.79</v>
      </c>
      <c r="BE129" s="4">
        <v>2885.6060000000002</v>
      </c>
      <c r="BF129" s="4">
        <v>13.162000000000001</v>
      </c>
      <c r="BG129" s="4">
        <v>14.69</v>
      </c>
      <c r="BH129" s="4">
        <v>3.9E-2</v>
      </c>
      <c r="BI129" s="4">
        <v>14.728999999999999</v>
      </c>
      <c r="BJ129" s="4">
        <v>12.055</v>
      </c>
      <c r="BK129" s="4">
        <v>3.2000000000000001E-2</v>
      </c>
      <c r="BL129" s="4">
        <v>12.087</v>
      </c>
      <c r="BM129" s="4">
        <v>0.2276</v>
      </c>
      <c r="BQ129" s="4">
        <v>157.893</v>
      </c>
      <c r="BR129" s="4">
        <v>0.521509</v>
      </c>
      <c r="BS129" s="4">
        <v>-5</v>
      </c>
      <c r="BT129" s="4">
        <v>8.9289999999999994E-3</v>
      </c>
      <c r="BU129" s="4">
        <v>12.744377</v>
      </c>
      <c r="BV129" s="4">
        <v>21</v>
      </c>
      <c r="BW129" s="4">
        <f t="shared" si="10"/>
        <v>3.3670644033999997</v>
      </c>
      <c r="BY129" s="4">
        <f>BE129*$BU129*VLOOKUP("Fuel Specific Gravity",'Raw Data'!$A$1:$B$2000,2,FALSE)</f>
        <v>27618.213303833963</v>
      </c>
      <c r="BZ129" s="4">
        <f>BF129*$BU129*VLOOKUP("Fuel Specific Gravity",'Raw Data'!$A$1:$B$2000,2,FALSE)</f>
        <v>125.973859045574</v>
      </c>
      <c r="CA129" s="4">
        <f>BJ129*$BU129*VLOOKUP("Fuel Specific Gravity",'Raw Data'!$A$1:$B$2000,2,FALSE)</f>
        <v>115.37873201598499</v>
      </c>
      <c r="CB129" s="4">
        <f>BM129*$BU129*VLOOKUP("Fuel Specific Gravity",'Raw Data'!$A$1:$B$2000,2,FALSE)</f>
        <v>2.1783657741052003</v>
      </c>
    </row>
    <row r="130" spans="1:80" x14ac:dyDescent="0.25">
      <c r="A130" s="2">
        <v>43167</v>
      </c>
      <c r="B130" s="38">
        <v>1.7151620370370369E-2</v>
      </c>
      <c r="C130" s="4">
        <v>11.114000000000001</v>
      </c>
      <c r="D130" s="4">
        <v>1.137</v>
      </c>
      <c r="E130" s="4">
        <v>11370.258620000001</v>
      </c>
      <c r="F130" s="4">
        <v>740.3</v>
      </c>
      <c r="G130" s="4">
        <v>1.8</v>
      </c>
      <c r="H130" s="4">
        <v>63</v>
      </c>
      <c r="J130" s="4">
        <v>1.38</v>
      </c>
      <c r="K130" s="4">
        <v>0.88919999999999999</v>
      </c>
      <c r="L130" s="4">
        <v>9.8827999999999996</v>
      </c>
      <c r="M130" s="4">
        <v>1.0111000000000001</v>
      </c>
      <c r="N130" s="4">
        <v>658.27499999999998</v>
      </c>
      <c r="O130" s="4">
        <v>1.6006</v>
      </c>
      <c r="P130" s="4">
        <v>659.9</v>
      </c>
      <c r="Q130" s="4">
        <v>540.19910000000004</v>
      </c>
      <c r="R130" s="4">
        <v>1.3134999999999999</v>
      </c>
      <c r="S130" s="4">
        <v>541.5</v>
      </c>
      <c r="T130" s="4">
        <v>62.970599999999997</v>
      </c>
      <c r="W130" s="4">
        <v>0</v>
      </c>
      <c r="X130" s="4">
        <v>1.2263999999999999</v>
      </c>
      <c r="Y130" s="4">
        <v>11.9</v>
      </c>
      <c r="Z130" s="4">
        <v>852</v>
      </c>
      <c r="AA130" s="4">
        <v>862</v>
      </c>
      <c r="AB130" s="4">
        <v>871</v>
      </c>
      <c r="AC130" s="4">
        <v>84</v>
      </c>
      <c r="AD130" s="4">
        <v>28.49</v>
      </c>
      <c r="AE130" s="4">
        <v>0.65</v>
      </c>
      <c r="AF130" s="4">
        <v>978</v>
      </c>
      <c r="AG130" s="4">
        <v>3</v>
      </c>
      <c r="AH130" s="4">
        <v>58</v>
      </c>
      <c r="AI130" s="4">
        <v>41</v>
      </c>
      <c r="AJ130" s="4">
        <v>189</v>
      </c>
      <c r="AK130" s="4">
        <v>168</v>
      </c>
      <c r="AL130" s="4">
        <v>4.3</v>
      </c>
      <c r="AM130" s="4">
        <v>175.8</v>
      </c>
      <c r="AN130" s="4" t="s">
        <v>155</v>
      </c>
      <c r="AO130" s="4">
        <v>2</v>
      </c>
      <c r="AP130" s="5">
        <v>0.89297453703703711</v>
      </c>
      <c r="AQ130" s="4">
        <v>47.162095000000001</v>
      </c>
      <c r="AR130" s="4">
        <v>-88.491737000000001</v>
      </c>
      <c r="AS130" s="4">
        <v>318</v>
      </c>
      <c r="AT130" s="4">
        <v>42.6</v>
      </c>
      <c r="AU130" s="4">
        <v>12</v>
      </c>
      <c r="AV130" s="4">
        <v>10</v>
      </c>
      <c r="AW130" s="4" t="s">
        <v>213</v>
      </c>
      <c r="AX130" s="4">
        <v>1.6</v>
      </c>
      <c r="AY130" s="4">
        <v>1.4</v>
      </c>
      <c r="AZ130" s="4">
        <v>2.4</v>
      </c>
      <c r="BA130" s="4">
        <v>13.404</v>
      </c>
      <c r="BB130" s="4">
        <v>16.29</v>
      </c>
      <c r="BC130" s="4">
        <v>1.22</v>
      </c>
      <c r="BD130" s="4">
        <v>12.458</v>
      </c>
      <c r="BE130" s="4">
        <v>2636.4850000000001</v>
      </c>
      <c r="BF130" s="4">
        <v>171.673</v>
      </c>
      <c r="BG130" s="4">
        <v>18.39</v>
      </c>
      <c r="BH130" s="4">
        <v>4.4999999999999998E-2</v>
      </c>
      <c r="BI130" s="4">
        <v>18.434999999999999</v>
      </c>
      <c r="BJ130" s="4">
        <v>15.092000000000001</v>
      </c>
      <c r="BK130" s="4">
        <v>3.6999999999999998E-2</v>
      </c>
      <c r="BL130" s="4">
        <v>15.128</v>
      </c>
      <c r="BM130" s="4">
        <v>0.57969999999999999</v>
      </c>
      <c r="BQ130" s="4">
        <v>237.887</v>
      </c>
      <c r="BR130" s="4">
        <v>0.56759199999999999</v>
      </c>
      <c r="BS130" s="4">
        <v>-5</v>
      </c>
      <c r="BT130" s="4">
        <v>8.9999999999999993E-3</v>
      </c>
      <c r="BU130" s="4">
        <v>13.870528999999999</v>
      </c>
      <c r="BV130" s="4">
        <v>21</v>
      </c>
      <c r="BW130" s="4">
        <f t="shared" si="10"/>
        <v>3.6645937617999995</v>
      </c>
      <c r="BY130" s="4">
        <f>BE130*$BU130*VLOOKUP("Fuel Specific Gravity",'Raw Data'!$A$1:$B$2000,2,FALSE)</f>
        <v>27463.650679574315</v>
      </c>
      <c r="BZ130" s="4">
        <f>BF130*$BU130*VLOOKUP("Fuel Specific Gravity",'Raw Data'!$A$1:$B$2000,2,FALSE)</f>
        <v>1788.2776890877669</v>
      </c>
      <c r="CA130" s="4">
        <f>BJ130*$BU130*VLOOKUP("Fuel Specific Gravity",'Raw Data'!$A$1:$B$2000,2,FALSE)</f>
        <v>157.20985177466798</v>
      </c>
      <c r="CB130" s="4">
        <f>BM130*$BU130*VLOOKUP("Fuel Specific Gravity",'Raw Data'!$A$1:$B$2000,2,FALSE)</f>
        <v>6.0385999916362989</v>
      </c>
    </row>
    <row r="131" spans="1:80" x14ac:dyDescent="0.25">
      <c r="A131" s="2">
        <v>43167</v>
      </c>
      <c r="B131" s="38">
        <v>1.7163194444444443E-2</v>
      </c>
      <c r="C131" s="4">
        <v>8.4109999999999996</v>
      </c>
      <c r="D131" s="4">
        <v>0.8014</v>
      </c>
      <c r="E131" s="4">
        <v>8014.0716069999999</v>
      </c>
      <c r="F131" s="4">
        <v>763.6</v>
      </c>
      <c r="G131" s="4">
        <v>2.2000000000000002</v>
      </c>
      <c r="H131" s="4">
        <v>704</v>
      </c>
      <c r="J131" s="4">
        <v>1.6</v>
      </c>
      <c r="K131" s="4">
        <v>0.91449999999999998</v>
      </c>
      <c r="L131" s="4">
        <v>7.6914999999999996</v>
      </c>
      <c r="M131" s="4">
        <v>0.7329</v>
      </c>
      <c r="N131" s="4">
        <v>698.28489999999999</v>
      </c>
      <c r="O131" s="4">
        <v>2.0087000000000002</v>
      </c>
      <c r="P131" s="4">
        <v>700.3</v>
      </c>
      <c r="Q131" s="4">
        <v>573.03240000000005</v>
      </c>
      <c r="R131" s="4">
        <v>1.6484000000000001</v>
      </c>
      <c r="S131" s="4">
        <v>574.70000000000005</v>
      </c>
      <c r="T131" s="4">
        <v>704.03549999999996</v>
      </c>
      <c r="W131" s="4">
        <v>0</v>
      </c>
      <c r="X131" s="4">
        <v>1.4631000000000001</v>
      </c>
      <c r="Y131" s="4">
        <v>12</v>
      </c>
      <c r="Z131" s="4">
        <v>850</v>
      </c>
      <c r="AA131" s="4">
        <v>861</v>
      </c>
      <c r="AB131" s="4">
        <v>870</v>
      </c>
      <c r="AC131" s="4">
        <v>84</v>
      </c>
      <c r="AD131" s="4">
        <v>28.49</v>
      </c>
      <c r="AE131" s="4">
        <v>0.65</v>
      </c>
      <c r="AF131" s="4">
        <v>978</v>
      </c>
      <c r="AG131" s="4">
        <v>3</v>
      </c>
      <c r="AH131" s="4">
        <v>58</v>
      </c>
      <c r="AI131" s="4">
        <v>41</v>
      </c>
      <c r="AJ131" s="4">
        <v>189</v>
      </c>
      <c r="AK131" s="4">
        <v>168</v>
      </c>
      <c r="AL131" s="4">
        <v>4.4000000000000004</v>
      </c>
      <c r="AM131" s="4">
        <v>175.5</v>
      </c>
      <c r="AN131" s="4" t="s">
        <v>155</v>
      </c>
      <c r="AO131" s="4">
        <v>2</v>
      </c>
      <c r="AP131" s="5">
        <v>0.89297453703703711</v>
      </c>
      <c r="AQ131" s="4">
        <v>47.161965000000002</v>
      </c>
      <c r="AR131" s="4">
        <v>-88.491665999999995</v>
      </c>
      <c r="AS131" s="4">
        <v>317.8</v>
      </c>
      <c r="AT131" s="4">
        <v>42.9</v>
      </c>
      <c r="AU131" s="4">
        <v>12</v>
      </c>
      <c r="AV131" s="4">
        <v>10</v>
      </c>
      <c r="AW131" s="4" t="s">
        <v>213</v>
      </c>
      <c r="AX131" s="4">
        <v>1.8312999999999999</v>
      </c>
      <c r="AY131" s="4">
        <v>1.5542</v>
      </c>
      <c r="AZ131" s="4">
        <v>2.6313</v>
      </c>
      <c r="BA131" s="4">
        <v>13.404</v>
      </c>
      <c r="BB131" s="4">
        <v>21.27</v>
      </c>
      <c r="BC131" s="4">
        <v>1.59</v>
      </c>
      <c r="BD131" s="4">
        <v>9.3539999999999992</v>
      </c>
      <c r="BE131" s="4">
        <v>2635.6579999999999</v>
      </c>
      <c r="BF131" s="4">
        <v>159.83600000000001</v>
      </c>
      <c r="BG131" s="4">
        <v>25.058</v>
      </c>
      <c r="BH131" s="4">
        <v>7.1999999999999995E-2</v>
      </c>
      <c r="BI131" s="4">
        <v>25.13</v>
      </c>
      <c r="BJ131" s="4">
        <v>20.562999999999999</v>
      </c>
      <c r="BK131" s="4">
        <v>5.8999999999999997E-2</v>
      </c>
      <c r="BL131" s="4">
        <v>20.622</v>
      </c>
      <c r="BM131" s="4">
        <v>8.3252000000000006</v>
      </c>
      <c r="BQ131" s="4">
        <v>364.55500000000001</v>
      </c>
      <c r="BR131" s="4">
        <v>0.34246599999999999</v>
      </c>
      <c r="BS131" s="4">
        <v>-5</v>
      </c>
      <c r="BT131" s="4">
        <v>8.071E-3</v>
      </c>
      <c r="BU131" s="4">
        <v>8.3690130000000007</v>
      </c>
      <c r="BV131" s="4">
        <v>21</v>
      </c>
      <c r="BW131" s="4">
        <f t="shared" si="10"/>
        <v>2.2110932346000003</v>
      </c>
      <c r="BY131" s="4">
        <f>BE131*$BU131*VLOOKUP("Fuel Specific Gravity",'Raw Data'!$A$1:$B$2000,2,FALSE)</f>
        <v>16565.449905231057</v>
      </c>
      <c r="BZ131" s="4">
        <f>BF131*$BU131*VLOOKUP("Fuel Specific Gravity",'Raw Data'!$A$1:$B$2000,2,FALSE)</f>
        <v>1004.5898409628683</v>
      </c>
      <c r="CA131" s="4">
        <f>BJ131*$BU131*VLOOKUP("Fuel Specific Gravity",'Raw Data'!$A$1:$B$2000,2,FALSE)</f>
        <v>129.24110275356901</v>
      </c>
      <c r="CB131" s="4">
        <f>BM131*$BU131*VLOOKUP("Fuel Specific Gravity",'Raw Data'!$A$1:$B$2000,2,FALSE)</f>
        <v>52.32495397772761</v>
      </c>
    </row>
    <row r="132" spans="1:80" x14ac:dyDescent="0.25">
      <c r="A132" s="2">
        <v>43167</v>
      </c>
      <c r="B132" s="38">
        <v>1.7174768518518516E-2</v>
      </c>
      <c r="C132" s="4">
        <v>8.4359999999999999</v>
      </c>
      <c r="D132" s="4">
        <v>0.34870000000000001</v>
      </c>
      <c r="E132" s="4">
        <v>3487.4522820000002</v>
      </c>
      <c r="F132" s="4">
        <v>623</v>
      </c>
      <c r="G132" s="4">
        <v>3.3</v>
      </c>
      <c r="H132" s="4">
        <v>818.7</v>
      </c>
      <c r="J132" s="4">
        <v>1.7</v>
      </c>
      <c r="K132" s="4">
        <v>0.91839999999999999</v>
      </c>
      <c r="L132" s="4">
        <v>7.7476000000000003</v>
      </c>
      <c r="M132" s="4">
        <v>0.32029999999999997</v>
      </c>
      <c r="N132" s="4">
        <v>572.1884</v>
      </c>
      <c r="O132" s="4">
        <v>3.0474000000000001</v>
      </c>
      <c r="P132" s="4">
        <v>575.20000000000005</v>
      </c>
      <c r="Q132" s="4">
        <v>469.55410000000001</v>
      </c>
      <c r="R132" s="4">
        <v>2.5007999999999999</v>
      </c>
      <c r="S132" s="4">
        <v>472.1</v>
      </c>
      <c r="T132" s="4">
        <v>818.65740000000005</v>
      </c>
      <c r="W132" s="4">
        <v>0</v>
      </c>
      <c r="X132" s="4">
        <v>1.5612999999999999</v>
      </c>
      <c r="Y132" s="4">
        <v>12</v>
      </c>
      <c r="Z132" s="4">
        <v>849</v>
      </c>
      <c r="AA132" s="4">
        <v>861</v>
      </c>
      <c r="AB132" s="4">
        <v>870</v>
      </c>
      <c r="AC132" s="4">
        <v>84</v>
      </c>
      <c r="AD132" s="4">
        <v>28.49</v>
      </c>
      <c r="AE132" s="4">
        <v>0.65</v>
      </c>
      <c r="AF132" s="4">
        <v>978</v>
      </c>
      <c r="AG132" s="4">
        <v>3</v>
      </c>
      <c r="AH132" s="4">
        <v>57.070999999999998</v>
      </c>
      <c r="AI132" s="4">
        <v>41</v>
      </c>
      <c r="AJ132" s="4">
        <v>189</v>
      </c>
      <c r="AK132" s="4">
        <v>168</v>
      </c>
      <c r="AL132" s="4">
        <v>4.4000000000000004</v>
      </c>
      <c r="AM132" s="4">
        <v>175.1</v>
      </c>
      <c r="AN132" s="4" t="s">
        <v>155</v>
      </c>
      <c r="AO132" s="4">
        <v>2</v>
      </c>
      <c r="AP132" s="5">
        <v>0.89298611111111104</v>
      </c>
      <c r="AQ132" s="4">
        <v>47.161797999999997</v>
      </c>
      <c r="AR132" s="4">
        <v>-88.491573000000002</v>
      </c>
      <c r="AS132" s="4">
        <v>317.5</v>
      </c>
      <c r="AT132" s="4">
        <v>43.8</v>
      </c>
      <c r="AU132" s="4">
        <v>12</v>
      </c>
      <c r="AV132" s="4">
        <v>10</v>
      </c>
      <c r="AW132" s="4" t="s">
        <v>213</v>
      </c>
      <c r="AX132" s="4">
        <v>1.7458</v>
      </c>
      <c r="AY132" s="4">
        <v>1.6771</v>
      </c>
      <c r="AZ132" s="4">
        <v>2.7</v>
      </c>
      <c r="BA132" s="4">
        <v>13.404</v>
      </c>
      <c r="BB132" s="4">
        <v>22.32</v>
      </c>
      <c r="BC132" s="4">
        <v>1.67</v>
      </c>
      <c r="BD132" s="4">
        <v>8.8849999999999998</v>
      </c>
      <c r="BE132" s="4">
        <v>2767.8490000000002</v>
      </c>
      <c r="BF132" s="4">
        <v>72.826999999999998</v>
      </c>
      <c r="BG132" s="4">
        <v>21.407</v>
      </c>
      <c r="BH132" s="4">
        <v>0.114</v>
      </c>
      <c r="BI132" s="4">
        <v>21.521000000000001</v>
      </c>
      <c r="BJ132" s="4">
        <v>17.567</v>
      </c>
      <c r="BK132" s="4">
        <v>9.4E-2</v>
      </c>
      <c r="BL132" s="4">
        <v>17.661000000000001</v>
      </c>
      <c r="BM132" s="4">
        <v>10.092499999999999</v>
      </c>
      <c r="BQ132" s="4">
        <v>405.55900000000003</v>
      </c>
      <c r="BR132" s="4">
        <v>0.13455500000000001</v>
      </c>
      <c r="BS132" s="4">
        <v>-5</v>
      </c>
      <c r="BT132" s="4">
        <v>8.0000000000000002E-3</v>
      </c>
      <c r="BU132" s="4">
        <v>3.2881879999999999</v>
      </c>
      <c r="BV132" s="4">
        <v>21</v>
      </c>
      <c r="BW132" s="4">
        <f t="shared" si="10"/>
        <v>0.86873926959999992</v>
      </c>
      <c r="BY132" s="4">
        <f>BE132*$BU132*VLOOKUP("Fuel Specific Gravity",'Raw Data'!$A$1:$B$2000,2,FALSE)</f>
        <v>6835.0071085766122</v>
      </c>
      <c r="BZ132" s="4">
        <f>BF132*$BU132*VLOOKUP("Fuel Specific Gravity",'Raw Data'!$A$1:$B$2000,2,FALSE)</f>
        <v>179.84111947447599</v>
      </c>
      <c r="CA132" s="4">
        <f>BJ132*$BU132*VLOOKUP("Fuel Specific Gravity",'Raw Data'!$A$1:$B$2000,2,FALSE)</f>
        <v>43.380462545596004</v>
      </c>
      <c r="CB132" s="4">
        <f>BM132*$BU132*VLOOKUP("Fuel Specific Gravity",'Raw Data'!$A$1:$B$2000,2,FALSE)</f>
        <v>24.922714079889996</v>
      </c>
    </row>
    <row r="133" spans="1:80" x14ac:dyDescent="0.25">
      <c r="A133" s="2">
        <v>43167</v>
      </c>
      <c r="B133" s="38">
        <v>1.7186342592592593E-2</v>
      </c>
      <c r="C133" s="4">
        <v>12.339</v>
      </c>
      <c r="D133" s="4">
        <v>0.2394</v>
      </c>
      <c r="E133" s="4">
        <v>2394.4316309999999</v>
      </c>
      <c r="F133" s="4">
        <v>499.9</v>
      </c>
      <c r="G133" s="4">
        <v>3.7</v>
      </c>
      <c r="H133" s="4">
        <v>471.3</v>
      </c>
      <c r="J133" s="4">
        <v>2.27</v>
      </c>
      <c r="K133" s="4">
        <v>0.8871</v>
      </c>
      <c r="L133" s="4">
        <v>10.946</v>
      </c>
      <c r="M133" s="4">
        <v>0.21240000000000001</v>
      </c>
      <c r="N133" s="4">
        <v>443.4855</v>
      </c>
      <c r="O133" s="4">
        <v>3.2824</v>
      </c>
      <c r="P133" s="4">
        <v>446.8</v>
      </c>
      <c r="Q133" s="4">
        <v>363.93680000000001</v>
      </c>
      <c r="R133" s="4">
        <v>2.6936</v>
      </c>
      <c r="S133" s="4">
        <v>366.6</v>
      </c>
      <c r="T133" s="4">
        <v>471.2756</v>
      </c>
      <c r="W133" s="4">
        <v>0</v>
      </c>
      <c r="X133" s="4">
        <v>2.012</v>
      </c>
      <c r="Y133" s="4">
        <v>12</v>
      </c>
      <c r="Z133" s="4">
        <v>848</v>
      </c>
      <c r="AA133" s="4">
        <v>861</v>
      </c>
      <c r="AB133" s="4">
        <v>870</v>
      </c>
      <c r="AC133" s="4">
        <v>84</v>
      </c>
      <c r="AD133" s="4">
        <v>28.49</v>
      </c>
      <c r="AE133" s="4">
        <v>0.65</v>
      </c>
      <c r="AF133" s="4">
        <v>978</v>
      </c>
      <c r="AG133" s="4">
        <v>3</v>
      </c>
      <c r="AH133" s="4">
        <v>57</v>
      </c>
      <c r="AI133" s="4">
        <v>41</v>
      </c>
      <c r="AJ133" s="4">
        <v>189</v>
      </c>
      <c r="AK133" s="4">
        <v>168</v>
      </c>
      <c r="AL133" s="4">
        <v>4.5</v>
      </c>
      <c r="AM133" s="4">
        <v>175.2</v>
      </c>
      <c r="AN133" s="4" t="s">
        <v>155</v>
      </c>
      <c r="AO133" s="4">
        <v>2</v>
      </c>
      <c r="AP133" s="5">
        <v>0.89299768518518519</v>
      </c>
      <c r="AQ133" s="4">
        <v>47.161633000000002</v>
      </c>
      <c r="AR133" s="4">
        <v>-88.491480999999993</v>
      </c>
      <c r="AS133" s="4">
        <v>317.3</v>
      </c>
      <c r="AT133" s="4">
        <v>44.1</v>
      </c>
      <c r="AU133" s="4">
        <v>12</v>
      </c>
      <c r="AV133" s="4">
        <v>10</v>
      </c>
      <c r="AW133" s="4" t="s">
        <v>213</v>
      </c>
      <c r="AX133" s="4">
        <v>1.7</v>
      </c>
      <c r="AY133" s="4">
        <v>1.7</v>
      </c>
      <c r="AZ133" s="4">
        <v>2.7</v>
      </c>
      <c r="BA133" s="4">
        <v>13.404</v>
      </c>
      <c r="BB133" s="4">
        <v>15.97</v>
      </c>
      <c r="BC133" s="4">
        <v>1.19</v>
      </c>
      <c r="BD133" s="4">
        <v>12.722</v>
      </c>
      <c r="BE133" s="4">
        <v>2840.2979999999998</v>
      </c>
      <c r="BF133" s="4">
        <v>35.082000000000001</v>
      </c>
      <c r="BG133" s="4">
        <v>12.051</v>
      </c>
      <c r="BH133" s="4">
        <v>8.8999999999999996E-2</v>
      </c>
      <c r="BI133" s="4">
        <v>12.14</v>
      </c>
      <c r="BJ133" s="4">
        <v>9.8889999999999993</v>
      </c>
      <c r="BK133" s="4">
        <v>7.2999999999999995E-2</v>
      </c>
      <c r="BL133" s="4">
        <v>9.9629999999999992</v>
      </c>
      <c r="BM133" s="4">
        <v>4.2199</v>
      </c>
      <c r="BQ133" s="4">
        <v>379.6</v>
      </c>
      <c r="BR133" s="4">
        <v>0.12092899999999999</v>
      </c>
      <c r="BS133" s="4">
        <v>-5</v>
      </c>
      <c r="BT133" s="4">
        <v>8.0000000000000002E-3</v>
      </c>
      <c r="BU133" s="4">
        <v>2.955203</v>
      </c>
      <c r="BV133" s="4">
        <v>21</v>
      </c>
      <c r="BW133" s="4">
        <f t="shared" si="10"/>
        <v>0.78076463259999995</v>
      </c>
      <c r="BY133" s="4">
        <f>BE133*$BU133*VLOOKUP("Fuel Specific Gravity",'Raw Data'!$A$1:$B$2000,2,FALSE)</f>
        <v>6303.6365350409942</v>
      </c>
      <c r="BZ133" s="4">
        <f>BF133*$BU133*VLOOKUP("Fuel Specific Gravity",'Raw Data'!$A$1:$B$2000,2,FALSE)</f>
        <v>77.859498166145997</v>
      </c>
      <c r="CA133" s="4">
        <f>BJ133*$BU133*VLOOKUP("Fuel Specific Gravity",'Raw Data'!$A$1:$B$2000,2,FALSE)</f>
        <v>21.947225852716997</v>
      </c>
      <c r="CB133" s="4">
        <f>BM133*$BU133*VLOOKUP("Fuel Specific Gravity",'Raw Data'!$A$1:$B$2000,2,FALSE)</f>
        <v>9.3654665159147008</v>
      </c>
    </row>
    <row r="134" spans="1:80" x14ac:dyDescent="0.25">
      <c r="A134" s="2">
        <v>43167</v>
      </c>
      <c r="B134" s="38">
        <v>1.7197916666666667E-2</v>
      </c>
      <c r="C134" s="4">
        <v>13.869</v>
      </c>
      <c r="D134" s="4">
        <v>0.72729999999999995</v>
      </c>
      <c r="E134" s="4">
        <v>7272.9176850000003</v>
      </c>
      <c r="F134" s="4">
        <v>454.2</v>
      </c>
      <c r="G134" s="4">
        <v>3.7</v>
      </c>
      <c r="H134" s="4">
        <v>233.5</v>
      </c>
      <c r="J134" s="4">
        <v>3.19</v>
      </c>
      <c r="K134" s="4">
        <v>0.87080000000000002</v>
      </c>
      <c r="L134" s="4">
        <v>12.077299999999999</v>
      </c>
      <c r="M134" s="4">
        <v>0.63329999999999997</v>
      </c>
      <c r="N134" s="4">
        <v>395.49740000000003</v>
      </c>
      <c r="O134" s="4">
        <v>3.2219000000000002</v>
      </c>
      <c r="P134" s="4">
        <v>398.7</v>
      </c>
      <c r="Q134" s="4">
        <v>324.5564</v>
      </c>
      <c r="R134" s="4">
        <v>2.6440000000000001</v>
      </c>
      <c r="S134" s="4">
        <v>327.2</v>
      </c>
      <c r="T134" s="4">
        <v>233.46190000000001</v>
      </c>
      <c r="W134" s="4">
        <v>0</v>
      </c>
      <c r="X134" s="4">
        <v>2.7764000000000002</v>
      </c>
      <c r="Y134" s="4">
        <v>12</v>
      </c>
      <c r="Z134" s="4">
        <v>848</v>
      </c>
      <c r="AA134" s="4">
        <v>858</v>
      </c>
      <c r="AB134" s="4">
        <v>870</v>
      </c>
      <c r="AC134" s="4">
        <v>84</v>
      </c>
      <c r="AD134" s="4">
        <v>28.49</v>
      </c>
      <c r="AE134" s="4">
        <v>0.65</v>
      </c>
      <c r="AF134" s="4">
        <v>978</v>
      </c>
      <c r="AG134" s="4">
        <v>3</v>
      </c>
      <c r="AH134" s="4">
        <v>57</v>
      </c>
      <c r="AI134" s="4">
        <v>41</v>
      </c>
      <c r="AJ134" s="4">
        <v>189</v>
      </c>
      <c r="AK134" s="4">
        <v>168</v>
      </c>
      <c r="AL134" s="4">
        <v>4.5</v>
      </c>
      <c r="AM134" s="4">
        <v>175.6</v>
      </c>
      <c r="AN134" s="4" t="s">
        <v>155</v>
      </c>
      <c r="AO134" s="4">
        <v>2</v>
      </c>
      <c r="AP134" s="5">
        <v>0.89300925925925922</v>
      </c>
      <c r="AQ134" s="4">
        <v>47.161377000000002</v>
      </c>
      <c r="AR134" s="4">
        <v>-88.491269000000003</v>
      </c>
      <c r="AS134" s="4">
        <v>317.2</v>
      </c>
      <c r="AT134" s="4">
        <v>38.200000000000003</v>
      </c>
      <c r="AU134" s="4">
        <v>12</v>
      </c>
      <c r="AV134" s="4">
        <v>9</v>
      </c>
      <c r="AW134" s="4" t="s">
        <v>216</v>
      </c>
      <c r="AX134" s="4">
        <v>1.3915999999999999</v>
      </c>
      <c r="AY134" s="4">
        <v>1.7</v>
      </c>
      <c r="AZ134" s="4">
        <v>2.4687000000000001</v>
      </c>
      <c r="BA134" s="4">
        <v>13.404</v>
      </c>
      <c r="BB134" s="4">
        <v>13.86</v>
      </c>
      <c r="BC134" s="4">
        <v>1.03</v>
      </c>
      <c r="BD134" s="4">
        <v>14.837999999999999</v>
      </c>
      <c r="BE134" s="4">
        <v>2756.51</v>
      </c>
      <c r="BF134" s="4">
        <v>92</v>
      </c>
      <c r="BG134" s="4">
        <v>9.4529999999999994</v>
      </c>
      <c r="BH134" s="4">
        <v>7.6999999999999999E-2</v>
      </c>
      <c r="BI134" s="4">
        <v>9.5299999999999994</v>
      </c>
      <c r="BJ134" s="4">
        <v>7.7569999999999997</v>
      </c>
      <c r="BK134" s="4">
        <v>6.3E-2</v>
      </c>
      <c r="BL134" s="4">
        <v>7.8209999999999997</v>
      </c>
      <c r="BM134" s="4">
        <v>1.8388</v>
      </c>
      <c r="BQ134" s="4">
        <v>460.762</v>
      </c>
      <c r="BR134" s="4">
        <v>0.154444</v>
      </c>
      <c r="BS134" s="4">
        <v>-5</v>
      </c>
      <c r="BT134" s="4">
        <v>8.0000000000000002E-3</v>
      </c>
      <c r="BU134" s="4">
        <v>3.7742260000000001</v>
      </c>
      <c r="BV134" s="4">
        <v>21</v>
      </c>
      <c r="BW134" s="4">
        <f t="shared" si="10"/>
        <v>0.99715050920000003</v>
      </c>
      <c r="BY134" s="4">
        <f>BE134*$BU134*VLOOKUP("Fuel Specific Gravity",'Raw Data'!$A$1:$B$2000,2,FALSE)</f>
        <v>7813.1724751562606</v>
      </c>
      <c r="BZ134" s="4">
        <f>BF134*$BU134*VLOOKUP("Fuel Specific Gravity",'Raw Data'!$A$1:$B$2000,2,FALSE)</f>
        <v>260.76882279199998</v>
      </c>
      <c r="CA134" s="4">
        <f>BJ134*$BU134*VLOOKUP("Fuel Specific Gravity",'Raw Data'!$A$1:$B$2000,2,FALSE)</f>
        <v>21.986779982582</v>
      </c>
      <c r="CB134" s="4">
        <f>BM134*$BU134*VLOOKUP("Fuel Specific Gravity",'Raw Data'!$A$1:$B$2000,2,FALSE)</f>
        <v>5.2119751233688003</v>
      </c>
    </row>
    <row r="135" spans="1:80" x14ac:dyDescent="0.25">
      <c r="A135" s="2">
        <v>43167</v>
      </c>
      <c r="B135" s="38">
        <v>1.720949074074074E-2</v>
      </c>
      <c r="C135" s="4">
        <v>13.522</v>
      </c>
      <c r="D135" s="4">
        <v>1.8013999999999999</v>
      </c>
      <c r="E135" s="4">
        <v>18014.153460000001</v>
      </c>
      <c r="F135" s="4">
        <v>404</v>
      </c>
      <c r="G135" s="4">
        <v>3.7</v>
      </c>
      <c r="H135" s="4">
        <v>149.69999999999999</v>
      </c>
      <c r="J135" s="4">
        <v>3.6</v>
      </c>
      <c r="K135" s="4">
        <v>0.8639</v>
      </c>
      <c r="L135" s="4">
        <v>11.6816</v>
      </c>
      <c r="M135" s="4">
        <v>1.5562</v>
      </c>
      <c r="N135" s="4">
        <v>348.97590000000002</v>
      </c>
      <c r="O135" s="4">
        <v>3.2303999999999999</v>
      </c>
      <c r="P135" s="4">
        <v>352.2</v>
      </c>
      <c r="Q135" s="4">
        <v>286.37950000000001</v>
      </c>
      <c r="R135" s="4">
        <v>2.6509999999999998</v>
      </c>
      <c r="S135" s="4">
        <v>289</v>
      </c>
      <c r="T135" s="4">
        <v>149.70349999999999</v>
      </c>
      <c r="W135" s="4">
        <v>0</v>
      </c>
      <c r="X135" s="4">
        <v>3.11</v>
      </c>
      <c r="Y135" s="4">
        <v>11.9</v>
      </c>
      <c r="Z135" s="4">
        <v>849</v>
      </c>
      <c r="AA135" s="4">
        <v>859</v>
      </c>
      <c r="AB135" s="4">
        <v>870</v>
      </c>
      <c r="AC135" s="4">
        <v>84</v>
      </c>
      <c r="AD135" s="4">
        <v>28.49</v>
      </c>
      <c r="AE135" s="4">
        <v>0.65</v>
      </c>
      <c r="AF135" s="4">
        <v>978</v>
      </c>
      <c r="AG135" s="4">
        <v>3</v>
      </c>
      <c r="AH135" s="4">
        <v>57</v>
      </c>
      <c r="AI135" s="4">
        <v>41</v>
      </c>
      <c r="AJ135" s="4">
        <v>189</v>
      </c>
      <c r="AK135" s="4">
        <v>168</v>
      </c>
      <c r="AL135" s="4">
        <v>4.4000000000000004</v>
      </c>
      <c r="AM135" s="4">
        <v>176</v>
      </c>
      <c r="AN135" s="4" t="s">
        <v>155</v>
      </c>
      <c r="AO135" s="4">
        <v>2</v>
      </c>
      <c r="AP135" s="5">
        <v>0.8930324074074073</v>
      </c>
      <c r="AQ135" s="4">
        <v>47.161312000000002</v>
      </c>
      <c r="AR135" s="4">
        <v>-88.491212000000004</v>
      </c>
      <c r="AS135" s="4">
        <v>317.2</v>
      </c>
      <c r="AT135" s="4">
        <v>36.4</v>
      </c>
      <c r="AU135" s="4">
        <v>12</v>
      </c>
      <c r="AV135" s="4">
        <v>9</v>
      </c>
      <c r="AW135" s="4" t="s">
        <v>216</v>
      </c>
      <c r="AX135" s="4">
        <v>1.1457999999999999</v>
      </c>
      <c r="AY135" s="4">
        <v>1.7</v>
      </c>
      <c r="AZ135" s="4">
        <v>2.1686999999999999</v>
      </c>
      <c r="BA135" s="4">
        <v>13.404</v>
      </c>
      <c r="BB135" s="4">
        <v>13.12</v>
      </c>
      <c r="BC135" s="4">
        <v>0.98</v>
      </c>
      <c r="BD135" s="4">
        <v>15.756</v>
      </c>
      <c r="BE135" s="4">
        <v>2561.471</v>
      </c>
      <c r="BF135" s="4">
        <v>217.18700000000001</v>
      </c>
      <c r="BG135" s="4">
        <v>8.0129999999999999</v>
      </c>
      <c r="BH135" s="4">
        <v>7.3999999999999996E-2</v>
      </c>
      <c r="BI135" s="4">
        <v>8.0879999999999992</v>
      </c>
      <c r="BJ135" s="4">
        <v>6.5759999999999996</v>
      </c>
      <c r="BK135" s="4">
        <v>6.0999999999999999E-2</v>
      </c>
      <c r="BL135" s="4">
        <v>6.6369999999999996</v>
      </c>
      <c r="BM135" s="4">
        <v>1.1328</v>
      </c>
      <c r="BQ135" s="4">
        <v>495.84300000000002</v>
      </c>
      <c r="BR135" s="4">
        <v>0.21546899999999999</v>
      </c>
      <c r="BS135" s="4">
        <v>-5</v>
      </c>
      <c r="BT135" s="4">
        <v>8.0000000000000002E-3</v>
      </c>
      <c r="BU135" s="4">
        <v>5.2655120000000002</v>
      </c>
      <c r="BV135" s="4">
        <v>21</v>
      </c>
      <c r="BW135" s="4">
        <f t="shared" si="10"/>
        <v>1.3911482704</v>
      </c>
      <c r="BY135" s="4">
        <f>BE135*$BU135*VLOOKUP("Fuel Specific Gravity",'Raw Data'!$A$1:$B$2000,2,FALSE)</f>
        <v>10129.079672402151</v>
      </c>
      <c r="BZ135" s="4">
        <f>BF135*$BU135*VLOOKUP("Fuel Specific Gravity",'Raw Data'!$A$1:$B$2000,2,FALSE)</f>
        <v>858.84416681274411</v>
      </c>
      <c r="CA135" s="4">
        <f>BJ135*$BU135*VLOOKUP("Fuel Specific Gravity",'Raw Data'!$A$1:$B$2000,2,FALSE)</f>
        <v>26.004131190912002</v>
      </c>
      <c r="CB135" s="4">
        <f>BM135*$BU135*VLOOKUP("Fuel Specific Gravity",'Raw Data'!$A$1:$B$2000,2,FALSE)</f>
        <v>4.4795437671935998</v>
      </c>
    </row>
    <row r="136" spans="1:80" x14ac:dyDescent="0.25">
      <c r="A136" s="2">
        <v>43167</v>
      </c>
      <c r="B136" s="38">
        <v>1.7221064814814814E-2</v>
      </c>
      <c r="C136" s="4">
        <v>13.236000000000001</v>
      </c>
      <c r="D136" s="4">
        <v>2.3452000000000002</v>
      </c>
      <c r="E136" s="4">
        <v>23452.018349999998</v>
      </c>
      <c r="F136" s="4">
        <v>315.2</v>
      </c>
      <c r="G136" s="4">
        <v>4</v>
      </c>
      <c r="H136" s="4">
        <v>181</v>
      </c>
      <c r="J136" s="4">
        <v>3.53</v>
      </c>
      <c r="K136" s="4">
        <v>0.86119999999999997</v>
      </c>
      <c r="L136" s="4">
        <v>11.398400000000001</v>
      </c>
      <c r="M136" s="4">
        <v>2.0196999999999998</v>
      </c>
      <c r="N136" s="4">
        <v>271.44170000000003</v>
      </c>
      <c r="O136" s="4">
        <v>3.4786000000000001</v>
      </c>
      <c r="P136" s="4">
        <v>274.89999999999998</v>
      </c>
      <c r="Q136" s="4">
        <v>222.75280000000001</v>
      </c>
      <c r="R136" s="4">
        <v>2.8546</v>
      </c>
      <c r="S136" s="4">
        <v>225.6</v>
      </c>
      <c r="T136" s="4">
        <v>181.0352</v>
      </c>
      <c r="W136" s="4">
        <v>0</v>
      </c>
      <c r="X136" s="4">
        <v>3.0398000000000001</v>
      </c>
      <c r="Y136" s="4">
        <v>12</v>
      </c>
      <c r="Z136" s="4">
        <v>849</v>
      </c>
      <c r="AA136" s="4">
        <v>859</v>
      </c>
      <c r="AB136" s="4">
        <v>871</v>
      </c>
      <c r="AC136" s="4">
        <v>84</v>
      </c>
      <c r="AD136" s="4">
        <v>28.49</v>
      </c>
      <c r="AE136" s="4">
        <v>0.65</v>
      </c>
      <c r="AF136" s="4">
        <v>978</v>
      </c>
      <c r="AG136" s="4">
        <v>3</v>
      </c>
      <c r="AH136" s="4">
        <v>57</v>
      </c>
      <c r="AI136" s="4">
        <v>41</v>
      </c>
      <c r="AJ136" s="4">
        <v>189</v>
      </c>
      <c r="AK136" s="4">
        <v>168</v>
      </c>
      <c r="AL136" s="4">
        <v>4.5</v>
      </c>
      <c r="AM136" s="4">
        <v>175.7</v>
      </c>
      <c r="AN136" s="4" t="s">
        <v>155</v>
      </c>
      <c r="AO136" s="4">
        <v>2</v>
      </c>
      <c r="AP136" s="5">
        <v>0.8930324074074073</v>
      </c>
      <c r="AQ136" s="4">
        <v>47.161237</v>
      </c>
      <c r="AR136" s="4">
        <v>-88.491096999999996</v>
      </c>
      <c r="AS136" s="4">
        <v>317</v>
      </c>
      <c r="AT136" s="4">
        <v>35.5</v>
      </c>
      <c r="AU136" s="4">
        <v>12</v>
      </c>
      <c r="AV136" s="4">
        <v>9</v>
      </c>
      <c r="AW136" s="4" t="s">
        <v>216</v>
      </c>
      <c r="AX136" s="4">
        <v>1.2542</v>
      </c>
      <c r="AY136" s="4">
        <v>1.8542000000000001</v>
      </c>
      <c r="AZ136" s="4">
        <v>2.2542</v>
      </c>
      <c r="BA136" s="4">
        <v>13.404</v>
      </c>
      <c r="BB136" s="4">
        <v>12.85</v>
      </c>
      <c r="BC136" s="4">
        <v>0.96</v>
      </c>
      <c r="BD136" s="4">
        <v>16.117999999999999</v>
      </c>
      <c r="BE136" s="4">
        <v>2465.1419999999998</v>
      </c>
      <c r="BF136" s="4">
        <v>278.00599999999997</v>
      </c>
      <c r="BG136" s="4">
        <v>6.1479999999999997</v>
      </c>
      <c r="BH136" s="4">
        <v>7.9000000000000001E-2</v>
      </c>
      <c r="BI136" s="4">
        <v>6.226</v>
      </c>
      <c r="BJ136" s="4">
        <v>5.0449999999999999</v>
      </c>
      <c r="BK136" s="4">
        <v>6.5000000000000002E-2</v>
      </c>
      <c r="BL136" s="4">
        <v>5.1100000000000003</v>
      </c>
      <c r="BM136" s="4">
        <v>1.3511</v>
      </c>
      <c r="BQ136" s="4">
        <v>478.01</v>
      </c>
      <c r="BR136" s="4">
        <v>0.31846600000000003</v>
      </c>
      <c r="BS136" s="4">
        <v>-5</v>
      </c>
      <c r="BT136" s="4">
        <v>7.071E-3</v>
      </c>
      <c r="BU136" s="4">
        <v>7.7825240000000004</v>
      </c>
      <c r="BV136" s="4">
        <v>21</v>
      </c>
      <c r="BW136" s="4">
        <f t="shared" si="10"/>
        <v>2.0561428408000002</v>
      </c>
      <c r="BY136" s="4">
        <f>BE136*$BU136*VLOOKUP("Fuel Specific Gravity",'Raw Data'!$A$1:$B$2000,2,FALSE)</f>
        <v>14407.955110584408</v>
      </c>
      <c r="BZ136" s="4">
        <f>BF136*$BU136*VLOOKUP("Fuel Specific Gravity",'Raw Data'!$A$1:$B$2000,2,FALSE)</f>
        <v>1624.8548637251438</v>
      </c>
      <c r="CA136" s="4">
        <f>BJ136*$BU136*VLOOKUP("Fuel Specific Gravity",'Raw Data'!$A$1:$B$2000,2,FALSE)</f>
        <v>29.486388018579998</v>
      </c>
      <c r="CB136" s="4">
        <f>BM136*$BU136*VLOOKUP("Fuel Specific Gravity",'Raw Data'!$A$1:$B$2000,2,FALSE)</f>
        <v>7.8967411004764001</v>
      </c>
    </row>
    <row r="137" spans="1:80" x14ac:dyDescent="0.25">
      <c r="A137" s="2">
        <v>43167</v>
      </c>
      <c r="B137" s="38">
        <v>1.7232638888888891E-2</v>
      </c>
      <c r="C137" s="4">
        <v>13.333</v>
      </c>
      <c r="D137" s="4">
        <v>2.1194999999999999</v>
      </c>
      <c r="E137" s="4">
        <v>21194.987209999999</v>
      </c>
      <c r="F137" s="4">
        <v>220.8</v>
      </c>
      <c r="G137" s="4">
        <v>4.0999999999999996</v>
      </c>
      <c r="H137" s="4">
        <v>239.8</v>
      </c>
      <c r="J137" s="4">
        <v>3.4</v>
      </c>
      <c r="K137" s="4">
        <v>0.86240000000000006</v>
      </c>
      <c r="L137" s="4">
        <v>11.498799999999999</v>
      </c>
      <c r="M137" s="4">
        <v>1.8279000000000001</v>
      </c>
      <c r="N137" s="4">
        <v>190.41329999999999</v>
      </c>
      <c r="O137" s="4">
        <v>3.5196999999999998</v>
      </c>
      <c r="P137" s="4">
        <v>193.9</v>
      </c>
      <c r="Q137" s="4">
        <v>156.2586</v>
      </c>
      <c r="R137" s="4">
        <v>2.8883000000000001</v>
      </c>
      <c r="S137" s="4">
        <v>159.1</v>
      </c>
      <c r="T137" s="4">
        <v>239.78630000000001</v>
      </c>
      <c r="W137" s="4">
        <v>0</v>
      </c>
      <c r="X137" s="4">
        <v>2.9323000000000001</v>
      </c>
      <c r="Y137" s="4">
        <v>12</v>
      </c>
      <c r="Z137" s="4">
        <v>850</v>
      </c>
      <c r="AA137" s="4">
        <v>860</v>
      </c>
      <c r="AB137" s="4">
        <v>872</v>
      </c>
      <c r="AC137" s="4">
        <v>84</v>
      </c>
      <c r="AD137" s="4">
        <v>28.49</v>
      </c>
      <c r="AE137" s="4">
        <v>0.65</v>
      </c>
      <c r="AF137" s="4">
        <v>978</v>
      </c>
      <c r="AG137" s="4">
        <v>3</v>
      </c>
      <c r="AH137" s="4">
        <v>57</v>
      </c>
      <c r="AI137" s="4">
        <v>41</v>
      </c>
      <c r="AJ137" s="4">
        <v>189</v>
      </c>
      <c r="AK137" s="4">
        <v>168</v>
      </c>
      <c r="AL137" s="4">
        <v>4.5</v>
      </c>
      <c r="AM137" s="4">
        <v>175.3</v>
      </c>
      <c r="AN137" s="4" t="s">
        <v>155</v>
      </c>
      <c r="AO137" s="4">
        <v>2</v>
      </c>
      <c r="AP137" s="5">
        <v>0.89304398148148145</v>
      </c>
      <c r="AQ137" s="4">
        <v>47.161132000000002</v>
      </c>
      <c r="AR137" s="4">
        <v>-88.490960000000001</v>
      </c>
      <c r="AS137" s="4">
        <v>316.7</v>
      </c>
      <c r="AT137" s="4">
        <v>34.700000000000003</v>
      </c>
      <c r="AU137" s="4">
        <v>12</v>
      </c>
      <c r="AV137" s="4">
        <v>9</v>
      </c>
      <c r="AW137" s="4" t="s">
        <v>216</v>
      </c>
      <c r="AX137" s="4">
        <v>1.3</v>
      </c>
      <c r="AY137" s="4">
        <v>1.9</v>
      </c>
      <c r="AZ137" s="4">
        <v>2.2999999999999998</v>
      </c>
      <c r="BA137" s="4">
        <v>13.404</v>
      </c>
      <c r="BB137" s="4">
        <v>12.97</v>
      </c>
      <c r="BC137" s="4">
        <v>0.97</v>
      </c>
      <c r="BD137" s="4">
        <v>15.952</v>
      </c>
      <c r="BE137" s="4">
        <v>2502.8310000000001</v>
      </c>
      <c r="BF137" s="4">
        <v>253.22900000000001</v>
      </c>
      <c r="BG137" s="4">
        <v>4.34</v>
      </c>
      <c r="BH137" s="4">
        <v>0.08</v>
      </c>
      <c r="BI137" s="4">
        <v>4.42</v>
      </c>
      <c r="BJ137" s="4">
        <v>3.5619999999999998</v>
      </c>
      <c r="BK137" s="4">
        <v>6.6000000000000003E-2</v>
      </c>
      <c r="BL137" s="4">
        <v>3.6280000000000001</v>
      </c>
      <c r="BM137" s="4">
        <v>1.8010999999999999</v>
      </c>
      <c r="BQ137" s="4">
        <v>464.06700000000001</v>
      </c>
      <c r="BR137" s="4">
        <v>0.43562200000000001</v>
      </c>
      <c r="BS137" s="4">
        <v>-5</v>
      </c>
      <c r="BT137" s="4">
        <v>7.9290000000000003E-3</v>
      </c>
      <c r="BU137" s="4">
        <v>10.645512999999999</v>
      </c>
      <c r="BV137" s="4">
        <v>21</v>
      </c>
      <c r="BW137" s="4">
        <f t="shared" si="10"/>
        <v>2.8125445345999998</v>
      </c>
      <c r="BY137" s="4">
        <f>BE137*$BU137*VLOOKUP("Fuel Specific Gravity",'Raw Data'!$A$1:$B$2000,2,FALSE)</f>
        <v>20009.58388042455</v>
      </c>
      <c r="BZ137" s="4">
        <f>BF137*$BU137*VLOOKUP("Fuel Specific Gravity",'Raw Data'!$A$1:$B$2000,2,FALSE)</f>
        <v>2024.5102112192269</v>
      </c>
      <c r="CA137" s="4">
        <f>BJ137*$BU137*VLOOKUP("Fuel Specific Gravity",'Raw Data'!$A$1:$B$2000,2,FALSE)</f>
        <v>28.477407296805996</v>
      </c>
      <c r="CB137" s="4">
        <f>BM137*$BU137*VLOOKUP("Fuel Specific Gravity",'Raw Data'!$A$1:$B$2000,2,FALSE)</f>
        <v>14.399398731689297</v>
      </c>
    </row>
    <row r="138" spans="1:80" x14ac:dyDescent="0.25">
      <c r="A138" s="2">
        <v>43167</v>
      </c>
      <c r="B138" s="38">
        <v>1.7244212962962965E-2</v>
      </c>
      <c r="C138" s="4">
        <v>13.496</v>
      </c>
      <c r="D138" s="4">
        <v>1.6672</v>
      </c>
      <c r="E138" s="4">
        <v>16672.171719999998</v>
      </c>
      <c r="F138" s="4">
        <v>174.5</v>
      </c>
      <c r="G138" s="4">
        <v>4</v>
      </c>
      <c r="H138" s="4">
        <v>283.10000000000002</v>
      </c>
      <c r="J138" s="4">
        <v>3.32</v>
      </c>
      <c r="K138" s="4">
        <v>0.86519999999999997</v>
      </c>
      <c r="L138" s="4">
        <v>11.676299999999999</v>
      </c>
      <c r="M138" s="4">
        <v>1.4423999999999999</v>
      </c>
      <c r="N138" s="4">
        <v>150.9992</v>
      </c>
      <c r="O138" s="4">
        <v>3.4478</v>
      </c>
      <c r="P138" s="4">
        <v>154.4</v>
      </c>
      <c r="Q138" s="4">
        <v>123.91419999999999</v>
      </c>
      <c r="R138" s="4">
        <v>2.8294000000000001</v>
      </c>
      <c r="S138" s="4">
        <v>126.7</v>
      </c>
      <c r="T138" s="4">
        <v>283.13440000000003</v>
      </c>
      <c r="W138" s="4">
        <v>0</v>
      </c>
      <c r="X138" s="4">
        <v>2.8698999999999999</v>
      </c>
      <c r="Y138" s="4">
        <v>11.9</v>
      </c>
      <c r="Z138" s="4">
        <v>850</v>
      </c>
      <c r="AA138" s="4">
        <v>860</v>
      </c>
      <c r="AB138" s="4">
        <v>871</v>
      </c>
      <c r="AC138" s="4">
        <v>84</v>
      </c>
      <c r="AD138" s="4">
        <v>28.49</v>
      </c>
      <c r="AE138" s="4">
        <v>0.65</v>
      </c>
      <c r="AF138" s="4">
        <v>978</v>
      </c>
      <c r="AG138" s="4">
        <v>3</v>
      </c>
      <c r="AH138" s="4">
        <v>57</v>
      </c>
      <c r="AI138" s="4">
        <v>41</v>
      </c>
      <c r="AJ138" s="4">
        <v>189</v>
      </c>
      <c r="AK138" s="4">
        <v>168</v>
      </c>
      <c r="AL138" s="4">
        <v>4.4000000000000004</v>
      </c>
      <c r="AM138" s="4">
        <v>175.1</v>
      </c>
      <c r="AN138" s="4" t="s">
        <v>155</v>
      </c>
      <c r="AO138" s="4">
        <v>2</v>
      </c>
      <c r="AP138" s="5">
        <v>0.8930555555555556</v>
      </c>
      <c r="AQ138" s="4">
        <v>47.161022000000003</v>
      </c>
      <c r="AR138" s="4">
        <v>-88.490840000000006</v>
      </c>
      <c r="AS138" s="4">
        <v>316.3</v>
      </c>
      <c r="AT138" s="4">
        <v>34.5</v>
      </c>
      <c r="AU138" s="4">
        <v>12</v>
      </c>
      <c r="AV138" s="4">
        <v>9</v>
      </c>
      <c r="AW138" s="4" t="s">
        <v>216</v>
      </c>
      <c r="AX138" s="4">
        <v>1.3771</v>
      </c>
      <c r="AY138" s="4">
        <v>1.9771000000000001</v>
      </c>
      <c r="AZ138" s="4">
        <v>2.4542000000000002</v>
      </c>
      <c r="BA138" s="4">
        <v>13.404</v>
      </c>
      <c r="BB138" s="4">
        <v>13.25</v>
      </c>
      <c r="BC138" s="4">
        <v>0.99</v>
      </c>
      <c r="BD138" s="4">
        <v>15.583</v>
      </c>
      <c r="BE138" s="4">
        <v>2580.9659999999999</v>
      </c>
      <c r="BF138" s="4">
        <v>202.93299999999999</v>
      </c>
      <c r="BG138" s="4">
        <v>3.4950000000000001</v>
      </c>
      <c r="BH138" s="4">
        <v>0.08</v>
      </c>
      <c r="BI138" s="4">
        <v>3.5750000000000002</v>
      </c>
      <c r="BJ138" s="4">
        <v>2.8679999999999999</v>
      </c>
      <c r="BK138" s="4">
        <v>6.5000000000000002E-2</v>
      </c>
      <c r="BL138" s="4">
        <v>2.9340000000000002</v>
      </c>
      <c r="BM138" s="4">
        <v>2.1597</v>
      </c>
      <c r="BQ138" s="4">
        <v>461.26400000000001</v>
      </c>
      <c r="BR138" s="4">
        <v>0.42913600000000002</v>
      </c>
      <c r="BS138" s="4">
        <v>-5</v>
      </c>
      <c r="BT138" s="4">
        <v>8.9289999999999994E-3</v>
      </c>
      <c r="BU138" s="4">
        <v>10.487011000000001</v>
      </c>
      <c r="BV138" s="4">
        <v>21</v>
      </c>
      <c r="BW138" s="4">
        <f t="shared" si="10"/>
        <v>2.7706683062000002</v>
      </c>
      <c r="BY138" s="4">
        <f>BE138*$BU138*VLOOKUP("Fuel Specific Gravity",'Raw Data'!$A$1:$B$2000,2,FALSE)</f>
        <v>20327.030743302126</v>
      </c>
      <c r="BZ138" s="4">
        <f>BF138*$BU138*VLOOKUP("Fuel Specific Gravity",'Raw Data'!$A$1:$B$2000,2,FALSE)</f>
        <v>1598.2486130505131</v>
      </c>
      <c r="CA138" s="4">
        <f>BJ138*$BU138*VLOOKUP("Fuel Specific Gravity",'Raw Data'!$A$1:$B$2000,2,FALSE)</f>
        <v>22.587637408548002</v>
      </c>
      <c r="CB138" s="4">
        <f>BM138*$BU138*VLOOKUP("Fuel Specific Gravity",'Raw Data'!$A$1:$B$2000,2,FALSE)</f>
        <v>17.009247040181702</v>
      </c>
    </row>
    <row r="139" spans="1:80" x14ac:dyDescent="0.25">
      <c r="A139" s="2">
        <v>43167</v>
      </c>
      <c r="B139" s="38">
        <v>1.7255787037037038E-2</v>
      </c>
      <c r="C139" s="4">
        <v>13.218999999999999</v>
      </c>
      <c r="D139" s="4">
        <v>1.0953999999999999</v>
      </c>
      <c r="E139" s="4">
        <v>10954.39774</v>
      </c>
      <c r="F139" s="4">
        <v>130.30000000000001</v>
      </c>
      <c r="G139" s="4">
        <v>3.9</v>
      </c>
      <c r="H139" s="4">
        <v>294.39999999999998</v>
      </c>
      <c r="J139" s="4">
        <v>3.04</v>
      </c>
      <c r="K139" s="4">
        <v>0.87250000000000005</v>
      </c>
      <c r="L139" s="4">
        <v>11.533799999999999</v>
      </c>
      <c r="M139" s="4">
        <v>0.95579999999999998</v>
      </c>
      <c r="N139" s="4">
        <v>113.6699</v>
      </c>
      <c r="O139" s="4">
        <v>3.4028999999999998</v>
      </c>
      <c r="P139" s="4">
        <v>117.1</v>
      </c>
      <c r="Q139" s="4">
        <v>93.280699999999996</v>
      </c>
      <c r="R139" s="4">
        <v>2.7925</v>
      </c>
      <c r="S139" s="4">
        <v>96.1</v>
      </c>
      <c r="T139" s="4">
        <v>294.42509999999999</v>
      </c>
      <c r="W139" s="4">
        <v>0</v>
      </c>
      <c r="X139" s="4">
        <v>2.6543000000000001</v>
      </c>
      <c r="Y139" s="4">
        <v>12</v>
      </c>
      <c r="Z139" s="4">
        <v>849</v>
      </c>
      <c r="AA139" s="4">
        <v>859</v>
      </c>
      <c r="AB139" s="4">
        <v>871</v>
      </c>
      <c r="AC139" s="4">
        <v>84</v>
      </c>
      <c r="AD139" s="4">
        <v>28.49</v>
      </c>
      <c r="AE139" s="4">
        <v>0.65</v>
      </c>
      <c r="AF139" s="4">
        <v>978</v>
      </c>
      <c r="AG139" s="4">
        <v>3</v>
      </c>
      <c r="AH139" s="4">
        <v>57</v>
      </c>
      <c r="AI139" s="4">
        <v>41</v>
      </c>
      <c r="AJ139" s="4">
        <v>189</v>
      </c>
      <c r="AK139" s="4">
        <v>168</v>
      </c>
      <c r="AL139" s="4">
        <v>4.5</v>
      </c>
      <c r="AM139" s="4">
        <v>175.4</v>
      </c>
      <c r="AN139" s="4" t="s">
        <v>155</v>
      </c>
      <c r="AO139" s="4">
        <v>2</v>
      </c>
      <c r="AP139" s="5">
        <v>0.89306712962962964</v>
      </c>
      <c r="AQ139" s="4">
        <v>47.160898000000003</v>
      </c>
      <c r="AR139" s="4">
        <v>-88.490752999999998</v>
      </c>
      <c r="AS139" s="4">
        <v>316.10000000000002</v>
      </c>
      <c r="AT139" s="4">
        <v>35.4</v>
      </c>
      <c r="AU139" s="4">
        <v>12</v>
      </c>
      <c r="AV139" s="4">
        <v>9</v>
      </c>
      <c r="AW139" s="4" t="s">
        <v>216</v>
      </c>
      <c r="AX139" s="4">
        <v>1.3229</v>
      </c>
      <c r="AY139" s="4">
        <v>2</v>
      </c>
      <c r="AZ139" s="4">
        <v>2.5</v>
      </c>
      <c r="BA139" s="4">
        <v>13.404</v>
      </c>
      <c r="BB139" s="4">
        <v>14.06</v>
      </c>
      <c r="BC139" s="4">
        <v>1.05</v>
      </c>
      <c r="BD139" s="4">
        <v>14.608000000000001</v>
      </c>
      <c r="BE139" s="4">
        <v>2677.7820000000002</v>
      </c>
      <c r="BF139" s="4">
        <v>141.239</v>
      </c>
      <c r="BG139" s="4">
        <v>2.7639999999999998</v>
      </c>
      <c r="BH139" s="4">
        <v>8.3000000000000004E-2</v>
      </c>
      <c r="BI139" s="4">
        <v>2.8460000000000001</v>
      </c>
      <c r="BJ139" s="4">
        <v>2.2679999999999998</v>
      </c>
      <c r="BK139" s="4">
        <v>6.8000000000000005E-2</v>
      </c>
      <c r="BL139" s="4">
        <v>2.3359999999999999</v>
      </c>
      <c r="BM139" s="4">
        <v>2.3589000000000002</v>
      </c>
      <c r="BQ139" s="4">
        <v>448.07400000000001</v>
      </c>
      <c r="BR139" s="4">
        <v>0.342532</v>
      </c>
      <c r="BS139" s="4">
        <v>-5</v>
      </c>
      <c r="BT139" s="4">
        <v>8.071E-3</v>
      </c>
      <c r="BU139" s="4">
        <v>8.3706259999999997</v>
      </c>
      <c r="BV139" s="4">
        <v>21</v>
      </c>
      <c r="BW139" s="4">
        <f t="shared" ref="BW139:BW145" si="11">BU139*0.2642</f>
        <v>2.2115193891999998</v>
      </c>
      <c r="BY139" s="4">
        <f>BE139*$BU139*VLOOKUP("Fuel Specific Gravity",'Raw Data'!$A$1:$B$2000,2,FALSE)</f>
        <v>16833.448435280534</v>
      </c>
      <c r="BZ139" s="4">
        <f>BF139*$BU139*VLOOKUP("Fuel Specific Gravity",'Raw Data'!$A$1:$B$2000,2,FALSE)</f>
        <v>887.8763930561139</v>
      </c>
      <c r="CA139" s="4">
        <f>BJ139*$BU139*VLOOKUP("Fuel Specific Gravity",'Raw Data'!$A$1:$B$2000,2,FALSE)</f>
        <v>14.257419405767997</v>
      </c>
      <c r="CB139" s="4">
        <f>BM139*$BU139*VLOOKUP("Fuel Specific Gravity",'Raw Data'!$A$1:$B$2000,2,FALSE)</f>
        <v>14.828847723221402</v>
      </c>
    </row>
    <row r="140" spans="1:80" x14ac:dyDescent="0.25">
      <c r="A140" s="2">
        <v>43167</v>
      </c>
      <c r="B140" s="38">
        <v>1.7267361111111112E-2</v>
      </c>
      <c r="C140" s="4">
        <v>12.791</v>
      </c>
      <c r="D140" s="4">
        <v>0.51970000000000005</v>
      </c>
      <c r="E140" s="4">
        <v>5197.4583329999996</v>
      </c>
      <c r="F140" s="4">
        <v>110</v>
      </c>
      <c r="G140" s="4">
        <v>3.9</v>
      </c>
      <c r="H140" s="4">
        <v>318.7</v>
      </c>
      <c r="J140" s="4">
        <v>2.56</v>
      </c>
      <c r="K140" s="4">
        <v>0.88109999999999999</v>
      </c>
      <c r="L140" s="4">
        <v>11.2698</v>
      </c>
      <c r="M140" s="4">
        <v>0.45789999999999997</v>
      </c>
      <c r="N140" s="4">
        <v>96.910600000000002</v>
      </c>
      <c r="O140" s="4">
        <v>3.4361999999999999</v>
      </c>
      <c r="P140" s="4">
        <v>100.3</v>
      </c>
      <c r="Q140" s="4">
        <v>79.527600000000007</v>
      </c>
      <c r="R140" s="4">
        <v>2.8197999999999999</v>
      </c>
      <c r="S140" s="4">
        <v>82.3</v>
      </c>
      <c r="T140" s="4">
        <v>318.69330000000002</v>
      </c>
      <c r="W140" s="4">
        <v>0</v>
      </c>
      <c r="X140" s="4">
        <v>2.2551000000000001</v>
      </c>
      <c r="Y140" s="4">
        <v>11.9</v>
      </c>
      <c r="Z140" s="4">
        <v>849</v>
      </c>
      <c r="AA140" s="4">
        <v>860</v>
      </c>
      <c r="AB140" s="4">
        <v>870</v>
      </c>
      <c r="AC140" s="4">
        <v>84</v>
      </c>
      <c r="AD140" s="4">
        <v>28.49</v>
      </c>
      <c r="AE140" s="4">
        <v>0.65</v>
      </c>
      <c r="AF140" s="4">
        <v>978</v>
      </c>
      <c r="AG140" s="4">
        <v>3</v>
      </c>
      <c r="AH140" s="4">
        <v>57</v>
      </c>
      <c r="AI140" s="4">
        <v>41</v>
      </c>
      <c r="AJ140" s="4">
        <v>189</v>
      </c>
      <c r="AK140" s="4">
        <v>168</v>
      </c>
      <c r="AL140" s="4">
        <v>4.4000000000000004</v>
      </c>
      <c r="AM140" s="4">
        <v>175.8</v>
      </c>
      <c r="AN140" s="4" t="s">
        <v>155</v>
      </c>
      <c r="AO140" s="4">
        <v>2</v>
      </c>
      <c r="AP140" s="5">
        <v>0.89307870370370368</v>
      </c>
      <c r="AQ140" s="4">
        <v>47.160642000000003</v>
      </c>
      <c r="AR140" s="4">
        <v>-88.490690000000001</v>
      </c>
      <c r="AS140" s="4">
        <v>315.89999999999998</v>
      </c>
      <c r="AT140" s="4">
        <v>35.9</v>
      </c>
      <c r="AU140" s="4">
        <v>12</v>
      </c>
      <c r="AV140" s="4">
        <v>9</v>
      </c>
      <c r="AW140" s="4" t="s">
        <v>216</v>
      </c>
      <c r="AX140" s="4">
        <v>1.5313000000000001</v>
      </c>
      <c r="AY140" s="4">
        <v>1.2290000000000001</v>
      </c>
      <c r="AZ140" s="4">
        <v>2.6541999999999999</v>
      </c>
      <c r="BA140" s="4">
        <v>13.404</v>
      </c>
      <c r="BB140" s="4">
        <v>15.12</v>
      </c>
      <c r="BC140" s="4">
        <v>1.1299999999999999</v>
      </c>
      <c r="BD140" s="4">
        <v>13.497999999999999</v>
      </c>
      <c r="BE140" s="4">
        <v>2786.0590000000002</v>
      </c>
      <c r="BF140" s="4">
        <v>72.054000000000002</v>
      </c>
      <c r="BG140" s="4">
        <v>2.5089999999999999</v>
      </c>
      <c r="BH140" s="4">
        <v>8.8999999999999996E-2</v>
      </c>
      <c r="BI140" s="4">
        <v>2.5979999999999999</v>
      </c>
      <c r="BJ140" s="4">
        <v>2.0590000000000002</v>
      </c>
      <c r="BK140" s="4">
        <v>7.2999999999999995E-2</v>
      </c>
      <c r="BL140" s="4">
        <v>2.1320000000000001</v>
      </c>
      <c r="BM140" s="4">
        <v>2.7187999999999999</v>
      </c>
      <c r="BQ140" s="4">
        <v>405.36200000000002</v>
      </c>
      <c r="BR140" s="4">
        <v>0.18828900000000001</v>
      </c>
      <c r="BS140" s="4">
        <v>-5</v>
      </c>
      <c r="BT140" s="4">
        <v>8.0000000000000002E-3</v>
      </c>
      <c r="BU140" s="4">
        <v>4.6013120000000001</v>
      </c>
      <c r="BV140" s="4">
        <v>21</v>
      </c>
      <c r="BW140" s="4">
        <f t="shared" si="11"/>
        <v>1.2156666303999999</v>
      </c>
      <c r="BY140" s="4">
        <f>BE140*$BU140*VLOOKUP("Fuel Specific Gravity",'Raw Data'!$A$1:$B$2000,2,FALSE)</f>
        <v>9627.4645587654086</v>
      </c>
      <c r="BZ140" s="4">
        <f>BF140*$BU140*VLOOKUP("Fuel Specific Gravity",'Raw Data'!$A$1:$B$2000,2,FALSE)</f>
        <v>248.98874407084801</v>
      </c>
      <c r="CA140" s="4">
        <f>BJ140*$BU140*VLOOKUP("Fuel Specific Gravity",'Raw Data'!$A$1:$B$2000,2,FALSE)</f>
        <v>7.1150501574080005</v>
      </c>
      <c r="CB140" s="4">
        <f>BM140*$BU140*VLOOKUP("Fuel Specific Gravity",'Raw Data'!$A$1:$B$2000,2,FALSE)</f>
        <v>9.3950453462656007</v>
      </c>
    </row>
    <row r="141" spans="1:80" x14ac:dyDescent="0.25">
      <c r="A141" s="2">
        <v>43167</v>
      </c>
      <c r="B141" s="38">
        <v>1.7278935185185185E-2</v>
      </c>
      <c r="C141" s="4">
        <v>13.353</v>
      </c>
      <c r="D141" s="4">
        <v>0.1263</v>
      </c>
      <c r="E141" s="4">
        <v>1262.731164</v>
      </c>
      <c r="F141" s="4">
        <v>100</v>
      </c>
      <c r="G141" s="4">
        <v>3.7</v>
      </c>
      <c r="H141" s="4">
        <v>248.7</v>
      </c>
      <c r="J141" s="4">
        <v>2.16</v>
      </c>
      <c r="K141" s="4">
        <v>0.88019999999999998</v>
      </c>
      <c r="L141" s="4">
        <v>11.7536</v>
      </c>
      <c r="M141" s="4">
        <v>0.11119999999999999</v>
      </c>
      <c r="N141" s="4">
        <v>88.042599999999993</v>
      </c>
      <c r="O141" s="4">
        <v>3.2759</v>
      </c>
      <c r="P141" s="4">
        <v>91.3</v>
      </c>
      <c r="Q141" s="4">
        <v>72.250299999999996</v>
      </c>
      <c r="R141" s="4">
        <v>2.6882999999999999</v>
      </c>
      <c r="S141" s="4">
        <v>74.900000000000006</v>
      </c>
      <c r="T141" s="4">
        <v>248.69200000000001</v>
      </c>
      <c r="W141" s="4">
        <v>0</v>
      </c>
      <c r="X141" s="4">
        <v>1.8989</v>
      </c>
      <c r="Y141" s="4">
        <v>12</v>
      </c>
      <c r="Z141" s="4">
        <v>848</v>
      </c>
      <c r="AA141" s="4">
        <v>859</v>
      </c>
      <c r="AB141" s="4">
        <v>871</v>
      </c>
      <c r="AC141" s="4">
        <v>84</v>
      </c>
      <c r="AD141" s="4">
        <v>28.49</v>
      </c>
      <c r="AE141" s="4">
        <v>0.65</v>
      </c>
      <c r="AF141" s="4">
        <v>978</v>
      </c>
      <c r="AG141" s="4">
        <v>3</v>
      </c>
      <c r="AH141" s="4">
        <v>57</v>
      </c>
      <c r="AI141" s="4">
        <v>41</v>
      </c>
      <c r="AJ141" s="4">
        <v>189</v>
      </c>
      <c r="AK141" s="4">
        <v>168</v>
      </c>
      <c r="AL141" s="4">
        <v>4.5</v>
      </c>
      <c r="AM141" s="4">
        <v>175.8</v>
      </c>
      <c r="AN141" s="4" t="s">
        <v>155</v>
      </c>
      <c r="AO141" s="4">
        <v>2</v>
      </c>
      <c r="AP141" s="5">
        <v>0.89310185185185187</v>
      </c>
      <c r="AQ141" s="4">
        <v>47.160575000000001</v>
      </c>
      <c r="AR141" s="4">
        <v>-88.490677000000005</v>
      </c>
      <c r="AS141" s="4">
        <v>315.8</v>
      </c>
      <c r="AT141" s="4">
        <v>36</v>
      </c>
      <c r="AU141" s="4">
        <v>12</v>
      </c>
      <c r="AV141" s="4">
        <v>9</v>
      </c>
      <c r="AW141" s="4" t="s">
        <v>216</v>
      </c>
      <c r="AX141" s="4">
        <v>1.6</v>
      </c>
      <c r="AY141" s="4">
        <v>1</v>
      </c>
      <c r="AZ141" s="4">
        <v>2.7</v>
      </c>
      <c r="BA141" s="4">
        <v>13.404</v>
      </c>
      <c r="BB141" s="4">
        <v>15.01</v>
      </c>
      <c r="BC141" s="4">
        <v>1.1200000000000001</v>
      </c>
      <c r="BD141" s="4">
        <v>13.606</v>
      </c>
      <c r="BE141" s="4">
        <v>2873.799</v>
      </c>
      <c r="BF141" s="4">
        <v>17.297000000000001</v>
      </c>
      <c r="BG141" s="4">
        <v>2.254</v>
      </c>
      <c r="BH141" s="4">
        <v>8.4000000000000005E-2</v>
      </c>
      <c r="BI141" s="4">
        <v>2.3380000000000001</v>
      </c>
      <c r="BJ141" s="4">
        <v>1.85</v>
      </c>
      <c r="BK141" s="4">
        <v>6.9000000000000006E-2</v>
      </c>
      <c r="BL141" s="4">
        <v>1.919</v>
      </c>
      <c r="BM141" s="4">
        <v>2.0983000000000001</v>
      </c>
      <c r="BQ141" s="4">
        <v>337.58699999999999</v>
      </c>
      <c r="BR141" s="4">
        <v>0.201154</v>
      </c>
      <c r="BS141" s="4">
        <v>-5</v>
      </c>
      <c r="BT141" s="4">
        <v>8.0000000000000002E-3</v>
      </c>
      <c r="BU141" s="4">
        <v>4.9157010000000003</v>
      </c>
      <c r="BV141" s="4">
        <v>21</v>
      </c>
      <c r="BW141" s="4">
        <f t="shared" si="11"/>
        <v>1.2987282042000001</v>
      </c>
      <c r="BY141" s="4">
        <f>BE141*$BU141*VLOOKUP("Fuel Specific Gravity",'Raw Data'!$A$1:$B$2000,2,FALSE)</f>
        <v>10609.17920019235</v>
      </c>
      <c r="BZ141" s="4">
        <f>BF141*$BU141*VLOOKUP("Fuel Specific Gravity",'Raw Data'!$A$1:$B$2000,2,FALSE)</f>
        <v>63.855187027947011</v>
      </c>
      <c r="CA141" s="4">
        <f>BJ141*$BU141*VLOOKUP("Fuel Specific Gravity",'Raw Data'!$A$1:$B$2000,2,FALSE)</f>
        <v>6.8296291843500008</v>
      </c>
      <c r="CB141" s="4">
        <f>BM141*$BU141*VLOOKUP("Fuel Specific Gravity",'Raw Data'!$A$1:$B$2000,2,FALSE)</f>
        <v>7.7462761716333013</v>
      </c>
    </row>
    <row r="142" spans="1:80" x14ac:dyDescent="0.25">
      <c r="A142" s="2">
        <v>43167</v>
      </c>
      <c r="B142" s="38">
        <v>1.7290509259259259E-2</v>
      </c>
      <c r="C142" s="4">
        <v>13.476000000000001</v>
      </c>
      <c r="D142" s="4">
        <v>4.3200000000000002E-2</v>
      </c>
      <c r="E142" s="4">
        <v>432.251712</v>
      </c>
      <c r="F142" s="4">
        <v>117.4</v>
      </c>
      <c r="G142" s="4">
        <v>3.4</v>
      </c>
      <c r="H142" s="4">
        <v>153.80000000000001</v>
      </c>
      <c r="J142" s="4">
        <v>1.72</v>
      </c>
      <c r="K142" s="4">
        <v>0.88009999999999999</v>
      </c>
      <c r="L142" s="4">
        <v>11.8604</v>
      </c>
      <c r="M142" s="4">
        <v>3.7999999999999999E-2</v>
      </c>
      <c r="N142" s="4">
        <v>103.313</v>
      </c>
      <c r="O142" s="4">
        <v>2.9573999999999998</v>
      </c>
      <c r="P142" s="4">
        <v>106.3</v>
      </c>
      <c r="Q142" s="4">
        <v>84.781599999999997</v>
      </c>
      <c r="R142" s="4">
        <v>2.4268999999999998</v>
      </c>
      <c r="S142" s="4">
        <v>87.2</v>
      </c>
      <c r="T142" s="4">
        <v>153.83680000000001</v>
      </c>
      <c r="W142" s="4">
        <v>0</v>
      </c>
      <c r="X142" s="4">
        <v>1.5146999999999999</v>
      </c>
      <c r="Y142" s="4">
        <v>12</v>
      </c>
      <c r="Z142" s="4">
        <v>848</v>
      </c>
      <c r="AA142" s="4">
        <v>859</v>
      </c>
      <c r="AB142" s="4">
        <v>870</v>
      </c>
      <c r="AC142" s="4">
        <v>84</v>
      </c>
      <c r="AD142" s="4">
        <v>28.49</v>
      </c>
      <c r="AE142" s="4">
        <v>0.65</v>
      </c>
      <c r="AF142" s="4">
        <v>978</v>
      </c>
      <c r="AG142" s="4">
        <v>3</v>
      </c>
      <c r="AH142" s="4">
        <v>57</v>
      </c>
      <c r="AI142" s="4">
        <v>41</v>
      </c>
      <c r="AJ142" s="4">
        <v>189</v>
      </c>
      <c r="AK142" s="4">
        <v>168</v>
      </c>
      <c r="AL142" s="4">
        <v>4.5</v>
      </c>
      <c r="AM142" s="4">
        <v>175.5</v>
      </c>
      <c r="AN142" s="4" t="s">
        <v>155</v>
      </c>
      <c r="AO142" s="4">
        <v>2</v>
      </c>
      <c r="AP142" s="5">
        <v>0.89310185185185187</v>
      </c>
      <c r="AQ142" s="4">
        <v>47.160465000000002</v>
      </c>
      <c r="AR142" s="4">
        <v>-88.490647999999993</v>
      </c>
      <c r="AS142" s="4">
        <v>315.7</v>
      </c>
      <c r="AT142" s="4">
        <v>36</v>
      </c>
      <c r="AU142" s="4">
        <v>12</v>
      </c>
      <c r="AV142" s="4">
        <v>9</v>
      </c>
      <c r="AW142" s="4" t="s">
        <v>216</v>
      </c>
      <c r="AX142" s="4">
        <v>1.6</v>
      </c>
      <c r="AY142" s="4">
        <v>1</v>
      </c>
      <c r="AZ142" s="4">
        <v>2.7</v>
      </c>
      <c r="BA142" s="4">
        <v>13.404</v>
      </c>
      <c r="BB142" s="4">
        <v>14.99</v>
      </c>
      <c r="BC142" s="4">
        <v>1.1200000000000001</v>
      </c>
      <c r="BD142" s="4">
        <v>13.625</v>
      </c>
      <c r="BE142" s="4">
        <v>2894.0030000000002</v>
      </c>
      <c r="BF142" s="4">
        <v>5.9080000000000004</v>
      </c>
      <c r="BG142" s="4">
        <v>2.64</v>
      </c>
      <c r="BH142" s="4">
        <v>7.5999999999999998E-2</v>
      </c>
      <c r="BI142" s="4">
        <v>2.7149999999999999</v>
      </c>
      <c r="BJ142" s="4">
        <v>2.1659999999999999</v>
      </c>
      <c r="BK142" s="4">
        <v>6.2E-2</v>
      </c>
      <c r="BL142" s="4">
        <v>2.2280000000000002</v>
      </c>
      <c r="BM142" s="4">
        <v>1.2952999999999999</v>
      </c>
      <c r="BQ142" s="4">
        <v>268.74299999999999</v>
      </c>
      <c r="BR142" s="4">
        <v>0.23179900000000001</v>
      </c>
      <c r="BS142" s="4">
        <v>-5</v>
      </c>
      <c r="BT142" s="4">
        <v>7.071E-3</v>
      </c>
      <c r="BU142" s="4">
        <v>5.6645880000000002</v>
      </c>
      <c r="BV142" s="4">
        <v>21</v>
      </c>
      <c r="BW142" s="4">
        <f t="shared" si="11"/>
        <v>1.4965841496000001</v>
      </c>
      <c r="BY142" s="4">
        <f>BE142*$BU142*VLOOKUP("Fuel Specific Gravity",'Raw Data'!$A$1:$B$2000,2,FALSE)</f>
        <v>12311.394333988766</v>
      </c>
      <c r="BZ142" s="4">
        <f>BF142*$BU142*VLOOKUP("Fuel Specific Gravity",'Raw Data'!$A$1:$B$2000,2,FALSE)</f>
        <v>25.133255813904004</v>
      </c>
      <c r="CA142" s="4">
        <f>BJ142*$BU142*VLOOKUP("Fuel Specific Gravity",'Raw Data'!$A$1:$B$2000,2,FALSE)</f>
        <v>9.2143927036080004</v>
      </c>
      <c r="CB142" s="4">
        <f>BM142*$BU142*VLOOKUP("Fuel Specific Gravity",'Raw Data'!$A$1:$B$2000,2,FALSE)</f>
        <v>5.5103429681363991</v>
      </c>
    </row>
    <row r="143" spans="1:80" x14ac:dyDescent="0.25">
      <c r="A143" s="2">
        <v>43167</v>
      </c>
      <c r="B143" s="38">
        <v>1.7302083333333333E-2</v>
      </c>
      <c r="C143" s="4">
        <v>13.619</v>
      </c>
      <c r="D143" s="4">
        <v>2.06E-2</v>
      </c>
      <c r="E143" s="4">
        <v>205.64666099999999</v>
      </c>
      <c r="F143" s="4">
        <v>136</v>
      </c>
      <c r="G143" s="4">
        <v>3.3</v>
      </c>
      <c r="H143" s="4">
        <v>114.4</v>
      </c>
      <c r="J143" s="4">
        <v>1.48</v>
      </c>
      <c r="K143" s="4">
        <v>0.87919999999999998</v>
      </c>
      <c r="L143" s="4">
        <v>11.973800000000001</v>
      </c>
      <c r="M143" s="4">
        <v>1.8100000000000002E-2</v>
      </c>
      <c r="N143" s="4">
        <v>119.57389999999999</v>
      </c>
      <c r="O143" s="4">
        <v>2.9014000000000002</v>
      </c>
      <c r="P143" s="4">
        <v>122.5</v>
      </c>
      <c r="Q143" s="4">
        <v>98.125799999999998</v>
      </c>
      <c r="R143" s="4">
        <v>2.3809</v>
      </c>
      <c r="S143" s="4">
        <v>100.5</v>
      </c>
      <c r="T143" s="4">
        <v>114.3501</v>
      </c>
      <c r="W143" s="4">
        <v>0</v>
      </c>
      <c r="X143" s="4">
        <v>1.2974000000000001</v>
      </c>
      <c r="Y143" s="4">
        <v>11.9</v>
      </c>
      <c r="Z143" s="4">
        <v>849</v>
      </c>
      <c r="AA143" s="4">
        <v>860</v>
      </c>
      <c r="AB143" s="4">
        <v>869</v>
      </c>
      <c r="AC143" s="4">
        <v>84</v>
      </c>
      <c r="AD143" s="4">
        <v>28.49</v>
      </c>
      <c r="AE143" s="4">
        <v>0.65</v>
      </c>
      <c r="AF143" s="4">
        <v>978</v>
      </c>
      <c r="AG143" s="4">
        <v>3</v>
      </c>
      <c r="AH143" s="4">
        <v>57</v>
      </c>
      <c r="AI143" s="4">
        <v>41</v>
      </c>
      <c r="AJ143" s="4">
        <v>189</v>
      </c>
      <c r="AK143" s="4">
        <v>168</v>
      </c>
      <c r="AL143" s="4">
        <v>4.5</v>
      </c>
      <c r="AM143" s="4">
        <v>175.1</v>
      </c>
      <c r="AN143" s="4" t="s">
        <v>155</v>
      </c>
      <c r="AO143" s="4">
        <v>2</v>
      </c>
      <c r="AP143" s="5">
        <v>0.89311342592592602</v>
      </c>
      <c r="AQ143" s="4">
        <v>47.160333999999999</v>
      </c>
      <c r="AR143" s="4">
        <v>-88.490674999999996</v>
      </c>
      <c r="AS143" s="4">
        <v>315.2</v>
      </c>
      <c r="AT143" s="4">
        <v>34.6</v>
      </c>
      <c r="AU143" s="4">
        <v>12</v>
      </c>
      <c r="AV143" s="4">
        <v>9</v>
      </c>
      <c r="AW143" s="4" t="s">
        <v>216</v>
      </c>
      <c r="AX143" s="4">
        <v>1.6771</v>
      </c>
      <c r="AY143" s="4">
        <v>1.0770999999999999</v>
      </c>
      <c r="AZ143" s="4">
        <v>2.7770999999999999</v>
      </c>
      <c r="BA143" s="4">
        <v>13.404</v>
      </c>
      <c r="BB143" s="4">
        <v>14.87</v>
      </c>
      <c r="BC143" s="4">
        <v>1.1100000000000001</v>
      </c>
      <c r="BD143" s="4">
        <v>13.74</v>
      </c>
      <c r="BE143" s="4">
        <v>2899.82</v>
      </c>
      <c r="BF143" s="4">
        <v>2.7869999999999999</v>
      </c>
      <c r="BG143" s="4">
        <v>3.0329999999999999</v>
      </c>
      <c r="BH143" s="4">
        <v>7.3999999999999996E-2</v>
      </c>
      <c r="BI143" s="4">
        <v>3.1059999999999999</v>
      </c>
      <c r="BJ143" s="4">
        <v>2.4889999999999999</v>
      </c>
      <c r="BK143" s="4">
        <v>0.06</v>
      </c>
      <c r="BL143" s="4">
        <v>2.5489999999999999</v>
      </c>
      <c r="BM143" s="4">
        <v>0.9556</v>
      </c>
      <c r="BQ143" s="4">
        <v>228.45599999999999</v>
      </c>
      <c r="BR143" s="4">
        <v>0.18104700000000001</v>
      </c>
      <c r="BS143" s="4">
        <v>-5</v>
      </c>
      <c r="BT143" s="4">
        <v>7.9290000000000003E-3</v>
      </c>
      <c r="BU143" s="4">
        <v>4.4243360000000003</v>
      </c>
      <c r="BV143" s="4">
        <v>21</v>
      </c>
      <c r="BW143" s="4">
        <f t="shared" si="11"/>
        <v>1.1689095711999999</v>
      </c>
      <c r="BY143" s="4">
        <f>BE143*$BU143*VLOOKUP("Fuel Specific Gravity",'Raw Data'!$A$1:$B$2000,2,FALSE)</f>
        <v>9635.1632926595212</v>
      </c>
      <c r="BZ143" s="4">
        <f>BF143*$BU143*VLOOKUP("Fuel Specific Gravity",'Raw Data'!$A$1:$B$2000,2,FALSE)</f>
        <v>9.2602989484320002</v>
      </c>
      <c r="CA143" s="4">
        <f>BJ143*$BU143*VLOOKUP("Fuel Specific Gravity",'Raw Data'!$A$1:$B$2000,2,FALSE)</f>
        <v>8.2701414003040004</v>
      </c>
      <c r="CB143" s="4">
        <f>BM143*$BU143*VLOOKUP("Fuel Specific Gravity",'Raw Data'!$A$1:$B$2000,2,FALSE)</f>
        <v>3.1751495066816</v>
      </c>
    </row>
    <row r="144" spans="1:80" x14ac:dyDescent="0.25">
      <c r="A144" s="2">
        <v>43167</v>
      </c>
      <c r="B144" s="38">
        <v>1.7313657407407406E-2</v>
      </c>
      <c r="C144" s="4">
        <v>14</v>
      </c>
      <c r="D144" s="4">
        <v>1.4800000000000001E-2</v>
      </c>
      <c r="E144" s="4">
        <v>147.92390399999999</v>
      </c>
      <c r="F144" s="4">
        <v>144.69999999999999</v>
      </c>
      <c r="G144" s="4">
        <v>3.3</v>
      </c>
      <c r="H144" s="4">
        <v>92</v>
      </c>
      <c r="J144" s="4">
        <v>1.3</v>
      </c>
      <c r="K144" s="4">
        <v>0.87629999999999997</v>
      </c>
      <c r="L144" s="4">
        <v>12.267799999999999</v>
      </c>
      <c r="M144" s="4">
        <v>1.2999999999999999E-2</v>
      </c>
      <c r="N144" s="4">
        <v>126.76730000000001</v>
      </c>
      <c r="O144" s="4">
        <v>2.8574000000000002</v>
      </c>
      <c r="P144" s="4">
        <v>129.6</v>
      </c>
      <c r="Q144" s="4">
        <v>104.0288</v>
      </c>
      <c r="R144" s="4">
        <v>2.3449</v>
      </c>
      <c r="S144" s="4">
        <v>106.4</v>
      </c>
      <c r="T144" s="4">
        <v>91.964500000000001</v>
      </c>
      <c r="W144" s="4">
        <v>0</v>
      </c>
      <c r="X144" s="4">
        <v>1.1392</v>
      </c>
      <c r="Y144" s="4">
        <v>12</v>
      </c>
      <c r="Z144" s="4">
        <v>848</v>
      </c>
      <c r="AA144" s="4">
        <v>859</v>
      </c>
      <c r="AB144" s="4">
        <v>869</v>
      </c>
      <c r="AC144" s="4">
        <v>84</v>
      </c>
      <c r="AD144" s="4">
        <v>28.49</v>
      </c>
      <c r="AE144" s="4">
        <v>0.65</v>
      </c>
      <c r="AF144" s="4">
        <v>978</v>
      </c>
      <c r="AG144" s="4">
        <v>3</v>
      </c>
      <c r="AH144" s="4">
        <v>57</v>
      </c>
      <c r="AI144" s="4">
        <v>41</v>
      </c>
      <c r="AJ144" s="4">
        <v>189</v>
      </c>
      <c r="AK144" s="4">
        <v>168</v>
      </c>
      <c r="AL144" s="4">
        <v>4.5999999999999996</v>
      </c>
      <c r="AM144" s="4">
        <v>175</v>
      </c>
      <c r="AN144" s="4" t="s">
        <v>155</v>
      </c>
      <c r="AO144" s="4">
        <v>2</v>
      </c>
      <c r="AP144" s="5">
        <v>0.89312499999999995</v>
      </c>
      <c r="AQ144" s="4">
        <v>47.160198999999999</v>
      </c>
      <c r="AR144" s="4">
        <v>-88.490679</v>
      </c>
      <c r="AS144" s="4">
        <v>314.89999999999998</v>
      </c>
      <c r="AT144" s="4">
        <v>34.200000000000003</v>
      </c>
      <c r="AU144" s="4">
        <v>12</v>
      </c>
      <c r="AV144" s="4">
        <v>9</v>
      </c>
      <c r="AW144" s="4" t="s">
        <v>216</v>
      </c>
      <c r="AX144" s="4">
        <v>1.7</v>
      </c>
      <c r="AY144" s="4">
        <v>1.1000000000000001</v>
      </c>
      <c r="AZ144" s="4">
        <v>2.8</v>
      </c>
      <c r="BA144" s="4">
        <v>13.404</v>
      </c>
      <c r="BB144" s="4">
        <v>14.5</v>
      </c>
      <c r="BC144" s="4">
        <v>1.08</v>
      </c>
      <c r="BD144" s="4">
        <v>14.116</v>
      </c>
      <c r="BE144" s="4">
        <v>2901.502</v>
      </c>
      <c r="BF144" s="4">
        <v>1.9510000000000001</v>
      </c>
      <c r="BG144" s="4">
        <v>3.14</v>
      </c>
      <c r="BH144" s="4">
        <v>7.0999999999999994E-2</v>
      </c>
      <c r="BI144" s="4">
        <v>3.2109999999999999</v>
      </c>
      <c r="BJ144" s="4">
        <v>2.577</v>
      </c>
      <c r="BK144" s="4">
        <v>5.8000000000000003E-2</v>
      </c>
      <c r="BL144" s="4">
        <v>2.6349999999999998</v>
      </c>
      <c r="BM144" s="4">
        <v>0.75060000000000004</v>
      </c>
      <c r="BQ144" s="4">
        <v>195.90700000000001</v>
      </c>
      <c r="BR144" s="4">
        <v>0.19650899999999999</v>
      </c>
      <c r="BS144" s="4">
        <v>-5</v>
      </c>
      <c r="BT144" s="4">
        <v>8.9289999999999994E-3</v>
      </c>
      <c r="BU144" s="4">
        <v>4.8021890000000003</v>
      </c>
      <c r="BV144" s="4">
        <v>21</v>
      </c>
      <c r="BW144" s="4">
        <f t="shared" si="11"/>
        <v>1.2687383338</v>
      </c>
      <c r="BY144" s="4">
        <f>BE144*$BU144*VLOOKUP("Fuel Specific Gravity",'Raw Data'!$A$1:$B$2000,2,FALSE)</f>
        <v>10464.104301896377</v>
      </c>
      <c r="BZ144" s="4">
        <f>BF144*$BU144*VLOOKUP("Fuel Specific Gravity",'Raw Data'!$A$1:$B$2000,2,FALSE)</f>
        <v>7.036172124989001</v>
      </c>
      <c r="CA144" s="4">
        <f>BJ144*$BU144*VLOOKUP("Fuel Specific Gravity",'Raw Data'!$A$1:$B$2000,2,FALSE)</f>
        <v>9.2938060308029993</v>
      </c>
      <c r="CB144" s="4">
        <f>BM144*$BU144*VLOOKUP("Fuel Specific Gravity",'Raw Data'!$A$1:$B$2000,2,FALSE)</f>
        <v>2.7069968206134001</v>
      </c>
    </row>
    <row r="145" spans="1:80" x14ac:dyDescent="0.25">
      <c r="A145" s="2">
        <v>43167</v>
      </c>
      <c r="B145" s="38">
        <v>1.7325231481481483E-2</v>
      </c>
      <c r="C145" s="4">
        <v>14.364000000000001</v>
      </c>
      <c r="D145" s="4">
        <v>9.0700000000000003E-2</v>
      </c>
      <c r="E145" s="4">
        <v>907.03942099999995</v>
      </c>
      <c r="F145" s="4">
        <v>163.4</v>
      </c>
      <c r="G145" s="4">
        <v>3.1</v>
      </c>
      <c r="H145" s="4">
        <v>64.3</v>
      </c>
      <c r="J145" s="4">
        <v>1.2</v>
      </c>
      <c r="K145" s="4">
        <v>0.87280000000000002</v>
      </c>
      <c r="L145" s="4">
        <v>12.536899999999999</v>
      </c>
      <c r="M145" s="4">
        <v>7.9200000000000007E-2</v>
      </c>
      <c r="N145" s="4">
        <v>142.5778</v>
      </c>
      <c r="O145" s="4">
        <v>2.7057000000000002</v>
      </c>
      <c r="P145" s="4">
        <v>145.30000000000001</v>
      </c>
      <c r="Q145" s="4">
        <v>117.0034</v>
      </c>
      <c r="R145" s="4">
        <v>2.2202999999999999</v>
      </c>
      <c r="S145" s="4">
        <v>119.2</v>
      </c>
      <c r="T145" s="4">
        <v>64.259799999999998</v>
      </c>
      <c r="W145" s="4">
        <v>0</v>
      </c>
      <c r="X145" s="4">
        <v>1.0474000000000001</v>
      </c>
      <c r="Y145" s="4">
        <v>12</v>
      </c>
      <c r="Z145" s="4">
        <v>848</v>
      </c>
      <c r="AA145" s="4">
        <v>859</v>
      </c>
      <c r="AB145" s="4">
        <v>869</v>
      </c>
      <c r="AC145" s="4">
        <v>84</v>
      </c>
      <c r="AD145" s="4">
        <v>28.49</v>
      </c>
      <c r="AE145" s="4">
        <v>0.65</v>
      </c>
      <c r="AF145" s="4">
        <v>978</v>
      </c>
      <c r="AG145" s="4">
        <v>3</v>
      </c>
      <c r="AH145" s="4">
        <v>57</v>
      </c>
      <c r="AI145" s="4">
        <v>41</v>
      </c>
      <c r="AJ145" s="4">
        <v>189</v>
      </c>
      <c r="AK145" s="4">
        <v>168</v>
      </c>
      <c r="AL145" s="4">
        <v>4.5999999999999996</v>
      </c>
      <c r="AM145" s="4">
        <v>175</v>
      </c>
      <c r="AN145" s="4" t="s">
        <v>155</v>
      </c>
      <c r="AO145" s="4">
        <v>2</v>
      </c>
      <c r="AP145" s="5">
        <v>0.8931365740740741</v>
      </c>
      <c r="AQ145" s="4">
        <v>47.160074999999999</v>
      </c>
      <c r="AR145" s="4">
        <v>-88.490678000000003</v>
      </c>
      <c r="AS145" s="4">
        <v>314.60000000000002</v>
      </c>
      <c r="AT145" s="4">
        <v>33.1</v>
      </c>
      <c r="AU145" s="4">
        <v>12</v>
      </c>
      <c r="AV145" s="4">
        <v>9</v>
      </c>
      <c r="AW145" s="4" t="s">
        <v>216</v>
      </c>
      <c r="AX145" s="4">
        <v>1.7770999999999999</v>
      </c>
      <c r="AY145" s="4">
        <v>1.1771</v>
      </c>
      <c r="AZ145" s="4">
        <v>2.8</v>
      </c>
      <c r="BA145" s="4">
        <v>13.404</v>
      </c>
      <c r="BB145" s="4">
        <v>14.08</v>
      </c>
      <c r="BC145" s="4">
        <v>1.05</v>
      </c>
      <c r="BD145" s="4">
        <v>14.574</v>
      </c>
      <c r="BE145" s="4">
        <v>2886.7829999999999</v>
      </c>
      <c r="BF145" s="4">
        <v>11.602</v>
      </c>
      <c r="BG145" s="4">
        <v>3.4380000000000002</v>
      </c>
      <c r="BH145" s="4">
        <v>6.5000000000000002E-2</v>
      </c>
      <c r="BI145" s="4">
        <v>3.5030000000000001</v>
      </c>
      <c r="BJ145" s="4">
        <v>2.8210000000000002</v>
      </c>
      <c r="BK145" s="4">
        <v>5.3999999999999999E-2</v>
      </c>
      <c r="BL145" s="4">
        <v>2.875</v>
      </c>
      <c r="BM145" s="4">
        <v>0.51060000000000005</v>
      </c>
      <c r="BQ145" s="4">
        <v>175.35400000000001</v>
      </c>
      <c r="BR145" s="4">
        <v>0.21193500000000001</v>
      </c>
      <c r="BS145" s="4">
        <v>-5</v>
      </c>
      <c r="BT145" s="4">
        <v>8.9999999999999993E-3</v>
      </c>
      <c r="BU145" s="4">
        <v>5.1791619999999998</v>
      </c>
      <c r="BV145" s="4">
        <v>21</v>
      </c>
      <c r="BW145" s="4">
        <f t="shared" si="11"/>
        <v>1.3683346003999999</v>
      </c>
      <c r="BY145" s="4">
        <f>BE145*$BU145*VLOOKUP("Fuel Specific Gravity",'Raw Data'!$A$1:$B$2000,2,FALSE)</f>
        <v>11228.288728700345</v>
      </c>
      <c r="BZ145" s="4">
        <f>BF145*$BU145*VLOOKUP("Fuel Specific Gravity",'Raw Data'!$A$1:$B$2000,2,FALSE)</f>
        <v>45.126566780524001</v>
      </c>
      <c r="CA145" s="4">
        <f>BJ145*$BU145*VLOOKUP("Fuel Specific Gravity",'Raw Data'!$A$1:$B$2000,2,FALSE)</f>
        <v>10.972422417502001</v>
      </c>
      <c r="CB145" s="4">
        <f>BM145*$BU145*VLOOKUP("Fuel Specific Gravity",'Raw Data'!$A$1:$B$2000,2,FALSE)</f>
        <v>1.9860045680172</v>
      </c>
    </row>
    <row r="146" spans="1:80" x14ac:dyDescent="0.25">
      <c r="A146" s="2">
        <v>43167</v>
      </c>
      <c r="B146" s="38">
        <v>1.7336805555555553E-2</v>
      </c>
      <c r="C146" s="4">
        <v>14.503</v>
      </c>
      <c r="D146" s="4">
        <v>0.37559999999999999</v>
      </c>
      <c r="E146" s="4">
        <v>3756.2978720000001</v>
      </c>
      <c r="F146" s="4">
        <v>187.1</v>
      </c>
      <c r="G146" s="4">
        <v>3.1</v>
      </c>
      <c r="H146" s="4">
        <v>61</v>
      </c>
      <c r="J146" s="4">
        <v>1.1299999999999999</v>
      </c>
      <c r="K146" s="4">
        <v>0.86919999999999997</v>
      </c>
      <c r="L146" s="4">
        <v>12.6061</v>
      </c>
      <c r="M146" s="4">
        <v>0.32650000000000001</v>
      </c>
      <c r="N146" s="4">
        <v>162.58779999999999</v>
      </c>
      <c r="O146" s="4">
        <v>2.6945000000000001</v>
      </c>
      <c r="P146" s="4">
        <v>165.3</v>
      </c>
      <c r="Q146" s="4">
        <v>133.42420000000001</v>
      </c>
      <c r="R146" s="4">
        <v>2.2111000000000001</v>
      </c>
      <c r="S146" s="4">
        <v>135.6</v>
      </c>
      <c r="T146" s="4">
        <v>61.006300000000003</v>
      </c>
      <c r="W146" s="4">
        <v>0</v>
      </c>
      <c r="X146" s="4">
        <v>0.98219999999999996</v>
      </c>
      <c r="Y146" s="4">
        <v>12</v>
      </c>
      <c r="Z146" s="4">
        <v>849</v>
      </c>
      <c r="AA146" s="4">
        <v>860</v>
      </c>
      <c r="AB146" s="4">
        <v>870</v>
      </c>
      <c r="AC146" s="4">
        <v>84</v>
      </c>
      <c r="AD146" s="4">
        <v>28.49</v>
      </c>
      <c r="AE146" s="4">
        <v>0.65</v>
      </c>
      <c r="AF146" s="4">
        <v>978</v>
      </c>
      <c r="AG146" s="4">
        <v>3</v>
      </c>
      <c r="AH146" s="4">
        <v>57</v>
      </c>
      <c r="AI146" s="4">
        <v>41</v>
      </c>
      <c r="AJ146" s="4">
        <v>189</v>
      </c>
      <c r="AK146" s="4">
        <v>168</v>
      </c>
      <c r="AL146" s="4">
        <v>4.5999999999999996</v>
      </c>
      <c r="AM146" s="4">
        <v>175</v>
      </c>
      <c r="AN146" s="4" t="s">
        <v>155</v>
      </c>
      <c r="AO146" s="4">
        <v>2</v>
      </c>
      <c r="AP146" s="4">
        <v>0.89314814814814814</v>
      </c>
      <c r="AQ146" s="4">
        <v>47.159956999999999</v>
      </c>
      <c r="AR146" s="4">
        <v>-88.490645000000001</v>
      </c>
      <c r="AS146" s="4">
        <v>314.39999999999998</v>
      </c>
      <c r="AT146" s="4">
        <v>30.9</v>
      </c>
      <c r="AU146" s="4">
        <v>12</v>
      </c>
      <c r="AV146" s="4">
        <v>9</v>
      </c>
      <c r="AW146" s="4" t="s">
        <v>216</v>
      </c>
      <c r="AX146" s="4">
        <v>1.7229000000000001</v>
      </c>
      <c r="AY146" s="4">
        <v>1.2770999999999999</v>
      </c>
      <c r="AZ146" s="4">
        <v>2.7229000000000001</v>
      </c>
      <c r="BA146" s="4">
        <v>13.404</v>
      </c>
      <c r="BB146" s="4">
        <v>13.67</v>
      </c>
      <c r="BC146" s="4">
        <v>1.02</v>
      </c>
      <c r="BD146" s="4">
        <v>15.051</v>
      </c>
      <c r="BE146" s="4">
        <v>2831.5509999999999</v>
      </c>
      <c r="BF146" s="4">
        <v>46.676000000000002</v>
      </c>
      <c r="BG146" s="4">
        <v>3.8239999999999998</v>
      </c>
      <c r="BH146" s="4">
        <v>6.3E-2</v>
      </c>
      <c r="BI146" s="4">
        <v>3.8879999999999999</v>
      </c>
      <c r="BJ146" s="4">
        <v>3.1379999999999999</v>
      </c>
      <c r="BK146" s="4">
        <v>5.1999999999999998E-2</v>
      </c>
      <c r="BL146" s="4">
        <v>3.19</v>
      </c>
      <c r="BM146" s="4">
        <v>0.47289999999999999</v>
      </c>
      <c r="BQ146" s="4">
        <v>160.40600000000001</v>
      </c>
      <c r="BR146" s="4">
        <v>0.41645100000000002</v>
      </c>
      <c r="BS146" s="4">
        <v>-5</v>
      </c>
      <c r="BT146" s="4">
        <v>8.071E-3</v>
      </c>
      <c r="BU146" s="4">
        <v>10.177021</v>
      </c>
      <c r="BV146" s="4">
        <v>21</v>
      </c>
      <c r="BW146" s="4">
        <f t="shared" ref="BW146" si="12">BU146*0.2642</f>
        <v>2.6887689481999999</v>
      </c>
      <c r="BY146" s="4">
        <f>BE146*$BU146*VLOOKUP("Fuel Specific Gravity",'Raw Data'!$A$1:$B$2000,2,FALSE)</f>
        <v>21641.382246167821</v>
      </c>
      <c r="BZ146" s="4">
        <f>BF146*$BU146*VLOOKUP("Fuel Specific Gravity",'Raw Data'!$A$1:$B$2000,2,FALSE)</f>
        <v>356.74199677919603</v>
      </c>
      <c r="CA146" s="4">
        <f>BJ146*$BU146*VLOOKUP("Fuel Specific Gravity",'Raw Data'!$A$1:$B$2000,2,FALSE)</f>
        <v>23.983554415398</v>
      </c>
      <c r="CB146" s="4">
        <f>BM146*$BU146*VLOOKUP("Fuel Specific Gravity",'Raw Data'!$A$1:$B$2000,2,FALSE)</f>
        <v>3.6143476364059</v>
      </c>
    </row>
    <row r="147" spans="1:80" x14ac:dyDescent="0.25">
      <c r="A147" s="2">
        <v>43167</v>
      </c>
      <c r="B147" s="38">
        <v>1.7348379629629627E-2</v>
      </c>
      <c r="C147" s="4">
        <v>14.21</v>
      </c>
      <c r="D147" s="4">
        <v>0.94369999999999998</v>
      </c>
      <c r="E147" s="4">
        <v>9437.1264370000008</v>
      </c>
      <c r="F147" s="4">
        <v>200.5</v>
      </c>
      <c r="G147" s="4">
        <v>3</v>
      </c>
      <c r="H147" s="4">
        <v>77.400000000000006</v>
      </c>
      <c r="J147" s="4">
        <v>1.07</v>
      </c>
      <c r="K147" s="4">
        <v>0.86639999999999995</v>
      </c>
      <c r="L147" s="4">
        <v>12.3117</v>
      </c>
      <c r="M147" s="4">
        <v>0.81759999999999999</v>
      </c>
      <c r="N147" s="4">
        <v>173.72149999999999</v>
      </c>
      <c r="O147" s="4">
        <v>2.5991</v>
      </c>
      <c r="P147" s="4">
        <v>176.3</v>
      </c>
      <c r="Q147" s="4">
        <v>142.5608</v>
      </c>
      <c r="R147" s="4">
        <v>2.1328999999999998</v>
      </c>
      <c r="S147" s="4">
        <v>144.69999999999999</v>
      </c>
      <c r="T147" s="4">
        <v>77.378100000000003</v>
      </c>
      <c r="W147" s="4">
        <v>0</v>
      </c>
      <c r="X147" s="4">
        <v>0.93010000000000004</v>
      </c>
      <c r="Y147" s="4">
        <v>12</v>
      </c>
      <c r="Z147" s="4">
        <v>849</v>
      </c>
      <c r="AA147" s="4">
        <v>859</v>
      </c>
      <c r="AB147" s="4">
        <v>870</v>
      </c>
      <c r="AC147" s="4">
        <v>84</v>
      </c>
      <c r="AD147" s="4">
        <v>28.49</v>
      </c>
      <c r="AE147" s="4">
        <v>0.65</v>
      </c>
      <c r="AF147" s="4">
        <v>978</v>
      </c>
      <c r="AG147" s="4">
        <v>3</v>
      </c>
      <c r="AH147" s="4">
        <v>57</v>
      </c>
      <c r="AI147" s="4">
        <v>41</v>
      </c>
      <c r="AJ147" s="4">
        <v>189</v>
      </c>
      <c r="AK147" s="4">
        <v>168</v>
      </c>
      <c r="AL147" s="4">
        <v>4.5999999999999996</v>
      </c>
      <c r="AM147" s="4">
        <v>175</v>
      </c>
      <c r="AN147" s="4" t="s">
        <v>155</v>
      </c>
      <c r="AO147" s="4">
        <v>2</v>
      </c>
      <c r="AP147" s="4">
        <v>0.89315972222222229</v>
      </c>
      <c r="AQ147" s="4">
        <v>47.159771999999997</v>
      </c>
      <c r="AR147" s="4">
        <v>-88.49051</v>
      </c>
      <c r="AS147" s="4">
        <v>313.8</v>
      </c>
      <c r="AT147" s="4">
        <v>29.3</v>
      </c>
      <c r="AU147" s="4">
        <v>12</v>
      </c>
      <c r="AV147" s="4">
        <v>9</v>
      </c>
      <c r="AW147" s="4" t="s">
        <v>216</v>
      </c>
      <c r="AX147" s="4">
        <v>1.7</v>
      </c>
      <c r="AY147" s="4">
        <v>1.3</v>
      </c>
      <c r="AZ147" s="4">
        <v>2.7</v>
      </c>
      <c r="BA147" s="4">
        <v>13.404</v>
      </c>
      <c r="BB147" s="4">
        <v>13.37</v>
      </c>
      <c r="BC147" s="4">
        <v>1</v>
      </c>
      <c r="BD147" s="4">
        <v>15.423</v>
      </c>
      <c r="BE147" s="4">
        <v>2723.52</v>
      </c>
      <c r="BF147" s="4">
        <v>115.117</v>
      </c>
      <c r="BG147" s="4">
        <v>4.024</v>
      </c>
      <c r="BH147" s="4">
        <v>0.06</v>
      </c>
      <c r="BI147" s="4">
        <v>4.085</v>
      </c>
      <c r="BJ147" s="4">
        <v>3.3029999999999999</v>
      </c>
      <c r="BK147" s="4">
        <v>4.9000000000000002E-2</v>
      </c>
      <c r="BL147" s="4">
        <v>3.3519999999999999</v>
      </c>
      <c r="BM147" s="4">
        <v>0.5907</v>
      </c>
      <c r="BQ147" s="4">
        <v>149.6</v>
      </c>
      <c r="BR147" s="4">
        <v>0.51561000000000001</v>
      </c>
      <c r="BS147" s="4">
        <v>-5</v>
      </c>
      <c r="BT147" s="4">
        <v>7.071E-3</v>
      </c>
      <c r="BU147" s="4">
        <v>12.600218999999999</v>
      </c>
      <c r="BV147" s="4">
        <v>21</v>
      </c>
      <c r="BW147" s="4">
        <f t="shared" ref="BW147:BW173" si="13">BU147*0.2642</f>
        <v>3.3289778597999997</v>
      </c>
      <c r="BY147" s="4">
        <f>BE147*$BU147*VLOOKUP("Fuel Specific Gravity",'Raw Data'!$A$1:$B$2000,2,FALSE)</f>
        <v>25772.028286610876</v>
      </c>
      <c r="BZ147" s="4">
        <f>BF147*$BU147*VLOOKUP("Fuel Specific Gravity",'Raw Data'!$A$1:$B$2000,2,FALSE)</f>
        <v>1089.325057377873</v>
      </c>
      <c r="CA147" s="4">
        <f>BJ147*$BU147*VLOOKUP("Fuel Specific Gravity",'Raw Data'!$A$1:$B$2000,2,FALSE)</f>
        <v>31.255511041106995</v>
      </c>
      <c r="CB147" s="4">
        <f>BM147*$BU147*VLOOKUP("Fuel Specific Gravity",'Raw Data'!$A$1:$B$2000,2,FALSE)</f>
        <v>5.5896549718383</v>
      </c>
    </row>
    <row r="148" spans="1:80" x14ac:dyDescent="0.25">
      <c r="A148" s="2">
        <v>43167</v>
      </c>
      <c r="B148" s="38">
        <v>1.7359953703703704E-2</v>
      </c>
      <c r="C148" s="4">
        <v>14.068</v>
      </c>
      <c r="D148" s="4">
        <v>0.86329999999999996</v>
      </c>
      <c r="E148" s="4">
        <v>8632.5287360000002</v>
      </c>
      <c r="F148" s="4">
        <v>187.3</v>
      </c>
      <c r="G148" s="4">
        <v>3</v>
      </c>
      <c r="H148" s="4">
        <v>103.1</v>
      </c>
      <c r="J148" s="4">
        <v>1</v>
      </c>
      <c r="K148" s="4">
        <v>0.86819999999999997</v>
      </c>
      <c r="L148" s="4">
        <v>12.213800000000001</v>
      </c>
      <c r="M148" s="4">
        <v>0.74950000000000006</v>
      </c>
      <c r="N148" s="4">
        <v>162.64240000000001</v>
      </c>
      <c r="O148" s="4">
        <v>2.6044999999999998</v>
      </c>
      <c r="P148" s="4">
        <v>165.2</v>
      </c>
      <c r="Q148" s="4">
        <v>133.46899999999999</v>
      </c>
      <c r="R148" s="4">
        <v>2.1374</v>
      </c>
      <c r="S148" s="4">
        <v>135.6</v>
      </c>
      <c r="T148" s="4">
        <v>103.11709999999999</v>
      </c>
      <c r="W148" s="4">
        <v>0</v>
      </c>
      <c r="X148" s="4">
        <v>0.86819999999999997</v>
      </c>
      <c r="Y148" s="4">
        <v>11.9</v>
      </c>
      <c r="Z148" s="4">
        <v>850</v>
      </c>
      <c r="AA148" s="4">
        <v>860</v>
      </c>
      <c r="AB148" s="4">
        <v>871</v>
      </c>
      <c r="AC148" s="4">
        <v>84</v>
      </c>
      <c r="AD148" s="4">
        <v>28.49</v>
      </c>
      <c r="AE148" s="4">
        <v>0.65</v>
      </c>
      <c r="AF148" s="4">
        <v>978</v>
      </c>
      <c r="AG148" s="4">
        <v>3</v>
      </c>
      <c r="AH148" s="4">
        <v>56.070999999999998</v>
      </c>
      <c r="AI148" s="4">
        <v>41</v>
      </c>
      <c r="AJ148" s="4">
        <v>189</v>
      </c>
      <c r="AK148" s="4">
        <v>168</v>
      </c>
      <c r="AL148" s="4">
        <v>4.5999999999999996</v>
      </c>
      <c r="AM148" s="4">
        <v>175</v>
      </c>
      <c r="AN148" s="4" t="s">
        <v>155</v>
      </c>
      <c r="AO148" s="4">
        <v>2</v>
      </c>
      <c r="AP148" s="4">
        <v>0.89318287037037036</v>
      </c>
      <c r="AQ148" s="4">
        <v>47.159646000000002</v>
      </c>
      <c r="AR148" s="4">
        <v>-88.490360999999993</v>
      </c>
      <c r="AS148" s="4">
        <v>313.39999999999998</v>
      </c>
      <c r="AT148" s="4">
        <v>33.5</v>
      </c>
      <c r="AU148" s="4">
        <v>12</v>
      </c>
      <c r="AV148" s="4">
        <v>9</v>
      </c>
      <c r="AW148" s="4" t="s">
        <v>216</v>
      </c>
      <c r="AX148" s="4">
        <v>1.8540460000000001</v>
      </c>
      <c r="AY148" s="4">
        <v>1.531069</v>
      </c>
      <c r="AZ148" s="4">
        <v>2.9310689999999999</v>
      </c>
      <c r="BA148" s="4">
        <v>13.404</v>
      </c>
      <c r="BB148" s="4">
        <v>13.56</v>
      </c>
      <c r="BC148" s="4">
        <v>1.01</v>
      </c>
      <c r="BD148" s="4">
        <v>15.183</v>
      </c>
      <c r="BE148" s="4">
        <v>2736.0160000000001</v>
      </c>
      <c r="BF148" s="4">
        <v>106.855</v>
      </c>
      <c r="BG148" s="4">
        <v>3.8149999999999999</v>
      </c>
      <c r="BH148" s="4">
        <v>6.0999999999999999E-2</v>
      </c>
      <c r="BI148" s="4">
        <v>3.8759999999999999</v>
      </c>
      <c r="BJ148" s="4">
        <v>3.1309999999999998</v>
      </c>
      <c r="BK148" s="4">
        <v>0.05</v>
      </c>
      <c r="BL148" s="4">
        <v>3.181</v>
      </c>
      <c r="BM148" s="4">
        <v>0.79710000000000003</v>
      </c>
      <c r="BQ148" s="4">
        <v>141.40899999999999</v>
      </c>
      <c r="BR148" s="4">
        <v>0.489485</v>
      </c>
      <c r="BS148" s="4">
        <v>-5</v>
      </c>
      <c r="BT148" s="4">
        <v>7.9290000000000003E-3</v>
      </c>
      <c r="BU148" s="4">
        <v>11.961790000000001</v>
      </c>
      <c r="BV148" s="4">
        <v>21</v>
      </c>
      <c r="BW148" s="4">
        <f t="shared" si="13"/>
        <v>3.160304918</v>
      </c>
      <c r="BY148" s="4">
        <f>BE148*$BU148*VLOOKUP("Fuel Specific Gravity",'Raw Data'!$A$1:$B$2000,2,FALSE)</f>
        <v>24578.464270308643</v>
      </c>
      <c r="BZ148" s="4">
        <f>BF148*$BU148*VLOOKUP("Fuel Specific Gravity",'Raw Data'!$A$1:$B$2000,2,FALSE)</f>
        <v>959.91097990795015</v>
      </c>
      <c r="CA148" s="4">
        <f>BJ148*$BU148*VLOOKUP("Fuel Specific Gravity",'Raw Data'!$A$1:$B$2000,2,FALSE)</f>
        <v>28.12672573199</v>
      </c>
      <c r="CB148" s="4">
        <f>BM148*$BU148*VLOOKUP("Fuel Specific Gravity",'Raw Data'!$A$1:$B$2000,2,FALSE)</f>
        <v>7.1605918495590002</v>
      </c>
    </row>
    <row r="149" spans="1:80" x14ac:dyDescent="0.25">
      <c r="A149" s="2">
        <v>43167</v>
      </c>
      <c r="B149" s="38">
        <v>1.7371527777777777E-2</v>
      </c>
      <c r="C149" s="4">
        <v>14.04</v>
      </c>
      <c r="D149" s="4">
        <v>0.51129999999999998</v>
      </c>
      <c r="E149" s="4">
        <v>5112.9787230000002</v>
      </c>
      <c r="F149" s="4">
        <v>164.1</v>
      </c>
      <c r="G149" s="4">
        <v>3</v>
      </c>
      <c r="H149" s="4">
        <v>120.4</v>
      </c>
      <c r="J149" s="4">
        <v>0.9</v>
      </c>
      <c r="K149" s="4">
        <v>0.87150000000000005</v>
      </c>
      <c r="L149" s="4">
        <v>12.2363</v>
      </c>
      <c r="M149" s="4">
        <v>0.4456</v>
      </c>
      <c r="N149" s="4">
        <v>143.01570000000001</v>
      </c>
      <c r="O149" s="4">
        <v>2.6145999999999998</v>
      </c>
      <c r="P149" s="4">
        <v>145.6</v>
      </c>
      <c r="Q149" s="4">
        <v>117.3627</v>
      </c>
      <c r="R149" s="4">
        <v>2.1456</v>
      </c>
      <c r="S149" s="4">
        <v>119.5</v>
      </c>
      <c r="T149" s="4">
        <v>120.4418</v>
      </c>
      <c r="W149" s="4">
        <v>0</v>
      </c>
      <c r="X149" s="4">
        <v>0.78439999999999999</v>
      </c>
      <c r="Y149" s="4">
        <v>12</v>
      </c>
      <c r="Z149" s="4">
        <v>849</v>
      </c>
      <c r="AA149" s="4">
        <v>860</v>
      </c>
      <c r="AB149" s="4">
        <v>871</v>
      </c>
      <c r="AC149" s="4">
        <v>84</v>
      </c>
      <c r="AD149" s="4">
        <v>28.49</v>
      </c>
      <c r="AE149" s="4">
        <v>0.65</v>
      </c>
      <c r="AF149" s="4">
        <v>978</v>
      </c>
      <c r="AG149" s="4">
        <v>3</v>
      </c>
      <c r="AH149" s="4">
        <v>56</v>
      </c>
      <c r="AI149" s="4">
        <v>41</v>
      </c>
      <c r="AJ149" s="4">
        <v>189</v>
      </c>
      <c r="AK149" s="4">
        <v>168</v>
      </c>
      <c r="AL149" s="4">
        <v>4.5999999999999996</v>
      </c>
      <c r="AM149" s="4">
        <v>175</v>
      </c>
      <c r="AN149" s="4" t="s">
        <v>155</v>
      </c>
      <c r="AO149" s="4">
        <v>2</v>
      </c>
      <c r="AP149" s="4">
        <v>0.89319444444444451</v>
      </c>
      <c r="AQ149" s="4">
        <v>47.159623000000003</v>
      </c>
      <c r="AR149" s="4">
        <v>-88.490328000000005</v>
      </c>
      <c r="AS149" s="4">
        <v>313.3</v>
      </c>
      <c r="AT149" s="4">
        <v>36.299999999999997</v>
      </c>
      <c r="AU149" s="4">
        <v>12</v>
      </c>
      <c r="AV149" s="4">
        <v>9</v>
      </c>
      <c r="AW149" s="4" t="s">
        <v>216</v>
      </c>
      <c r="AX149" s="4">
        <v>1.9</v>
      </c>
      <c r="AY149" s="4">
        <v>1.6</v>
      </c>
      <c r="AZ149" s="4">
        <v>2.9229229999999999</v>
      </c>
      <c r="BA149" s="4">
        <v>13.404</v>
      </c>
      <c r="BB149" s="4">
        <v>13.94</v>
      </c>
      <c r="BC149" s="4">
        <v>1.04</v>
      </c>
      <c r="BD149" s="4">
        <v>14.741</v>
      </c>
      <c r="BE149" s="4">
        <v>2801.6379999999999</v>
      </c>
      <c r="BF149" s="4">
        <v>64.938000000000002</v>
      </c>
      <c r="BG149" s="4">
        <v>3.4289999999999998</v>
      </c>
      <c r="BH149" s="4">
        <v>6.3E-2</v>
      </c>
      <c r="BI149" s="4">
        <v>3.492</v>
      </c>
      <c r="BJ149" s="4">
        <v>2.8140000000000001</v>
      </c>
      <c r="BK149" s="4">
        <v>5.0999999999999997E-2</v>
      </c>
      <c r="BL149" s="4">
        <v>2.8650000000000002</v>
      </c>
      <c r="BM149" s="4">
        <v>0.9516</v>
      </c>
      <c r="BQ149" s="4">
        <v>130.583</v>
      </c>
      <c r="BR149" s="4">
        <v>0.37552000000000002</v>
      </c>
      <c r="BS149" s="4">
        <v>-5</v>
      </c>
      <c r="BT149" s="4">
        <v>7.071E-3</v>
      </c>
      <c r="BU149" s="4">
        <v>9.1767699999999994</v>
      </c>
      <c r="BV149" s="4">
        <v>21</v>
      </c>
      <c r="BW149" s="4">
        <f t="shared" si="13"/>
        <v>2.4245026339999995</v>
      </c>
      <c r="BY149" s="4">
        <f>BE149*$BU149*VLOOKUP("Fuel Specific Gravity",'Raw Data'!$A$1:$B$2000,2,FALSE)</f>
        <v>19308.200649494258</v>
      </c>
      <c r="BZ149" s="4">
        <f>BF149*$BU149*VLOOKUP("Fuel Specific Gravity",'Raw Data'!$A$1:$B$2000,2,FALSE)</f>
        <v>447.53673878526001</v>
      </c>
      <c r="CA149" s="4">
        <f>BJ149*$BU149*VLOOKUP("Fuel Specific Gravity",'Raw Data'!$A$1:$B$2000,2,FALSE)</f>
        <v>19.393396515779997</v>
      </c>
      <c r="CB149" s="4">
        <f>BM149*$BU149*VLOOKUP("Fuel Specific Gravity",'Raw Data'!$A$1:$B$2000,2,FALSE)</f>
        <v>6.5581933633319993</v>
      </c>
    </row>
    <row r="150" spans="1:80" x14ac:dyDescent="0.25">
      <c r="A150" s="2">
        <v>43167</v>
      </c>
      <c r="B150" s="38">
        <v>1.7383101851851851E-2</v>
      </c>
      <c r="C150" s="4">
        <v>14.04</v>
      </c>
      <c r="D150" s="4">
        <v>0.21049999999999999</v>
      </c>
      <c r="E150" s="4">
        <v>2104.6218490000001</v>
      </c>
      <c r="F150" s="4">
        <v>152.30000000000001</v>
      </c>
      <c r="G150" s="4">
        <v>3</v>
      </c>
      <c r="H150" s="4">
        <v>102.7</v>
      </c>
      <c r="J150" s="4">
        <v>0.8</v>
      </c>
      <c r="K150" s="4">
        <v>0.87429999999999997</v>
      </c>
      <c r="L150" s="4">
        <v>12.274699999999999</v>
      </c>
      <c r="M150" s="4">
        <v>0.184</v>
      </c>
      <c r="N150" s="4">
        <v>133.13890000000001</v>
      </c>
      <c r="O150" s="4">
        <v>2.6227999999999998</v>
      </c>
      <c r="P150" s="4">
        <v>135.80000000000001</v>
      </c>
      <c r="Q150" s="4">
        <v>109.2576</v>
      </c>
      <c r="R150" s="4">
        <v>2.1524000000000001</v>
      </c>
      <c r="S150" s="4">
        <v>111.4</v>
      </c>
      <c r="T150" s="4">
        <v>102.7208</v>
      </c>
      <c r="W150" s="4">
        <v>0</v>
      </c>
      <c r="X150" s="4">
        <v>0.69940000000000002</v>
      </c>
      <c r="Y150" s="4">
        <v>12</v>
      </c>
      <c r="Z150" s="4">
        <v>850</v>
      </c>
      <c r="AA150" s="4">
        <v>861</v>
      </c>
      <c r="AB150" s="4">
        <v>871</v>
      </c>
      <c r="AC150" s="4">
        <v>84</v>
      </c>
      <c r="AD150" s="4">
        <v>28.49</v>
      </c>
      <c r="AE150" s="4">
        <v>0.65</v>
      </c>
      <c r="AF150" s="4">
        <v>978</v>
      </c>
      <c r="AG150" s="4">
        <v>3</v>
      </c>
      <c r="AH150" s="4">
        <v>56</v>
      </c>
      <c r="AI150" s="4">
        <v>41</v>
      </c>
      <c r="AJ150" s="4">
        <v>189</v>
      </c>
      <c r="AK150" s="4">
        <v>168</v>
      </c>
      <c r="AL150" s="4">
        <v>4.7</v>
      </c>
      <c r="AM150" s="4">
        <v>175.4</v>
      </c>
      <c r="AN150" s="4" t="s">
        <v>155</v>
      </c>
      <c r="AO150" s="4">
        <v>2</v>
      </c>
      <c r="AP150" s="4">
        <v>0.89319444444444451</v>
      </c>
      <c r="AQ150" s="4">
        <v>47.159545999999999</v>
      </c>
      <c r="AR150" s="4">
        <v>-88.490204000000006</v>
      </c>
      <c r="AS150" s="4">
        <v>313.10000000000002</v>
      </c>
      <c r="AT150" s="4">
        <v>36.700000000000003</v>
      </c>
      <c r="AU150" s="4">
        <v>12</v>
      </c>
      <c r="AV150" s="4">
        <v>9</v>
      </c>
      <c r="AW150" s="4" t="s">
        <v>216</v>
      </c>
      <c r="AX150" s="4">
        <v>1.9</v>
      </c>
      <c r="AY150" s="4">
        <v>1.6771</v>
      </c>
      <c r="AZ150" s="4">
        <v>2.9</v>
      </c>
      <c r="BA150" s="4">
        <v>13.404</v>
      </c>
      <c r="BB150" s="4">
        <v>14.25</v>
      </c>
      <c r="BC150" s="4">
        <v>1.06</v>
      </c>
      <c r="BD150" s="4">
        <v>14.381</v>
      </c>
      <c r="BE150" s="4">
        <v>2861.3139999999999</v>
      </c>
      <c r="BF150" s="4">
        <v>27.298999999999999</v>
      </c>
      <c r="BG150" s="4">
        <v>3.25</v>
      </c>
      <c r="BH150" s="4">
        <v>6.4000000000000001E-2</v>
      </c>
      <c r="BI150" s="4">
        <v>3.3140000000000001</v>
      </c>
      <c r="BJ150" s="4">
        <v>2.6669999999999998</v>
      </c>
      <c r="BK150" s="4">
        <v>5.2999999999999999E-2</v>
      </c>
      <c r="BL150" s="4">
        <v>2.72</v>
      </c>
      <c r="BM150" s="4">
        <v>0.82630000000000003</v>
      </c>
      <c r="BQ150" s="4">
        <v>118.54600000000001</v>
      </c>
      <c r="BR150" s="4">
        <v>0.30011199999999999</v>
      </c>
      <c r="BS150" s="4">
        <v>-5</v>
      </c>
      <c r="BT150" s="4">
        <v>7.9290000000000003E-3</v>
      </c>
      <c r="BU150" s="4">
        <v>7.3339869999999996</v>
      </c>
      <c r="BV150" s="4">
        <v>21</v>
      </c>
      <c r="BW150" s="4">
        <f t="shared" si="13"/>
        <v>1.9376393653999999</v>
      </c>
      <c r="BY150" s="4">
        <f>BE150*$BU150*VLOOKUP("Fuel Specific Gravity",'Raw Data'!$A$1:$B$2000,2,FALSE)</f>
        <v>15759.614598867416</v>
      </c>
      <c r="BZ150" s="4">
        <f>BF150*$BU150*VLOOKUP("Fuel Specific Gravity",'Raw Data'!$A$1:$B$2000,2,FALSE)</f>
        <v>150.35809384586301</v>
      </c>
      <c r="CA150" s="4">
        <f>BJ150*$BU150*VLOOKUP("Fuel Specific Gravity",'Raw Data'!$A$1:$B$2000,2,FALSE)</f>
        <v>14.689367240078997</v>
      </c>
      <c r="CB150" s="4">
        <f>BM150*$BU150*VLOOKUP("Fuel Specific Gravity",'Raw Data'!$A$1:$B$2000,2,FALSE)</f>
        <v>4.5511151670330996</v>
      </c>
    </row>
    <row r="151" spans="1:80" x14ac:dyDescent="0.25">
      <c r="A151" s="2">
        <v>43167</v>
      </c>
      <c r="B151" s="38">
        <v>1.7394675925925925E-2</v>
      </c>
      <c r="C151" s="4">
        <v>14.029</v>
      </c>
      <c r="D151" s="4">
        <v>5.62E-2</v>
      </c>
      <c r="E151" s="4">
        <v>562.04508899999996</v>
      </c>
      <c r="F151" s="4">
        <v>151.6</v>
      </c>
      <c r="G151" s="4">
        <v>3</v>
      </c>
      <c r="H151" s="4">
        <v>76.7</v>
      </c>
      <c r="J151" s="4">
        <v>0.68</v>
      </c>
      <c r="K151" s="4">
        <v>0.87570000000000003</v>
      </c>
      <c r="L151" s="4">
        <v>12.285399999999999</v>
      </c>
      <c r="M151" s="4">
        <v>4.9200000000000001E-2</v>
      </c>
      <c r="N151" s="4">
        <v>132.79669999999999</v>
      </c>
      <c r="O151" s="4">
        <v>2.6272000000000002</v>
      </c>
      <c r="P151" s="4">
        <v>135.4</v>
      </c>
      <c r="Q151" s="4">
        <v>108.97669999999999</v>
      </c>
      <c r="R151" s="4">
        <v>2.1558999999999999</v>
      </c>
      <c r="S151" s="4">
        <v>111.1</v>
      </c>
      <c r="T151" s="4">
        <v>76.739999999999995</v>
      </c>
      <c r="W151" s="4">
        <v>0</v>
      </c>
      <c r="X151" s="4">
        <v>0.59299999999999997</v>
      </c>
      <c r="Y151" s="4">
        <v>11.9</v>
      </c>
      <c r="Z151" s="4">
        <v>850</v>
      </c>
      <c r="AA151" s="4">
        <v>862</v>
      </c>
      <c r="AB151" s="4">
        <v>871</v>
      </c>
      <c r="AC151" s="4">
        <v>84</v>
      </c>
      <c r="AD151" s="4">
        <v>28.49</v>
      </c>
      <c r="AE151" s="4">
        <v>0.65</v>
      </c>
      <c r="AF151" s="4">
        <v>978</v>
      </c>
      <c r="AG151" s="4">
        <v>3</v>
      </c>
      <c r="AH151" s="4">
        <v>56</v>
      </c>
      <c r="AI151" s="4">
        <v>41</v>
      </c>
      <c r="AJ151" s="4">
        <v>189</v>
      </c>
      <c r="AK151" s="4">
        <v>168</v>
      </c>
      <c r="AL151" s="4">
        <v>4.5999999999999996</v>
      </c>
      <c r="AM151" s="4">
        <v>175.8</v>
      </c>
      <c r="AN151" s="4" t="s">
        <v>155</v>
      </c>
      <c r="AO151" s="4">
        <v>2</v>
      </c>
      <c r="AP151" s="4">
        <v>0.89320601851851855</v>
      </c>
      <c r="AQ151" s="4">
        <v>47.159373000000002</v>
      </c>
      <c r="AR151" s="4">
        <v>-88.489896999999999</v>
      </c>
      <c r="AS151" s="4">
        <v>312.89999999999998</v>
      </c>
      <c r="AT151" s="4">
        <v>37.4</v>
      </c>
      <c r="AU151" s="4">
        <v>12</v>
      </c>
      <c r="AV151" s="4">
        <v>9</v>
      </c>
      <c r="AW151" s="4" t="s">
        <v>216</v>
      </c>
      <c r="AX151" s="4">
        <v>1.9</v>
      </c>
      <c r="AY151" s="4">
        <v>1.7770999999999999</v>
      </c>
      <c r="AZ151" s="4">
        <v>2.9</v>
      </c>
      <c r="BA151" s="4">
        <v>13.404</v>
      </c>
      <c r="BB151" s="4">
        <v>14.43</v>
      </c>
      <c r="BC151" s="4">
        <v>1.08</v>
      </c>
      <c r="BD151" s="4">
        <v>14.191000000000001</v>
      </c>
      <c r="BE151" s="4">
        <v>2893.3029999999999</v>
      </c>
      <c r="BF151" s="4">
        <v>7.3780000000000001</v>
      </c>
      <c r="BG151" s="4">
        <v>3.2749999999999999</v>
      </c>
      <c r="BH151" s="4">
        <v>6.5000000000000002E-2</v>
      </c>
      <c r="BI151" s="4">
        <v>3.34</v>
      </c>
      <c r="BJ151" s="4">
        <v>2.6880000000000002</v>
      </c>
      <c r="BK151" s="4">
        <v>5.2999999999999999E-2</v>
      </c>
      <c r="BL151" s="4">
        <v>2.7410000000000001</v>
      </c>
      <c r="BM151" s="4">
        <v>0.62370000000000003</v>
      </c>
      <c r="BQ151" s="4">
        <v>101.545</v>
      </c>
      <c r="BR151" s="4">
        <v>0.24210000000000001</v>
      </c>
      <c r="BS151" s="4">
        <v>-5</v>
      </c>
      <c r="BT151" s="4">
        <v>7.0720000000000002E-3</v>
      </c>
      <c r="BU151" s="4">
        <v>5.9163160000000001</v>
      </c>
      <c r="BV151" s="4">
        <v>21</v>
      </c>
      <c r="BW151" s="4">
        <f t="shared" si="13"/>
        <v>1.5630906871999999</v>
      </c>
      <c r="BY151" s="4">
        <f>BE151*$BU151*VLOOKUP("Fuel Specific Gravity",'Raw Data'!$A$1:$B$2000,2,FALSE)</f>
        <v>12855.388818642747</v>
      </c>
      <c r="BZ151" s="4">
        <f>BF151*$BU151*VLOOKUP("Fuel Specific Gravity",'Raw Data'!$A$1:$B$2000,2,FALSE)</f>
        <v>32.781585165448</v>
      </c>
      <c r="CA151" s="4">
        <f>BJ151*$BU151*VLOOKUP("Fuel Specific Gravity",'Raw Data'!$A$1:$B$2000,2,FALSE)</f>
        <v>11.943196113408002</v>
      </c>
      <c r="CB151" s="4">
        <f>BM151*$BU151*VLOOKUP("Fuel Specific Gravity",'Raw Data'!$A$1:$B$2000,2,FALSE)</f>
        <v>2.7711947231892</v>
      </c>
    </row>
    <row r="152" spans="1:80" x14ac:dyDescent="0.25">
      <c r="A152" s="2">
        <v>43167</v>
      </c>
      <c r="B152" s="38">
        <v>1.7406250000000002E-2</v>
      </c>
      <c r="C152" s="4">
        <v>13.904999999999999</v>
      </c>
      <c r="D152" s="4">
        <v>2.1299999999999999E-2</v>
      </c>
      <c r="E152" s="4">
        <v>213.205342</v>
      </c>
      <c r="F152" s="4">
        <v>168.2</v>
      </c>
      <c r="G152" s="4">
        <v>3</v>
      </c>
      <c r="H152" s="4">
        <v>69.2</v>
      </c>
      <c r="J152" s="4">
        <v>0.53</v>
      </c>
      <c r="K152" s="4">
        <v>0.877</v>
      </c>
      <c r="L152" s="4">
        <v>12.194800000000001</v>
      </c>
      <c r="M152" s="4">
        <v>1.8700000000000001E-2</v>
      </c>
      <c r="N152" s="4">
        <v>147.5548</v>
      </c>
      <c r="O152" s="4">
        <v>2.6309999999999998</v>
      </c>
      <c r="P152" s="4">
        <v>150.19999999999999</v>
      </c>
      <c r="Q152" s="4">
        <v>121.0877</v>
      </c>
      <c r="R152" s="4">
        <v>2.1591</v>
      </c>
      <c r="S152" s="4">
        <v>123.2</v>
      </c>
      <c r="T152" s="4">
        <v>69.224000000000004</v>
      </c>
      <c r="W152" s="4">
        <v>0</v>
      </c>
      <c r="X152" s="4">
        <v>0.46489999999999998</v>
      </c>
      <c r="Y152" s="4">
        <v>12</v>
      </c>
      <c r="Z152" s="4">
        <v>850</v>
      </c>
      <c r="AA152" s="4">
        <v>861</v>
      </c>
      <c r="AB152" s="4">
        <v>871</v>
      </c>
      <c r="AC152" s="4">
        <v>84</v>
      </c>
      <c r="AD152" s="4">
        <v>28.49</v>
      </c>
      <c r="AE152" s="4">
        <v>0.65</v>
      </c>
      <c r="AF152" s="4">
        <v>978</v>
      </c>
      <c r="AG152" s="4">
        <v>3</v>
      </c>
      <c r="AH152" s="4">
        <v>56</v>
      </c>
      <c r="AI152" s="4">
        <v>41</v>
      </c>
      <c r="AJ152" s="4">
        <v>189</v>
      </c>
      <c r="AK152" s="4">
        <v>168</v>
      </c>
      <c r="AL152" s="4">
        <v>4.5999999999999996</v>
      </c>
      <c r="AM152" s="4">
        <v>175.8</v>
      </c>
      <c r="AN152" s="4" t="s">
        <v>155</v>
      </c>
      <c r="AO152" s="4">
        <v>2</v>
      </c>
      <c r="AP152" s="4">
        <v>0.89322916666666663</v>
      </c>
      <c r="AQ152" s="4">
        <v>47.159328000000002</v>
      </c>
      <c r="AR152" s="4">
        <v>-88.489817000000002</v>
      </c>
      <c r="AS152" s="4">
        <v>312.89999999999998</v>
      </c>
      <c r="AT152" s="4">
        <v>37.6</v>
      </c>
      <c r="AU152" s="4">
        <v>12</v>
      </c>
      <c r="AV152" s="4">
        <v>9</v>
      </c>
      <c r="AW152" s="4" t="s">
        <v>216</v>
      </c>
      <c r="AX152" s="4">
        <v>1.9</v>
      </c>
      <c r="AY152" s="4">
        <v>1.8</v>
      </c>
      <c r="AZ152" s="4">
        <v>2.9</v>
      </c>
      <c r="BA152" s="4">
        <v>13.404</v>
      </c>
      <c r="BB152" s="4">
        <v>14.59</v>
      </c>
      <c r="BC152" s="4">
        <v>1.0900000000000001</v>
      </c>
      <c r="BD152" s="4">
        <v>14.023</v>
      </c>
      <c r="BE152" s="4">
        <v>2900.7020000000002</v>
      </c>
      <c r="BF152" s="4">
        <v>2.831</v>
      </c>
      <c r="BG152" s="4">
        <v>3.6760000000000002</v>
      </c>
      <c r="BH152" s="4">
        <v>6.6000000000000003E-2</v>
      </c>
      <c r="BI152" s="4">
        <v>3.7410000000000001</v>
      </c>
      <c r="BJ152" s="4">
        <v>3.016</v>
      </c>
      <c r="BK152" s="4">
        <v>5.3999999999999999E-2</v>
      </c>
      <c r="BL152" s="4">
        <v>3.07</v>
      </c>
      <c r="BM152" s="4">
        <v>0.56820000000000004</v>
      </c>
      <c r="BQ152" s="4">
        <v>80.414000000000001</v>
      </c>
      <c r="BR152" s="4">
        <v>0.226853</v>
      </c>
      <c r="BS152" s="4">
        <v>-5</v>
      </c>
      <c r="BT152" s="4">
        <v>7.0000000000000001E-3</v>
      </c>
      <c r="BU152" s="4">
        <v>5.543717</v>
      </c>
      <c r="BV152" s="4">
        <v>21</v>
      </c>
      <c r="BW152" s="4">
        <f t="shared" si="13"/>
        <v>1.4646500313999999</v>
      </c>
      <c r="BY152" s="4">
        <f>BE152*$BU152*VLOOKUP("Fuel Specific Gravity",'Raw Data'!$A$1:$B$2000,2,FALSE)</f>
        <v>12076.583912989834</v>
      </c>
      <c r="BZ152" s="4">
        <f>BF152*$BU152*VLOOKUP("Fuel Specific Gravity",'Raw Data'!$A$1:$B$2000,2,FALSE)</f>
        <v>11.786391383077</v>
      </c>
      <c r="CA152" s="4">
        <f>BJ152*$BU152*VLOOKUP("Fuel Specific Gravity",'Raw Data'!$A$1:$B$2000,2,FALSE)</f>
        <v>12.556607704472</v>
      </c>
      <c r="CB152" s="4">
        <f>BM152*$BU152*VLOOKUP("Fuel Specific Gravity",'Raw Data'!$A$1:$B$2000,2,FALSE)</f>
        <v>2.3656049395494003</v>
      </c>
    </row>
    <row r="153" spans="1:80" x14ac:dyDescent="0.25">
      <c r="B153" s="38"/>
    </row>
    <row r="154" spans="1:80" x14ac:dyDescent="0.25">
      <c r="B154" s="38"/>
    </row>
    <row r="155" spans="1:80" x14ac:dyDescent="0.25">
      <c r="B155" s="38"/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3" sqref="BV153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13.531804195804193</v>
      </c>
      <c r="D5" s="14">
        <f t="shared" ref="D5:BO5" si="0">AVERAGE(D10:D500)</f>
        <v>0.3611594405594406</v>
      </c>
      <c r="E5" s="14">
        <f t="shared" si="0"/>
        <v>3611.5875196083934</v>
      </c>
      <c r="F5" s="14">
        <f t="shared" si="0"/>
        <v>327.78461538461545</v>
      </c>
      <c r="G5" s="14">
        <f t="shared" si="0"/>
        <v>2.7076923076923061</v>
      </c>
      <c r="H5" s="14">
        <f t="shared" si="0"/>
        <v>105.26153846153848</v>
      </c>
      <c r="I5" s="14" t="e">
        <f t="shared" si="0"/>
        <v>#DIV/0!</v>
      </c>
      <c r="J5" s="14">
        <f t="shared" si="0"/>
        <v>1.0206293706293712</v>
      </c>
      <c r="K5" s="14">
        <f t="shared" si="0"/>
        <v>0.87708601398601393</v>
      </c>
      <c r="L5" s="14">
        <f t="shared" si="0"/>
        <v>11.85739230769231</v>
      </c>
      <c r="M5" s="14">
        <f t="shared" si="0"/>
        <v>0.31311748251748228</v>
      </c>
      <c r="N5" s="14">
        <f t="shared" si="0"/>
        <v>288.02692727272739</v>
      </c>
      <c r="O5" s="14">
        <f t="shared" si="0"/>
        <v>2.3724734265734271</v>
      </c>
      <c r="P5" s="14">
        <f t="shared" si="0"/>
        <v>290.39930069930068</v>
      </c>
      <c r="Q5" s="14">
        <f t="shared" si="0"/>
        <v>236.34325594405598</v>
      </c>
      <c r="R5" s="14">
        <f t="shared" si="0"/>
        <v>1.9456566433566433</v>
      </c>
      <c r="S5" s="14">
        <f t="shared" si="0"/>
        <v>238.28601398601398</v>
      </c>
      <c r="T5" s="14">
        <f t="shared" si="0"/>
        <v>105.25835524475521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0.89386783216783261</v>
      </c>
      <c r="Y5" s="14">
        <f t="shared" si="0"/>
        <v>12.039160839160857</v>
      </c>
      <c r="Z5" s="14">
        <f t="shared" si="0"/>
        <v>849.02097902097898</v>
      </c>
      <c r="AA5" s="14">
        <f t="shared" si="0"/>
        <v>851.5454545454545</v>
      </c>
      <c r="AB5" s="14">
        <f t="shared" si="0"/>
        <v>869.59440559440554</v>
      </c>
      <c r="AC5" s="14">
        <f t="shared" si="0"/>
        <v>85.215384615384622</v>
      </c>
      <c r="AD5" s="14">
        <f t="shared" si="0"/>
        <v>28.335804195804258</v>
      </c>
      <c r="AE5" s="14">
        <f t="shared" si="0"/>
        <v>0.65062937062937132</v>
      </c>
      <c r="AF5" s="14">
        <f t="shared" si="0"/>
        <v>978.13986013986016</v>
      </c>
      <c r="AG5" s="14">
        <f t="shared" si="0"/>
        <v>2.7139860139860144</v>
      </c>
      <c r="AH5" s="14">
        <f t="shared" si="0"/>
        <v>51.969006993006985</v>
      </c>
      <c r="AI5" s="14">
        <f t="shared" si="0"/>
        <v>41</v>
      </c>
      <c r="AJ5" s="14">
        <f t="shared" si="0"/>
        <v>190.57972027972028</v>
      </c>
      <c r="AK5" s="14">
        <f t="shared" si="0"/>
        <v>169.16783216783213</v>
      </c>
      <c r="AL5" s="14">
        <f t="shared" si="0"/>
        <v>4.9076923076923071</v>
      </c>
      <c r="AM5" s="14">
        <f t="shared" si="0"/>
        <v>175.19090909090906</v>
      </c>
      <c r="AN5" s="14" t="e">
        <f t="shared" si="0"/>
        <v>#DIV/0!</v>
      </c>
      <c r="AO5" s="14">
        <f t="shared" si="0"/>
        <v>1.8741258741258742</v>
      </c>
      <c r="AP5" s="14">
        <f t="shared" si="0"/>
        <v>0.89404372248122266</v>
      </c>
      <c r="AQ5" s="14">
        <f t="shared" si="0"/>
        <v>47.161560216783208</v>
      </c>
      <c r="AR5" s="14">
        <f t="shared" si="0"/>
        <v>-88.487561454545485</v>
      </c>
      <c r="AS5" s="14">
        <f t="shared" si="0"/>
        <v>316.16643356643368</v>
      </c>
      <c r="AT5" s="14">
        <f t="shared" si="0"/>
        <v>33.058041958041947</v>
      </c>
      <c r="AU5" s="14">
        <f t="shared" si="0"/>
        <v>12</v>
      </c>
      <c r="AV5" s="14">
        <f t="shared" si="0"/>
        <v>9.8811188811188817</v>
      </c>
      <c r="AW5" s="14" t="e">
        <f t="shared" si="0"/>
        <v>#DIV/0!</v>
      </c>
      <c r="AX5" s="14">
        <f t="shared" si="0"/>
        <v>1.455979769230769</v>
      </c>
      <c r="AY5" s="14">
        <f t="shared" si="0"/>
        <v>1.4833306223776224</v>
      </c>
      <c r="AZ5" s="14">
        <f t="shared" si="0"/>
        <v>2.4580207552447564</v>
      </c>
      <c r="BA5" s="14">
        <f t="shared" si="0"/>
        <v>13.403999999999998</v>
      </c>
      <c r="BB5" s="14">
        <f t="shared" si="0"/>
        <v>14.749510489510492</v>
      </c>
      <c r="BC5" s="14">
        <f t="shared" si="0"/>
        <v>1.1003496503496495</v>
      </c>
      <c r="BD5" s="14">
        <f t="shared" si="0"/>
        <v>14.032279720279725</v>
      </c>
      <c r="BE5" s="14">
        <f t="shared" si="0"/>
        <v>2833.3075104895097</v>
      </c>
      <c r="BF5" s="14">
        <f t="shared" si="0"/>
        <v>45.235447552447553</v>
      </c>
      <c r="BG5" s="14">
        <f t="shared" si="0"/>
        <v>7.4436363636363669</v>
      </c>
      <c r="BH5" s="14">
        <f t="shared" si="0"/>
        <v>5.9720279720279712E-2</v>
      </c>
      <c r="BI5" s="14">
        <f t="shared" si="0"/>
        <v>7.5033216783216821</v>
      </c>
      <c r="BJ5" s="14">
        <f t="shared" si="0"/>
        <v>6.1070139860139845</v>
      </c>
      <c r="BK5" s="14">
        <f t="shared" si="0"/>
        <v>4.8972027972027959E-2</v>
      </c>
      <c r="BL5" s="14">
        <f t="shared" si="0"/>
        <v>6.1559650349650346</v>
      </c>
      <c r="BM5" s="14">
        <f t="shared" si="0"/>
        <v>0.87289510489510513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155.64276923076918</v>
      </c>
      <c r="BR5" s="14">
        <f t="shared" si="1"/>
        <v>0.29294441258741272</v>
      </c>
      <c r="BS5" s="14">
        <f t="shared" si="1"/>
        <v>-5</v>
      </c>
      <c r="BT5" s="14">
        <f t="shared" si="1"/>
        <v>7.5304615384615406E-3</v>
      </c>
      <c r="BU5" s="14">
        <f t="shared" si="1"/>
        <v>7.1588289580419566</v>
      </c>
      <c r="BV5" s="14">
        <f t="shared" si="1"/>
        <v>21</v>
      </c>
      <c r="BW5" s="14">
        <f t="shared" si="1"/>
        <v>1.8913626107146857</v>
      </c>
      <c r="BX5" s="23"/>
      <c r="BY5" s="14">
        <f>AVERAGE(BY10:BY200)</f>
        <v>15133.364773244246</v>
      </c>
      <c r="BZ5" s="14">
        <f>AVERAGE(BZ10:BZ200)</f>
        <v>306.94912870965067</v>
      </c>
      <c r="CA5" s="14">
        <f>AVERAGE(CA10:CA200)</f>
        <v>41.486125930662737</v>
      </c>
      <c r="CB5" s="14">
        <f>AVERAGE(CB10:CB200)</f>
        <v>4.2607602659403598</v>
      </c>
      <c r="CC5" s="24">
        <f>BZ8/(B8/3600)+CB8/(B8/3600)+CA8/(B8/3600)</f>
        <v>355.17978965911476</v>
      </c>
      <c r="CD5" s="23"/>
      <c r="CE5" s="22">
        <f>BY8/$AT8</f>
        <v>457.78164334269627</v>
      </c>
      <c r="CF5" s="22">
        <f>BZ8/$AT8</f>
        <v>9.2851575752501549</v>
      </c>
      <c r="CG5" s="22">
        <f>CA8/$AT8</f>
        <v>1.254948069317533</v>
      </c>
      <c r="CH5" s="22">
        <f>CB8/$AT8</f>
        <v>0.12888725446438173</v>
      </c>
      <c r="CI5" s="25">
        <f>(BZ8+CB8+CA8)/AT8</f>
        <v>10.668992899032071</v>
      </c>
    </row>
    <row r="6" spans="1:87" s="14" customFormat="1" x14ac:dyDescent="0.25">
      <c r="A6" s="14" t="s">
        <v>169</v>
      </c>
      <c r="C6" s="14">
        <f>MIN(C10:C500)</f>
        <v>6.9480000000000004</v>
      </c>
      <c r="D6" s="14">
        <f t="shared" ref="D6:BO6" si="2">MIN(D10:D500)</f>
        <v>3.0999999999999999E-3</v>
      </c>
      <c r="E6" s="14">
        <f t="shared" si="2"/>
        <v>30.993209</v>
      </c>
      <c r="F6" s="14">
        <f t="shared" si="2"/>
        <v>54</v>
      </c>
      <c r="G6" s="14">
        <f t="shared" si="2"/>
        <v>0.6</v>
      </c>
      <c r="H6" s="14">
        <f t="shared" si="2"/>
        <v>30.2</v>
      </c>
      <c r="I6" s="14">
        <f t="shared" si="2"/>
        <v>0</v>
      </c>
      <c r="J6" s="14">
        <f t="shared" si="2"/>
        <v>0.1</v>
      </c>
      <c r="K6" s="14">
        <f t="shared" si="2"/>
        <v>0.85260000000000002</v>
      </c>
      <c r="L6" s="14">
        <f t="shared" si="2"/>
        <v>6.4355000000000002</v>
      </c>
      <c r="M6" s="14">
        <f t="shared" si="2"/>
        <v>2.7000000000000001E-3</v>
      </c>
      <c r="N6" s="14">
        <f t="shared" si="2"/>
        <v>47.034500000000001</v>
      </c>
      <c r="O6" s="14">
        <f t="shared" si="2"/>
        <v>0.49359999999999998</v>
      </c>
      <c r="P6" s="14">
        <f t="shared" si="2"/>
        <v>49.4</v>
      </c>
      <c r="Q6" s="14">
        <f t="shared" si="2"/>
        <v>38.695300000000003</v>
      </c>
      <c r="R6" s="14">
        <f t="shared" si="2"/>
        <v>0.40610000000000002</v>
      </c>
      <c r="S6" s="14">
        <f t="shared" si="2"/>
        <v>40.700000000000003</v>
      </c>
      <c r="T6" s="14">
        <f t="shared" si="2"/>
        <v>30.164400000000001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8.8099999999999998E-2</v>
      </c>
      <c r="Y6" s="14">
        <f t="shared" si="2"/>
        <v>11.9</v>
      </c>
      <c r="Z6" s="14">
        <f t="shared" si="2"/>
        <v>844</v>
      </c>
      <c r="AA6" s="14">
        <f t="shared" si="2"/>
        <v>846</v>
      </c>
      <c r="AB6" s="14">
        <f t="shared" si="2"/>
        <v>865</v>
      </c>
      <c r="AC6" s="14">
        <f t="shared" si="2"/>
        <v>84</v>
      </c>
      <c r="AD6" s="14">
        <f t="shared" si="2"/>
        <v>26.84</v>
      </c>
      <c r="AE6" s="14">
        <f t="shared" si="2"/>
        <v>0.62</v>
      </c>
      <c r="AF6" s="14">
        <f t="shared" si="2"/>
        <v>977</v>
      </c>
      <c r="AG6" s="14">
        <f t="shared" si="2"/>
        <v>2</v>
      </c>
      <c r="AH6" s="14">
        <f t="shared" si="2"/>
        <v>48</v>
      </c>
      <c r="AI6" s="14">
        <f t="shared" si="2"/>
        <v>41</v>
      </c>
      <c r="AJ6" s="14">
        <f t="shared" si="2"/>
        <v>189</v>
      </c>
      <c r="AK6" s="14">
        <f t="shared" si="2"/>
        <v>168</v>
      </c>
      <c r="AL6" s="14">
        <f t="shared" si="2"/>
        <v>4.4000000000000004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0.89322916666666663</v>
      </c>
      <c r="AQ6" s="14">
        <f t="shared" si="2"/>
        <v>47.158504999999998</v>
      </c>
      <c r="AR6" s="14">
        <f t="shared" si="2"/>
        <v>-88.492001999999999</v>
      </c>
      <c r="AS6" s="14">
        <f t="shared" si="2"/>
        <v>310.60000000000002</v>
      </c>
      <c r="AT6" s="14">
        <f t="shared" si="2"/>
        <v>20.100000000000001</v>
      </c>
      <c r="AU6" s="14">
        <f t="shared" si="2"/>
        <v>12</v>
      </c>
      <c r="AV6" s="14">
        <f t="shared" si="2"/>
        <v>8</v>
      </c>
      <c r="AW6" s="14">
        <f t="shared" si="2"/>
        <v>0</v>
      </c>
      <c r="AX6" s="14">
        <f t="shared" si="2"/>
        <v>0.9</v>
      </c>
      <c r="AY6" s="14">
        <f t="shared" si="2"/>
        <v>1</v>
      </c>
      <c r="AZ6" s="14">
        <f t="shared" si="2"/>
        <v>1.4916</v>
      </c>
      <c r="BA6" s="14">
        <f t="shared" si="2"/>
        <v>13.404</v>
      </c>
      <c r="BB6" s="14">
        <f t="shared" si="2"/>
        <v>12.05</v>
      </c>
      <c r="BC6" s="14">
        <f t="shared" si="2"/>
        <v>0.9</v>
      </c>
      <c r="BD6" s="14">
        <f t="shared" si="2"/>
        <v>6.9710000000000001</v>
      </c>
      <c r="BE6" s="14">
        <f t="shared" si="2"/>
        <v>2184.7539999999999</v>
      </c>
      <c r="BF6" s="14">
        <f t="shared" si="2"/>
        <v>0.40799999999999997</v>
      </c>
      <c r="BG6" s="14">
        <f t="shared" si="2"/>
        <v>1.119</v>
      </c>
      <c r="BH6" s="14">
        <f t="shared" si="2"/>
        <v>1.2999999999999999E-2</v>
      </c>
      <c r="BI6" s="14">
        <f t="shared" si="2"/>
        <v>1.177</v>
      </c>
      <c r="BJ6" s="14">
        <f t="shared" si="2"/>
        <v>0.92100000000000004</v>
      </c>
      <c r="BK6" s="14">
        <f t="shared" si="2"/>
        <v>0.01</v>
      </c>
      <c r="BL6" s="14">
        <f t="shared" si="2"/>
        <v>0.96799999999999997</v>
      </c>
      <c r="BM6" s="14">
        <f t="shared" si="2"/>
        <v>0.24340000000000001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15.686999999999999</v>
      </c>
      <c r="BR6" s="14">
        <f t="shared" si="3"/>
        <v>9.0408000000000002E-2</v>
      </c>
      <c r="BS6" s="14">
        <f t="shared" si="3"/>
        <v>-5</v>
      </c>
      <c r="BT6" s="14">
        <f t="shared" si="3"/>
        <v>5.071E-3</v>
      </c>
      <c r="BU6" s="14">
        <f t="shared" si="3"/>
        <v>2.2093449999999999</v>
      </c>
      <c r="BV6" s="14">
        <f t="shared" si="3"/>
        <v>21</v>
      </c>
      <c r="BW6" s="14">
        <f t="shared" si="3"/>
        <v>0.58370894899999992</v>
      </c>
      <c r="BX6" s="23"/>
      <c r="BY6" s="14">
        <f>MIN(BY10:BY200)</f>
        <v>4669.3251048423399</v>
      </c>
      <c r="BZ6" s="14">
        <f>MIN(BZ10:BZ200)</f>
        <v>1.2200320873919999</v>
      </c>
      <c r="CA6" s="14">
        <f>MIN(CA10:CA200)</f>
        <v>2.425406873989</v>
      </c>
      <c r="CB6" s="14">
        <f>MIN(CB10:CB200)</f>
        <v>0.67258922926699993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14.831</v>
      </c>
      <c r="D7" s="14">
        <f t="shared" ref="D7:BO7" si="4">MAX(D10:D500)</f>
        <v>4.0354999999999999</v>
      </c>
      <c r="E7" s="14">
        <f t="shared" si="4"/>
        <v>40354.657310000002</v>
      </c>
      <c r="F7" s="14">
        <f t="shared" si="4"/>
        <v>1094.7</v>
      </c>
      <c r="G7" s="14">
        <f t="shared" si="4"/>
        <v>3.6</v>
      </c>
      <c r="H7" s="14">
        <f t="shared" si="4"/>
        <v>1332.4</v>
      </c>
      <c r="I7" s="14">
        <f t="shared" si="4"/>
        <v>0</v>
      </c>
      <c r="J7" s="14">
        <f t="shared" si="4"/>
        <v>4.2</v>
      </c>
      <c r="K7" s="14">
        <f t="shared" si="4"/>
        <v>0.93479999999999996</v>
      </c>
      <c r="L7" s="14">
        <f t="shared" si="4"/>
        <v>12.8573</v>
      </c>
      <c r="M7" s="14">
        <f t="shared" si="4"/>
        <v>3.4407000000000001</v>
      </c>
      <c r="N7" s="14">
        <f t="shared" si="4"/>
        <v>955.68110000000001</v>
      </c>
      <c r="O7" s="14">
        <f t="shared" si="4"/>
        <v>3.2416</v>
      </c>
      <c r="P7" s="14">
        <f t="shared" si="4"/>
        <v>957.6</v>
      </c>
      <c r="Q7" s="14">
        <f t="shared" si="4"/>
        <v>785.29330000000004</v>
      </c>
      <c r="R7" s="14">
        <f t="shared" si="4"/>
        <v>2.6640000000000001</v>
      </c>
      <c r="S7" s="14">
        <f t="shared" si="4"/>
        <v>786.9</v>
      </c>
      <c r="T7" s="14">
        <f t="shared" si="4"/>
        <v>1332.3642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3.6175000000000002</v>
      </c>
      <c r="Y7" s="14">
        <f t="shared" si="4"/>
        <v>12.5</v>
      </c>
      <c r="Z7" s="14">
        <f t="shared" si="4"/>
        <v>854</v>
      </c>
      <c r="AA7" s="14">
        <f t="shared" si="4"/>
        <v>864</v>
      </c>
      <c r="AB7" s="14">
        <f t="shared" si="4"/>
        <v>873</v>
      </c>
      <c r="AC7" s="14">
        <f t="shared" si="4"/>
        <v>86</v>
      </c>
      <c r="AD7" s="14">
        <f t="shared" si="4"/>
        <v>29.18</v>
      </c>
      <c r="AE7" s="14">
        <f t="shared" si="4"/>
        <v>0.67</v>
      </c>
      <c r="AF7" s="14">
        <f t="shared" si="4"/>
        <v>979</v>
      </c>
      <c r="AG7" s="14">
        <f t="shared" si="4"/>
        <v>3</v>
      </c>
      <c r="AH7" s="14">
        <f t="shared" si="4"/>
        <v>56</v>
      </c>
      <c r="AI7" s="14">
        <f t="shared" si="4"/>
        <v>41</v>
      </c>
      <c r="AJ7" s="14">
        <f t="shared" si="4"/>
        <v>192</v>
      </c>
      <c r="AK7" s="14">
        <f t="shared" si="4"/>
        <v>171</v>
      </c>
      <c r="AL7" s="14">
        <f t="shared" si="4"/>
        <v>5.7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0.89486111111111111</v>
      </c>
      <c r="AQ7" s="14">
        <f t="shared" si="4"/>
        <v>47.164445000000001</v>
      </c>
      <c r="AR7" s="14">
        <f t="shared" si="4"/>
        <v>-88.483895000000004</v>
      </c>
      <c r="AS7" s="14">
        <f t="shared" si="4"/>
        <v>320.89999999999998</v>
      </c>
      <c r="AT7" s="14">
        <f t="shared" si="4"/>
        <v>47.1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3.1624620000000001</v>
      </c>
      <c r="AY7" s="14">
        <f t="shared" si="4"/>
        <v>2.5771000000000002</v>
      </c>
      <c r="AZ7" s="14">
        <f t="shared" si="4"/>
        <v>3.8853849999999999</v>
      </c>
      <c r="BA7" s="14">
        <f t="shared" si="4"/>
        <v>13.404</v>
      </c>
      <c r="BB7" s="14">
        <f t="shared" si="4"/>
        <v>27.74</v>
      </c>
      <c r="BC7" s="14">
        <f t="shared" si="4"/>
        <v>2.0699999999999998</v>
      </c>
      <c r="BD7" s="14">
        <f t="shared" si="4"/>
        <v>17.288</v>
      </c>
      <c r="BE7" s="14">
        <f t="shared" si="4"/>
        <v>2906.0039999999999</v>
      </c>
      <c r="BF7" s="14">
        <f t="shared" si="4"/>
        <v>454.86099999999999</v>
      </c>
      <c r="BG7" s="14">
        <f t="shared" si="4"/>
        <v>31.038</v>
      </c>
      <c r="BH7" s="14">
        <f t="shared" si="4"/>
        <v>0.13400000000000001</v>
      </c>
      <c r="BI7" s="14">
        <f t="shared" si="4"/>
        <v>31.111999999999998</v>
      </c>
      <c r="BJ7" s="14">
        <f t="shared" si="4"/>
        <v>25.309000000000001</v>
      </c>
      <c r="BK7" s="14">
        <f t="shared" si="4"/>
        <v>0.11</v>
      </c>
      <c r="BL7" s="14">
        <f t="shared" si="4"/>
        <v>25.37</v>
      </c>
      <c r="BM7" s="14">
        <f t="shared" si="4"/>
        <v>11.2958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569.29700000000003</v>
      </c>
      <c r="BR7" s="14">
        <f t="shared" si="5"/>
        <v>0.71646799999999999</v>
      </c>
      <c r="BS7" s="14">
        <f t="shared" si="5"/>
        <v>-5</v>
      </c>
      <c r="BT7" s="14">
        <f t="shared" si="5"/>
        <v>9.9290000000000003E-3</v>
      </c>
      <c r="BU7" s="14">
        <f t="shared" si="5"/>
        <v>17.508686000000001</v>
      </c>
      <c r="BV7" s="14">
        <f t="shared" si="5"/>
        <v>21</v>
      </c>
      <c r="BW7" s="14">
        <f t="shared" si="5"/>
        <v>4.6257948412000003</v>
      </c>
      <c r="BX7" s="23"/>
      <c r="BY7" s="14">
        <f>MAX(BY10:BY200)</f>
        <v>34164.878884273065</v>
      </c>
      <c r="BZ7" s="14">
        <f>MAX(BZ10:BZ200)</f>
        <v>5601.2170201523359</v>
      </c>
      <c r="CA7" s="14">
        <f>MAX(CA10:CA200)</f>
        <v>211.33537199994802</v>
      </c>
      <c r="CB7" s="14">
        <f>MAX(CB10:CB200)</f>
        <v>36.818785409218407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142</v>
      </c>
      <c r="AT8" s="15">
        <f>SUM(AT10:AT500)/3600</f>
        <v>1.3131388888888884</v>
      </c>
      <c r="BU8" s="15">
        <f>SUM(BU10:BU500)/3600</f>
        <v>0.28436459472222214</v>
      </c>
      <c r="BV8" s="23"/>
      <c r="BW8" s="15">
        <f>SUM(BW10:BW500)/3600</f>
        <v>7.512912592561112E-2</v>
      </c>
      <c r="BX8" s="23"/>
      <c r="BY8" s="15">
        <f>SUM(BY10:BY500)/3600</f>
        <v>601.13087849275757</v>
      </c>
      <c r="BZ8" s="15">
        <f>SUM(BZ10:BZ500)/3600</f>
        <v>12.192701501522235</v>
      </c>
      <c r="CA8" s="15">
        <f>SUM(CA10:CA500)/3600</f>
        <v>1.647921113356881</v>
      </c>
      <c r="CB8" s="15">
        <f>SUM(CB10:CB500)/3600</f>
        <v>0.16924686611929765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17.478426278898667</v>
      </c>
      <c r="BX9" s="31" t="s">
        <v>190</v>
      </c>
    </row>
    <row r="10" spans="1:87" x14ac:dyDescent="0.25">
      <c r="A10" s="2">
        <v>43167</v>
      </c>
      <c r="B10" s="3">
        <v>1.7406250000000002E-2</v>
      </c>
      <c r="C10" s="4">
        <v>13.904999999999999</v>
      </c>
      <c r="D10" s="4">
        <v>2.1299999999999999E-2</v>
      </c>
      <c r="E10" s="4">
        <v>213.205342</v>
      </c>
      <c r="F10" s="4">
        <v>168.2</v>
      </c>
      <c r="G10" s="4">
        <v>3</v>
      </c>
      <c r="H10" s="4">
        <v>69.2</v>
      </c>
      <c r="J10" s="4">
        <v>0.53</v>
      </c>
      <c r="K10" s="4">
        <v>0.877</v>
      </c>
      <c r="L10" s="4">
        <v>12.194800000000001</v>
      </c>
      <c r="M10" s="4">
        <v>1.8700000000000001E-2</v>
      </c>
      <c r="N10" s="4">
        <v>147.5548</v>
      </c>
      <c r="O10" s="4">
        <v>2.6309999999999998</v>
      </c>
      <c r="P10" s="4">
        <v>150.19999999999999</v>
      </c>
      <c r="Q10" s="4">
        <v>121.0877</v>
      </c>
      <c r="R10" s="4">
        <v>2.1591</v>
      </c>
      <c r="S10" s="4">
        <v>123.2</v>
      </c>
      <c r="T10" s="4">
        <v>69.224000000000004</v>
      </c>
      <c r="W10" s="4">
        <v>0</v>
      </c>
      <c r="X10" s="4">
        <v>0.46489999999999998</v>
      </c>
      <c r="Y10" s="4">
        <v>12</v>
      </c>
      <c r="Z10" s="4">
        <v>850</v>
      </c>
      <c r="AA10" s="4">
        <v>861</v>
      </c>
      <c r="AB10" s="4">
        <v>871</v>
      </c>
      <c r="AC10" s="4">
        <v>84</v>
      </c>
      <c r="AD10" s="4">
        <v>28.49</v>
      </c>
      <c r="AE10" s="4">
        <v>0.65</v>
      </c>
      <c r="AF10" s="4">
        <v>978</v>
      </c>
      <c r="AG10" s="4">
        <v>3</v>
      </c>
      <c r="AH10" s="4">
        <v>56</v>
      </c>
      <c r="AI10" s="4">
        <v>41</v>
      </c>
      <c r="AJ10" s="4">
        <v>189</v>
      </c>
      <c r="AK10" s="4">
        <v>168</v>
      </c>
      <c r="AL10" s="4">
        <v>4.5999999999999996</v>
      </c>
      <c r="AM10" s="4">
        <v>175.8</v>
      </c>
      <c r="AN10" s="4" t="s">
        <v>155</v>
      </c>
      <c r="AO10" s="4">
        <v>2</v>
      </c>
      <c r="AP10" s="5">
        <v>0.89322916666666663</v>
      </c>
      <c r="AQ10" s="4">
        <v>47.159328000000002</v>
      </c>
      <c r="AR10" s="4">
        <v>-88.489817000000002</v>
      </c>
      <c r="AS10" s="4">
        <v>312.89999999999998</v>
      </c>
      <c r="AT10" s="4">
        <v>37.6</v>
      </c>
      <c r="AU10" s="4">
        <v>12</v>
      </c>
      <c r="AV10" s="4">
        <v>9</v>
      </c>
      <c r="AW10" s="4" t="s">
        <v>216</v>
      </c>
      <c r="AX10" s="4">
        <v>1.9</v>
      </c>
      <c r="AY10" s="4">
        <v>1.8</v>
      </c>
      <c r="AZ10" s="4">
        <v>2.9</v>
      </c>
      <c r="BA10" s="4">
        <v>13.404</v>
      </c>
      <c r="BB10" s="4">
        <v>14.59</v>
      </c>
      <c r="BC10" s="4">
        <v>1.0900000000000001</v>
      </c>
      <c r="BD10" s="4">
        <v>14.023</v>
      </c>
      <c r="BE10" s="4">
        <v>2900.7020000000002</v>
      </c>
      <c r="BF10" s="4">
        <v>2.831</v>
      </c>
      <c r="BG10" s="4">
        <v>3.6760000000000002</v>
      </c>
      <c r="BH10" s="4">
        <v>6.6000000000000003E-2</v>
      </c>
      <c r="BI10" s="4">
        <v>3.7410000000000001</v>
      </c>
      <c r="BJ10" s="4">
        <v>3.016</v>
      </c>
      <c r="BK10" s="4">
        <v>5.3999999999999999E-2</v>
      </c>
      <c r="BL10" s="4">
        <v>3.07</v>
      </c>
      <c r="BM10" s="4">
        <v>0.56820000000000004</v>
      </c>
      <c r="BQ10" s="4">
        <v>80.414000000000001</v>
      </c>
      <c r="BR10" s="4">
        <v>0.226853</v>
      </c>
      <c r="BS10" s="4">
        <v>-5</v>
      </c>
      <c r="BT10" s="4">
        <v>7.0000000000000001E-3</v>
      </c>
      <c r="BU10" s="4">
        <v>5.543717</v>
      </c>
      <c r="BV10" s="4">
        <v>21</v>
      </c>
      <c r="BW10" s="4">
        <f t="shared" ref="BW10" si="6">BU10*0.2642</f>
        <v>1.4646500313999999</v>
      </c>
      <c r="BY10" s="4">
        <f>BE10*$BU10*VLOOKUP("Fuel Specific Gravity",'Raw Data'!$A$1:$B$2000,2,FALSE)</f>
        <v>12076.583912989834</v>
      </c>
      <c r="BZ10" s="4">
        <f>BF10*$BU10*VLOOKUP("Fuel Specific Gravity",'Raw Data'!$A$1:$B$2000,2,FALSE)</f>
        <v>11.786391383077</v>
      </c>
      <c r="CA10" s="4">
        <f>BJ10*$BU10*VLOOKUP("Fuel Specific Gravity",'Raw Data'!$A$1:$B$2000,2,FALSE)</f>
        <v>12.556607704472</v>
      </c>
      <c r="CB10" s="4">
        <f>BM10*$BU10*VLOOKUP("Fuel Specific Gravity",'Raw Data'!$A$1:$B$2000,2,FALSE)</f>
        <v>2.3656049395494003</v>
      </c>
      <c r="CE10" s="32" t="s">
        <v>191</v>
      </c>
    </row>
    <row r="11" spans="1:87" x14ac:dyDescent="0.25">
      <c r="A11" s="2">
        <v>43167</v>
      </c>
      <c r="B11" s="3">
        <v>1.7417824074074075E-2</v>
      </c>
      <c r="C11" s="4">
        <v>14.375999999999999</v>
      </c>
      <c r="D11" s="4">
        <v>3.1600000000000003E-2</v>
      </c>
      <c r="E11" s="4">
        <v>315.95673900000003</v>
      </c>
      <c r="F11" s="4">
        <v>186.6</v>
      </c>
      <c r="G11" s="4">
        <v>2.9</v>
      </c>
      <c r="H11" s="4">
        <v>64.2</v>
      </c>
      <c r="J11" s="4">
        <v>0.48</v>
      </c>
      <c r="K11" s="4">
        <v>0.87309999999999999</v>
      </c>
      <c r="L11" s="4">
        <v>12.552099999999999</v>
      </c>
      <c r="M11" s="4">
        <v>2.76E-2</v>
      </c>
      <c r="N11" s="4">
        <v>162.9443</v>
      </c>
      <c r="O11" s="4">
        <v>2.5320999999999998</v>
      </c>
      <c r="P11" s="4">
        <v>165.5</v>
      </c>
      <c r="Q11" s="4">
        <v>133.88059999999999</v>
      </c>
      <c r="R11" s="4">
        <v>2.0804</v>
      </c>
      <c r="S11" s="4">
        <v>136</v>
      </c>
      <c r="T11" s="4">
        <v>64.160600000000002</v>
      </c>
      <c r="W11" s="4">
        <v>0</v>
      </c>
      <c r="X11" s="4">
        <v>0.41710000000000003</v>
      </c>
      <c r="Y11" s="4">
        <v>11.9</v>
      </c>
      <c r="Z11" s="4">
        <v>850</v>
      </c>
      <c r="AA11" s="4">
        <v>861</v>
      </c>
      <c r="AB11" s="4">
        <v>870</v>
      </c>
      <c r="AC11" s="4">
        <v>84.9</v>
      </c>
      <c r="AD11" s="4">
        <v>28.81</v>
      </c>
      <c r="AE11" s="4">
        <v>0.66</v>
      </c>
      <c r="AF11" s="4">
        <v>978</v>
      </c>
      <c r="AG11" s="4">
        <v>3</v>
      </c>
      <c r="AH11" s="4">
        <v>56</v>
      </c>
      <c r="AI11" s="4">
        <v>41</v>
      </c>
      <c r="AJ11" s="4">
        <v>189</v>
      </c>
      <c r="AK11" s="4">
        <v>168</v>
      </c>
      <c r="AL11" s="4">
        <v>4.5</v>
      </c>
      <c r="AM11" s="4">
        <v>175.5</v>
      </c>
      <c r="AN11" s="4" t="s">
        <v>155</v>
      </c>
      <c r="AO11" s="4">
        <v>2</v>
      </c>
      <c r="AP11" s="5">
        <v>0.89322916666666663</v>
      </c>
      <c r="AQ11" s="4">
        <v>47.159177</v>
      </c>
      <c r="AR11" s="4">
        <v>-88.489559</v>
      </c>
      <c r="AS11" s="4">
        <v>313</v>
      </c>
      <c r="AT11" s="4">
        <v>37</v>
      </c>
      <c r="AU11" s="4">
        <v>12</v>
      </c>
      <c r="AV11" s="4">
        <v>9</v>
      </c>
      <c r="AW11" s="4" t="s">
        <v>216</v>
      </c>
      <c r="AX11" s="4">
        <v>2.3626</v>
      </c>
      <c r="AY11" s="4">
        <v>1.1832</v>
      </c>
      <c r="AZ11" s="4">
        <v>3.3626</v>
      </c>
      <c r="BA11" s="4">
        <v>13.404</v>
      </c>
      <c r="BB11" s="4">
        <v>14.13</v>
      </c>
      <c r="BC11" s="4">
        <v>1.05</v>
      </c>
      <c r="BD11" s="4">
        <v>14.53</v>
      </c>
      <c r="BE11" s="4">
        <v>2898.6680000000001</v>
      </c>
      <c r="BF11" s="4">
        <v>4.0549999999999997</v>
      </c>
      <c r="BG11" s="4">
        <v>3.9409999999999998</v>
      </c>
      <c r="BH11" s="4">
        <v>6.0999999999999999E-2</v>
      </c>
      <c r="BI11" s="4">
        <v>4.0019999999999998</v>
      </c>
      <c r="BJ11" s="4">
        <v>3.238</v>
      </c>
      <c r="BK11" s="4">
        <v>0.05</v>
      </c>
      <c r="BL11" s="4">
        <v>3.2879999999999998</v>
      </c>
      <c r="BM11" s="4">
        <v>0.51129999999999998</v>
      </c>
      <c r="BQ11" s="4">
        <v>70.037000000000006</v>
      </c>
      <c r="BR11" s="4">
        <v>0.274308</v>
      </c>
      <c r="BS11" s="4">
        <v>-5</v>
      </c>
      <c r="BT11" s="4">
        <v>7.9290000000000003E-3</v>
      </c>
      <c r="BU11" s="4">
        <v>6.7034019999999996</v>
      </c>
      <c r="BV11" s="4">
        <v>21</v>
      </c>
      <c r="BW11" s="4">
        <f>BU11*0.2642</f>
        <v>1.7710388083999999</v>
      </c>
      <c r="BY11" s="4">
        <f>BE11*$BU11*VLOOKUP("Fuel Specific Gravity",'Raw Data'!$A$1:$B$2000,2,FALSE)</f>
        <v>14592.633588270535</v>
      </c>
      <c r="BZ11" s="4">
        <f>BF11*$BU11*VLOOKUP("Fuel Specific Gravity",'Raw Data'!$A$1:$B$2000,2,FALSE)</f>
        <v>20.413903627609997</v>
      </c>
      <c r="CA11" s="4">
        <f>BJ11*$BU11*VLOOKUP("Fuel Specific Gravity",'Raw Data'!$A$1:$B$2000,2,FALSE)</f>
        <v>16.300917372675997</v>
      </c>
      <c r="CB11" s="4">
        <f>BM11*$BU11*VLOOKUP("Fuel Specific Gravity",'Raw Data'!$A$1:$B$2000,2,FALSE)</f>
        <v>2.5740145313925997</v>
      </c>
    </row>
    <row r="12" spans="1:87" x14ac:dyDescent="0.25">
      <c r="A12" s="2">
        <v>43167</v>
      </c>
      <c r="B12" s="3">
        <v>1.7429398148148149E-2</v>
      </c>
      <c r="C12" s="4">
        <v>14.416</v>
      </c>
      <c r="D12" s="4">
        <v>6.4000000000000001E-2</v>
      </c>
      <c r="E12" s="4">
        <v>640.41597300000001</v>
      </c>
      <c r="F12" s="4">
        <v>230.2</v>
      </c>
      <c r="G12" s="4">
        <v>2.9</v>
      </c>
      <c r="H12" s="4">
        <v>62.2</v>
      </c>
      <c r="J12" s="4">
        <v>0.4</v>
      </c>
      <c r="K12" s="4">
        <v>0.87260000000000004</v>
      </c>
      <c r="L12" s="4">
        <v>12.578900000000001</v>
      </c>
      <c r="M12" s="4">
        <v>5.5899999999999998E-2</v>
      </c>
      <c r="N12" s="4">
        <v>200.8621</v>
      </c>
      <c r="O12" s="4">
        <v>2.4962</v>
      </c>
      <c r="P12" s="4">
        <v>203.4</v>
      </c>
      <c r="Q12" s="4">
        <v>165.0505</v>
      </c>
      <c r="R12" s="4">
        <v>2.0512000000000001</v>
      </c>
      <c r="S12" s="4">
        <v>167.1</v>
      </c>
      <c r="T12" s="4">
        <v>62.184800000000003</v>
      </c>
      <c r="W12" s="4">
        <v>0</v>
      </c>
      <c r="X12" s="4">
        <v>0.34899999999999998</v>
      </c>
      <c r="Y12" s="4">
        <v>12</v>
      </c>
      <c r="Z12" s="4">
        <v>850</v>
      </c>
      <c r="AA12" s="4">
        <v>862</v>
      </c>
      <c r="AB12" s="4">
        <v>871</v>
      </c>
      <c r="AC12" s="4">
        <v>85</v>
      </c>
      <c r="AD12" s="4">
        <v>28.84</v>
      </c>
      <c r="AE12" s="4">
        <v>0.66</v>
      </c>
      <c r="AF12" s="4">
        <v>978</v>
      </c>
      <c r="AG12" s="4">
        <v>3</v>
      </c>
      <c r="AH12" s="4">
        <v>56</v>
      </c>
      <c r="AI12" s="4">
        <v>41</v>
      </c>
      <c r="AJ12" s="4">
        <v>189</v>
      </c>
      <c r="AK12" s="4">
        <v>168</v>
      </c>
      <c r="AL12" s="4">
        <v>4.5999999999999996</v>
      </c>
      <c r="AM12" s="4">
        <v>175.1</v>
      </c>
      <c r="AN12" s="4" t="s">
        <v>155</v>
      </c>
      <c r="AO12" s="4">
        <v>2</v>
      </c>
      <c r="AP12" s="5">
        <v>0.89325231481481471</v>
      </c>
      <c r="AQ12" s="4">
        <v>47.159132</v>
      </c>
      <c r="AR12" s="4">
        <v>-88.489483000000007</v>
      </c>
      <c r="AS12" s="4">
        <v>313</v>
      </c>
      <c r="AT12" s="4">
        <v>36.5</v>
      </c>
      <c r="AU12" s="4">
        <v>12</v>
      </c>
      <c r="AV12" s="4">
        <v>9</v>
      </c>
      <c r="AW12" s="4" t="s">
        <v>221</v>
      </c>
      <c r="AX12" s="4">
        <v>2.5</v>
      </c>
      <c r="AY12" s="4">
        <v>1</v>
      </c>
      <c r="AZ12" s="4">
        <v>2.8832</v>
      </c>
      <c r="BA12" s="4">
        <v>13.404</v>
      </c>
      <c r="BB12" s="4">
        <v>14.06</v>
      </c>
      <c r="BC12" s="4">
        <v>1.05</v>
      </c>
      <c r="BD12" s="4">
        <v>14.605</v>
      </c>
      <c r="BE12" s="4">
        <v>2892.201</v>
      </c>
      <c r="BF12" s="4">
        <v>8.1769999999999996</v>
      </c>
      <c r="BG12" s="4">
        <v>4.8360000000000003</v>
      </c>
      <c r="BH12" s="4">
        <v>0.06</v>
      </c>
      <c r="BI12" s="4">
        <v>4.8959999999999999</v>
      </c>
      <c r="BJ12" s="4">
        <v>3.9740000000000002</v>
      </c>
      <c r="BK12" s="4">
        <v>4.9000000000000002E-2</v>
      </c>
      <c r="BL12" s="4">
        <v>4.0229999999999997</v>
      </c>
      <c r="BM12" s="4">
        <v>0.49340000000000001</v>
      </c>
      <c r="BQ12" s="4">
        <v>58.35</v>
      </c>
      <c r="BR12" s="4">
        <v>0.39598299999999997</v>
      </c>
      <c r="BS12" s="4">
        <v>-5</v>
      </c>
      <c r="BT12" s="4">
        <v>8.0000000000000002E-3</v>
      </c>
      <c r="BU12" s="4">
        <v>9.6768350000000005</v>
      </c>
      <c r="BV12" s="4">
        <v>21</v>
      </c>
      <c r="BW12" s="4">
        <f t="shared" ref="BW12:BW75" si="7">BU12*0.2642</f>
        <v>2.5566198070000001</v>
      </c>
      <c r="BY12" s="4">
        <f>BE12*$BU12*VLOOKUP("Fuel Specific Gravity",'Raw Data'!$A$1:$B$2000,2,FALSE)</f>
        <v>21018.501249740086</v>
      </c>
      <c r="BZ12" s="4">
        <f>BF12*$BU12*VLOOKUP("Fuel Specific Gravity",'Raw Data'!$A$1:$B$2000,2,FALSE)</f>
        <v>59.424737326044998</v>
      </c>
      <c r="CA12" s="4">
        <f>BJ12*$BU12*VLOOKUP("Fuel Specific Gravity",'Raw Data'!$A$1:$B$2000,2,FALSE)</f>
        <v>28.880262459790004</v>
      </c>
      <c r="CB12" s="4">
        <f>BM12*$BU12*VLOOKUP("Fuel Specific Gravity",'Raw Data'!$A$1:$B$2000,2,FALSE)</f>
        <v>3.5856873421390008</v>
      </c>
    </row>
    <row r="13" spans="1:87" x14ac:dyDescent="0.25">
      <c r="A13" s="2">
        <v>43167</v>
      </c>
      <c r="B13" s="38">
        <v>1.7440972222222222E-2</v>
      </c>
      <c r="C13" s="4">
        <v>13.725</v>
      </c>
      <c r="D13" s="4">
        <v>3.1800000000000002E-2</v>
      </c>
      <c r="E13" s="4">
        <v>317.93814400000002</v>
      </c>
      <c r="F13" s="4">
        <v>271.5</v>
      </c>
      <c r="G13" s="4">
        <v>2.8</v>
      </c>
      <c r="H13" s="4">
        <v>52.7</v>
      </c>
      <c r="J13" s="4">
        <v>0.4</v>
      </c>
      <c r="K13" s="4">
        <v>0.87829999999999997</v>
      </c>
      <c r="L13" s="4">
        <v>12.053900000000001</v>
      </c>
      <c r="M13" s="4">
        <v>2.7900000000000001E-2</v>
      </c>
      <c r="N13" s="4">
        <v>238.43029999999999</v>
      </c>
      <c r="O13" s="4">
        <v>2.4590999999999998</v>
      </c>
      <c r="P13" s="4">
        <v>240.9</v>
      </c>
      <c r="Q13" s="4">
        <v>195.92070000000001</v>
      </c>
      <c r="R13" s="4">
        <v>2.0207000000000002</v>
      </c>
      <c r="S13" s="4">
        <v>197.9</v>
      </c>
      <c r="T13" s="4">
        <v>52.697200000000002</v>
      </c>
      <c r="W13" s="4">
        <v>0</v>
      </c>
      <c r="X13" s="4">
        <v>0.3513</v>
      </c>
      <c r="Y13" s="4">
        <v>12</v>
      </c>
      <c r="Z13" s="4">
        <v>851</v>
      </c>
      <c r="AA13" s="4">
        <v>861</v>
      </c>
      <c r="AB13" s="4">
        <v>870</v>
      </c>
      <c r="AC13" s="4">
        <v>85</v>
      </c>
      <c r="AD13" s="4">
        <v>28.84</v>
      </c>
      <c r="AE13" s="4">
        <v>0.66</v>
      </c>
      <c r="AF13" s="4">
        <v>978</v>
      </c>
      <c r="AG13" s="4">
        <v>3</v>
      </c>
      <c r="AH13" s="4">
        <v>56</v>
      </c>
      <c r="AI13" s="4">
        <v>41</v>
      </c>
      <c r="AJ13" s="4">
        <v>189</v>
      </c>
      <c r="AK13" s="4">
        <v>168</v>
      </c>
      <c r="AL13" s="4">
        <v>4.5</v>
      </c>
      <c r="AM13" s="4">
        <v>175</v>
      </c>
      <c r="AN13" s="4" t="s">
        <v>155</v>
      </c>
      <c r="AO13" s="4">
        <v>2</v>
      </c>
      <c r="AP13" s="5">
        <v>0.89325231481481471</v>
      </c>
      <c r="AQ13" s="4">
        <v>47.159008999999998</v>
      </c>
      <c r="AR13" s="4">
        <v>-88.489198000000002</v>
      </c>
      <c r="AS13" s="4">
        <v>313</v>
      </c>
      <c r="AT13" s="4">
        <v>36.700000000000003</v>
      </c>
      <c r="AU13" s="4">
        <v>12</v>
      </c>
      <c r="AV13" s="4">
        <v>9</v>
      </c>
      <c r="AW13" s="4" t="s">
        <v>221</v>
      </c>
      <c r="AX13" s="4">
        <v>2.5</v>
      </c>
      <c r="AY13" s="4">
        <v>1</v>
      </c>
      <c r="AZ13" s="4">
        <v>2.7</v>
      </c>
      <c r="BA13" s="4">
        <v>13.404</v>
      </c>
      <c r="BB13" s="4">
        <v>14.76</v>
      </c>
      <c r="BC13" s="4">
        <v>1.1000000000000001</v>
      </c>
      <c r="BD13" s="4">
        <v>13.862</v>
      </c>
      <c r="BE13" s="4">
        <v>2898.9169999999999</v>
      </c>
      <c r="BF13" s="4">
        <v>4.274</v>
      </c>
      <c r="BG13" s="4">
        <v>6.0049999999999999</v>
      </c>
      <c r="BH13" s="4">
        <v>6.2E-2</v>
      </c>
      <c r="BI13" s="4">
        <v>6.0670000000000002</v>
      </c>
      <c r="BJ13" s="4">
        <v>4.9340000000000002</v>
      </c>
      <c r="BK13" s="4">
        <v>5.0999999999999997E-2</v>
      </c>
      <c r="BL13" s="4">
        <v>4.9850000000000003</v>
      </c>
      <c r="BM13" s="4">
        <v>0.43730000000000002</v>
      </c>
      <c r="BQ13" s="4">
        <v>61.430999999999997</v>
      </c>
      <c r="BR13" s="4">
        <v>0.48396499999999998</v>
      </c>
      <c r="BS13" s="4">
        <v>-5</v>
      </c>
      <c r="BT13" s="4">
        <v>8.0000000000000002E-3</v>
      </c>
      <c r="BU13" s="4">
        <v>11.826895</v>
      </c>
      <c r="BV13" s="4">
        <v>21</v>
      </c>
      <c r="BW13" s="4">
        <f t="shared" si="7"/>
        <v>3.1246656590000002</v>
      </c>
      <c r="BY13" s="4">
        <f>BE13*$BU13*VLOOKUP("Fuel Specific Gravity",'Raw Data'!$A$1:$B$2000,2,FALSE)</f>
        <v>25748.175416508962</v>
      </c>
      <c r="BZ13" s="4">
        <f>BF13*$BU13*VLOOKUP("Fuel Specific Gravity",'Raw Data'!$A$1:$B$2000,2,FALSE)</f>
        <v>37.961660071730002</v>
      </c>
      <c r="CA13" s="4">
        <f>BJ13*$BU13*VLOOKUP("Fuel Specific Gravity",'Raw Data'!$A$1:$B$2000,2,FALSE)</f>
        <v>43.823778847430006</v>
      </c>
      <c r="CB13" s="4">
        <f>BM13*$BU13*VLOOKUP("Fuel Specific Gravity",'Raw Data'!$A$1:$B$2000,2,FALSE)</f>
        <v>3.8840977888085</v>
      </c>
    </row>
    <row r="14" spans="1:87" x14ac:dyDescent="0.25">
      <c r="A14" s="2">
        <v>43167</v>
      </c>
      <c r="B14" s="38">
        <v>1.7452546296296296E-2</v>
      </c>
      <c r="C14" s="4">
        <v>12.558999999999999</v>
      </c>
      <c r="D14" s="4">
        <v>1.0999999999999999E-2</v>
      </c>
      <c r="E14" s="4">
        <v>110.07556700000001</v>
      </c>
      <c r="F14" s="4">
        <v>306.5</v>
      </c>
      <c r="G14" s="4">
        <v>2.8</v>
      </c>
      <c r="H14" s="4">
        <v>40.5</v>
      </c>
      <c r="J14" s="4">
        <v>0.4</v>
      </c>
      <c r="K14" s="4">
        <v>0.88780000000000003</v>
      </c>
      <c r="L14" s="4">
        <v>11.1496</v>
      </c>
      <c r="M14" s="4">
        <v>9.7999999999999997E-3</v>
      </c>
      <c r="N14" s="4">
        <v>272.06099999999998</v>
      </c>
      <c r="O14" s="4">
        <v>2.4565999999999999</v>
      </c>
      <c r="P14" s="4">
        <v>274.5</v>
      </c>
      <c r="Q14" s="4">
        <v>223.55539999999999</v>
      </c>
      <c r="R14" s="4">
        <v>2.0186000000000002</v>
      </c>
      <c r="S14" s="4">
        <v>225.6</v>
      </c>
      <c r="T14" s="4">
        <v>40.539099999999998</v>
      </c>
      <c r="W14" s="4">
        <v>0</v>
      </c>
      <c r="X14" s="4">
        <v>0.35510000000000003</v>
      </c>
      <c r="Y14" s="4">
        <v>11.9</v>
      </c>
      <c r="Z14" s="4">
        <v>852</v>
      </c>
      <c r="AA14" s="4">
        <v>864</v>
      </c>
      <c r="AB14" s="4">
        <v>872</v>
      </c>
      <c r="AC14" s="4">
        <v>85</v>
      </c>
      <c r="AD14" s="4">
        <v>28.84</v>
      </c>
      <c r="AE14" s="4">
        <v>0.66</v>
      </c>
      <c r="AF14" s="4">
        <v>978</v>
      </c>
      <c r="AG14" s="4">
        <v>3</v>
      </c>
      <c r="AH14" s="4">
        <v>56</v>
      </c>
      <c r="AI14" s="4">
        <v>41</v>
      </c>
      <c r="AJ14" s="4">
        <v>189</v>
      </c>
      <c r="AK14" s="4">
        <v>168</v>
      </c>
      <c r="AL14" s="4">
        <v>4.5</v>
      </c>
      <c r="AM14" s="4">
        <v>175</v>
      </c>
      <c r="AN14" s="4" t="s">
        <v>155</v>
      </c>
      <c r="AO14" s="4">
        <v>2</v>
      </c>
      <c r="AP14" s="5">
        <v>0.89327546296296301</v>
      </c>
      <c r="AQ14" s="4">
        <v>47.158973000000003</v>
      </c>
      <c r="AR14" s="4">
        <v>-88.489113000000003</v>
      </c>
      <c r="AS14" s="4">
        <v>313</v>
      </c>
      <c r="AT14" s="4">
        <v>36.799999999999997</v>
      </c>
      <c r="AU14" s="4">
        <v>12</v>
      </c>
      <c r="AV14" s="4">
        <v>8</v>
      </c>
      <c r="AW14" s="4" t="s">
        <v>222</v>
      </c>
      <c r="AX14" s="4">
        <v>1.5748</v>
      </c>
      <c r="AY14" s="4">
        <v>1.0770999999999999</v>
      </c>
      <c r="AZ14" s="4">
        <v>2.4687000000000001</v>
      </c>
      <c r="BA14" s="4">
        <v>13.404</v>
      </c>
      <c r="BB14" s="4">
        <v>16.07</v>
      </c>
      <c r="BC14" s="4">
        <v>1.2</v>
      </c>
      <c r="BD14" s="4">
        <v>12.641999999999999</v>
      </c>
      <c r="BE14" s="4">
        <v>2904.0929999999998</v>
      </c>
      <c r="BF14" s="4">
        <v>1.62</v>
      </c>
      <c r="BG14" s="4">
        <v>7.4210000000000003</v>
      </c>
      <c r="BH14" s="4">
        <v>6.7000000000000004E-2</v>
      </c>
      <c r="BI14" s="4">
        <v>7.4880000000000004</v>
      </c>
      <c r="BJ14" s="4">
        <v>6.0979999999999999</v>
      </c>
      <c r="BK14" s="4">
        <v>5.5E-2</v>
      </c>
      <c r="BL14" s="4">
        <v>6.1529999999999996</v>
      </c>
      <c r="BM14" s="4">
        <v>0.3644</v>
      </c>
      <c r="BQ14" s="4">
        <v>67.253</v>
      </c>
      <c r="BR14" s="4">
        <v>0.47327799999999998</v>
      </c>
      <c r="BS14" s="4">
        <v>-5</v>
      </c>
      <c r="BT14" s="4">
        <v>8.9289999999999994E-3</v>
      </c>
      <c r="BU14" s="4">
        <v>11.565731</v>
      </c>
      <c r="BV14" s="4">
        <v>21</v>
      </c>
      <c r="BW14" s="4">
        <f t="shared" si="7"/>
        <v>3.0556661301999997</v>
      </c>
      <c r="BY14" s="4">
        <f>BE14*$BU14*VLOOKUP("Fuel Specific Gravity",'Raw Data'!$A$1:$B$2000,2,FALSE)</f>
        <v>25224.556786174231</v>
      </c>
      <c r="BZ14" s="4">
        <f>BF14*$BU14*VLOOKUP("Fuel Specific Gravity",'Raw Data'!$A$1:$B$2000,2,FALSE)</f>
        <v>14.071099649220001</v>
      </c>
      <c r="CA14" s="4">
        <f>BJ14*$BU14*VLOOKUP("Fuel Specific Gravity",'Raw Data'!$A$1:$B$2000,2,FALSE)</f>
        <v>52.966398556137996</v>
      </c>
      <c r="CB14" s="4">
        <f>BM14*$BU14*VLOOKUP("Fuel Specific Gravity",'Raw Data'!$A$1:$B$2000,2,FALSE)</f>
        <v>3.1651288346763997</v>
      </c>
    </row>
    <row r="15" spans="1:87" x14ac:dyDescent="0.25">
      <c r="A15" s="2">
        <v>43167</v>
      </c>
      <c r="B15" s="38">
        <v>1.7464120370370369E-2</v>
      </c>
      <c r="C15" s="4">
        <v>11.616</v>
      </c>
      <c r="D15" s="4">
        <v>7.4999999999999997E-3</v>
      </c>
      <c r="E15" s="4">
        <v>75.184590999999998</v>
      </c>
      <c r="F15" s="4">
        <v>351.6</v>
      </c>
      <c r="G15" s="4">
        <v>2.7</v>
      </c>
      <c r="H15" s="4">
        <v>43</v>
      </c>
      <c r="J15" s="4">
        <v>0.4</v>
      </c>
      <c r="K15" s="4">
        <v>0.89549999999999996</v>
      </c>
      <c r="L15" s="4">
        <v>10.4024</v>
      </c>
      <c r="M15" s="4">
        <v>6.7000000000000002E-3</v>
      </c>
      <c r="N15" s="4">
        <v>314.9051</v>
      </c>
      <c r="O15" s="4">
        <v>2.4359000000000002</v>
      </c>
      <c r="P15" s="4">
        <v>317.3</v>
      </c>
      <c r="Q15" s="4">
        <v>258.76089999999999</v>
      </c>
      <c r="R15" s="4">
        <v>2.0015999999999998</v>
      </c>
      <c r="S15" s="4">
        <v>260.8</v>
      </c>
      <c r="T15" s="4">
        <v>43.004800000000003</v>
      </c>
      <c r="W15" s="4">
        <v>0</v>
      </c>
      <c r="X15" s="4">
        <v>0.35820000000000002</v>
      </c>
      <c r="Y15" s="4">
        <v>12</v>
      </c>
      <c r="Z15" s="4">
        <v>852</v>
      </c>
      <c r="AA15" s="4">
        <v>863</v>
      </c>
      <c r="AB15" s="4">
        <v>872</v>
      </c>
      <c r="AC15" s="4">
        <v>85</v>
      </c>
      <c r="AD15" s="4">
        <v>28.84</v>
      </c>
      <c r="AE15" s="4">
        <v>0.66</v>
      </c>
      <c r="AF15" s="4">
        <v>978</v>
      </c>
      <c r="AG15" s="4">
        <v>3</v>
      </c>
      <c r="AH15" s="4">
        <v>56</v>
      </c>
      <c r="AI15" s="4">
        <v>41</v>
      </c>
      <c r="AJ15" s="4">
        <v>189</v>
      </c>
      <c r="AK15" s="4">
        <v>168</v>
      </c>
      <c r="AL15" s="4">
        <v>4.5999999999999996</v>
      </c>
      <c r="AM15" s="4">
        <v>175</v>
      </c>
      <c r="AN15" s="4" t="s">
        <v>155</v>
      </c>
      <c r="AO15" s="4">
        <v>2</v>
      </c>
      <c r="AP15" s="5">
        <v>0.89327546296296301</v>
      </c>
      <c r="AQ15" s="4">
        <v>47.158934000000002</v>
      </c>
      <c r="AR15" s="4">
        <v>-88.488935999999995</v>
      </c>
      <c r="AS15" s="4">
        <v>312.8</v>
      </c>
      <c r="AT15" s="4">
        <v>39.200000000000003</v>
      </c>
      <c r="AU15" s="4">
        <v>12</v>
      </c>
      <c r="AV15" s="4">
        <v>8</v>
      </c>
      <c r="AW15" s="4" t="s">
        <v>222</v>
      </c>
      <c r="AX15" s="4">
        <v>1.3771</v>
      </c>
      <c r="AY15" s="4">
        <v>1.0228999999999999</v>
      </c>
      <c r="AZ15" s="4">
        <v>2.4771000000000001</v>
      </c>
      <c r="BA15" s="4">
        <v>13.404</v>
      </c>
      <c r="BB15" s="4">
        <v>17.309999999999999</v>
      </c>
      <c r="BC15" s="4">
        <v>1.29</v>
      </c>
      <c r="BD15" s="4">
        <v>11.667999999999999</v>
      </c>
      <c r="BE15" s="4">
        <v>2905.3609999999999</v>
      </c>
      <c r="BF15" s="4">
        <v>1.1970000000000001</v>
      </c>
      <c r="BG15" s="4">
        <v>9.2110000000000003</v>
      </c>
      <c r="BH15" s="4">
        <v>7.0999999999999994E-2</v>
      </c>
      <c r="BI15" s="4">
        <v>9.282</v>
      </c>
      <c r="BJ15" s="4">
        <v>7.5679999999999996</v>
      </c>
      <c r="BK15" s="4">
        <v>5.8999999999999997E-2</v>
      </c>
      <c r="BL15" s="4">
        <v>7.6269999999999998</v>
      </c>
      <c r="BM15" s="4">
        <v>0.41449999999999998</v>
      </c>
      <c r="BQ15" s="4">
        <v>72.744</v>
      </c>
      <c r="BR15" s="4">
        <v>0.38467400000000002</v>
      </c>
      <c r="BS15" s="4">
        <v>-5</v>
      </c>
      <c r="BT15" s="4">
        <v>8.071E-3</v>
      </c>
      <c r="BU15" s="4">
        <v>9.4004709999999996</v>
      </c>
      <c r="BV15" s="4">
        <v>21</v>
      </c>
      <c r="BW15" s="4">
        <f t="shared" si="7"/>
        <v>2.4836044382</v>
      </c>
      <c r="BY15" s="4">
        <f>BE15*$BU15*VLOOKUP("Fuel Specific Gravity",'Raw Data'!$A$1:$B$2000,2,FALSE)</f>
        <v>20511.133130598279</v>
      </c>
      <c r="BZ15" s="4">
        <f>BF15*$BU15*VLOOKUP("Fuel Specific Gravity",'Raw Data'!$A$1:$B$2000,2,FALSE)</f>
        <v>8.4505252040369996</v>
      </c>
      <c r="CA15" s="4">
        <f>BJ15*$BU15*VLOOKUP("Fuel Specific Gravity",'Raw Data'!$A$1:$B$2000,2,FALSE)</f>
        <v>53.428216160527988</v>
      </c>
      <c r="CB15" s="4">
        <f>BM15*$BU15*VLOOKUP("Fuel Specific Gravity",'Raw Data'!$A$1:$B$2000,2,FALSE)</f>
        <v>2.9262679173544996</v>
      </c>
    </row>
    <row r="16" spans="1:87" x14ac:dyDescent="0.25">
      <c r="A16" s="2">
        <v>43167</v>
      </c>
      <c r="B16" s="38">
        <v>1.7475694444444443E-2</v>
      </c>
      <c r="C16" s="4">
        <v>12.145</v>
      </c>
      <c r="D16" s="4">
        <v>1.0500000000000001E-2</v>
      </c>
      <c r="E16" s="4">
        <v>105.38333299999999</v>
      </c>
      <c r="F16" s="4">
        <v>404.2</v>
      </c>
      <c r="G16" s="4">
        <v>2.6</v>
      </c>
      <c r="H16" s="4">
        <v>38.6</v>
      </c>
      <c r="J16" s="4">
        <v>0.4</v>
      </c>
      <c r="K16" s="4">
        <v>0.89119999999999999</v>
      </c>
      <c r="L16" s="4">
        <v>10.823600000000001</v>
      </c>
      <c r="M16" s="4">
        <v>9.4000000000000004E-3</v>
      </c>
      <c r="N16" s="4">
        <v>360.19470000000001</v>
      </c>
      <c r="O16" s="4">
        <v>2.3170000000000002</v>
      </c>
      <c r="P16" s="4">
        <v>362.5</v>
      </c>
      <c r="Q16" s="4">
        <v>295.97579999999999</v>
      </c>
      <c r="R16" s="4">
        <v>1.9038999999999999</v>
      </c>
      <c r="S16" s="4">
        <v>297.89999999999998</v>
      </c>
      <c r="T16" s="4">
        <v>38.557299999999998</v>
      </c>
      <c r="W16" s="4">
        <v>0</v>
      </c>
      <c r="X16" s="4">
        <v>0.35649999999999998</v>
      </c>
      <c r="Y16" s="4">
        <v>11.9</v>
      </c>
      <c r="Z16" s="4">
        <v>852</v>
      </c>
      <c r="AA16" s="4">
        <v>863</v>
      </c>
      <c r="AB16" s="4">
        <v>872</v>
      </c>
      <c r="AC16" s="4">
        <v>85</v>
      </c>
      <c r="AD16" s="4">
        <v>28.84</v>
      </c>
      <c r="AE16" s="4">
        <v>0.66</v>
      </c>
      <c r="AF16" s="4">
        <v>978</v>
      </c>
      <c r="AG16" s="4">
        <v>3</v>
      </c>
      <c r="AH16" s="4">
        <v>56</v>
      </c>
      <c r="AI16" s="4">
        <v>41</v>
      </c>
      <c r="AJ16" s="4">
        <v>189</v>
      </c>
      <c r="AK16" s="4">
        <v>168</v>
      </c>
      <c r="AL16" s="4">
        <v>4.5999999999999996</v>
      </c>
      <c r="AM16" s="4">
        <v>175</v>
      </c>
      <c r="AN16" s="4" t="s">
        <v>155</v>
      </c>
      <c r="AO16" s="4">
        <v>2</v>
      </c>
      <c r="AP16" s="5">
        <v>0.89328703703703705</v>
      </c>
      <c r="AQ16" s="4">
        <v>47.158873</v>
      </c>
      <c r="AR16" s="4">
        <v>-88.488512999999998</v>
      </c>
      <c r="AS16" s="4">
        <v>313.2</v>
      </c>
      <c r="AT16" s="4">
        <v>41.1</v>
      </c>
      <c r="AU16" s="4">
        <v>12</v>
      </c>
      <c r="AV16" s="4">
        <v>8</v>
      </c>
      <c r="AW16" s="4" t="s">
        <v>222</v>
      </c>
      <c r="AX16" s="4">
        <v>1.4771000000000001</v>
      </c>
      <c r="AY16" s="4">
        <v>1.1541999999999999</v>
      </c>
      <c r="AZ16" s="4">
        <v>2.5</v>
      </c>
      <c r="BA16" s="4">
        <v>13.404</v>
      </c>
      <c r="BB16" s="4">
        <v>16.59</v>
      </c>
      <c r="BC16" s="4">
        <v>1.24</v>
      </c>
      <c r="BD16" s="4">
        <v>12.212</v>
      </c>
      <c r="BE16" s="4">
        <v>2904.453</v>
      </c>
      <c r="BF16" s="4">
        <v>1.6040000000000001</v>
      </c>
      <c r="BG16" s="4">
        <v>10.122</v>
      </c>
      <c r="BH16" s="4">
        <v>6.5000000000000002E-2</v>
      </c>
      <c r="BI16" s="4">
        <v>10.186999999999999</v>
      </c>
      <c r="BJ16" s="4">
        <v>8.3170000000000002</v>
      </c>
      <c r="BK16" s="4">
        <v>5.3999999999999999E-2</v>
      </c>
      <c r="BL16" s="4">
        <v>8.3710000000000004</v>
      </c>
      <c r="BM16" s="4">
        <v>0.35699999999999998</v>
      </c>
      <c r="BQ16" s="4">
        <v>69.552000000000007</v>
      </c>
      <c r="BR16" s="4">
        <v>0.42537900000000001</v>
      </c>
      <c r="BS16" s="4">
        <v>-5</v>
      </c>
      <c r="BT16" s="4">
        <v>7.071E-3</v>
      </c>
      <c r="BU16" s="4">
        <v>10.395200000000001</v>
      </c>
      <c r="BV16" s="4">
        <v>21</v>
      </c>
      <c r="BW16" s="4">
        <f t="shared" si="7"/>
        <v>2.7464118399999999</v>
      </c>
      <c r="BY16" s="4">
        <f>BE16*$BU16*VLOOKUP("Fuel Specific Gravity",'Raw Data'!$A$1:$B$2000,2,FALSE)</f>
        <v>22674.469739025601</v>
      </c>
      <c r="BZ16" s="4">
        <f>BF16*$BU16*VLOOKUP("Fuel Specific Gravity",'Raw Data'!$A$1:$B$2000,2,FALSE)</f>
        <v>12.522099500800001</v>
      </c>
      <c r="CA16" s="4">
        <f>BJ16*$BU16*VLOOKUP("Fuel Specific Gravity",'Raw Data'!$A$1:$B$2000,2,FALSE)</f>
        <v>64.929115678400009</v>
      </c>
      <c r="CB16" s="4">
        <f>BM16*$BU16*VLOOKUP("Fuel Specific Gravity",'Raw Data'!$A$1:$B$2000,2,FALSE)</f>
        <v>2.7870258863999999</v>
      </c>
    </row>
    <row r="17" spans="1:80" x14ac:dyDescent="0.25">
      <c r="A17" s="2">
        <v>43167</v>
      </c>
      <c r="B17" s="38">
        <v>1.748726851851852E-2</v>
      </c>
      <c r="C17" s="4">
        <v>12.741</v>
      </c>
      <c r="D17" s="4">
        <v>9.1000000000000004E-3</v>
      </c>
      <c r="E17" s="4">
        <v>91.285476000000003</v>
      </c>
      <c r="F17" s="4">
        <v>488.9</v>
      </c>
      <c r="G17" s="4">
        <v>2.5</v>
      </c>
      <c r="H17" s="4">
        <v>36.1</v>
      </c>
      <c r="J17" s="4">
        <v>0.74</v>
      </c>
      <c r="K17" s="4">
        <v>0.88629999999999998</v>
      </c>
      <c r="L17" s="4">
        <v>11.292299999999999</v>
      </c>
      <c r="M17" s="4">
        <v>8.0999999999999996E-3</v>
      </c>
      <c r="N17" s="4">
        <v>433.31079999999997</v>
      </c>
      <c r="O17" s="4">
        <v>2.2158000000000002</v>
      </c>
      <c r="P17" s="4">
        <v>435.5</v>
      </c>
      <c r="Q17" s="4">
        <v>356.05610000000001</v>
      </c>
      <c r="R17" s="4">
        <v>1.8208</v>
      </c>
      <c r="S17" s="4">
        <v>357.9</v>
      </c>
      <c r="T17" s="4">
        <v>36.1</v>
      </c>
      <c r="W17" s="4">
        <v>0</v>
      </c>
      <c r="X17" s="4">
        <v>0.65690000000000004</v>
      </c>
      <c r="Y17" s="4">
        <v>11.9</v>
      </c>
      <c r="Z17" s="4">
        <v>853</v>
      </c>
      <c r="AA17" s="4">
        <v>864</v>
      </c>
      <c r="AB17" s="4">
        <v>873</v>
      </c>
      <c r="AC17" s="4">
        <v>85</v>
      </c>
      <c r="AD17" s="4">
        <v>28.84</v>
      </c>
      <c r="AE17" s="4">
        <v>0.66</v>
      </c>
      <c r="AF17" s="4">
        <v>978</v>
      </c>
      <c r="AG17" s="4">
        <v>3</v>
      </c>
      <c r="AH17" s="4">
        <v>56</v>
      </c>
      <c r="AI17" s="4">
        <v>41</v>
      </c>
      <c r="AJ17" s="4">
        <v>189</v>
      </c>
      <c r="AK17" s="4">
        <v>168</v>
      </c>
      <c r="AL17" s="4">
        <v>4.5</v>
      </c>
      <c r="AM17" s="4">
        <v>175</v>
      </c>
      <c r="AN17" s="4" t="s">
        <v>155</v>
      </c>
      <c r="AO17" s="4">
        <v>2</v>
      </c>
      <c r="AP17" s="5">
        <v>0.89331018518518512</v>
      </c>
      <c r="AQ17" s="4">
        <v>47.158856</v>
      </c>
      <c r="AR17" s="4">
        <v>-88.488218000000003</v>
      </c>
      <c r="AS17" s="4">
        <v>313.39999999999998</v>
      </c>
      <c r="AT17" s="4">
        <v>40.200000000000003</v>
      </c>
      <c r="AU17" s="4">
        <v>12</v>
      </c>
      <c r="AV17" s="4">
        <v>10</v>
      </c>
      <c r="AW17" s="4" t="s">
        <v>223</v>
      </c>
      <c r="AX17" s="4">
        <v>1.5</v>
      </c>
      <c r="AY17" s="4">
        <v>1.2770999999999999</v>
      </c>
      <c r="AZ17" s="4">
        <v>2.5771000000000002</v>
      </c>
      <c r="BA17" s="4">
        <v>13.404</v>
      </c>
      <c r="BB17" s="4">
        <v>15.86</v>
      </c>
      <c r="BC17" s="4">
        <v>1.18</v>
      </c>
      <c r="BD17" s="4">
        <v>12.824999999999999</v>
      </c>
      <c r="BE17" s="4">
        <v>2904.556</v>
      </c>
      <c r="BF17" s="4">
        <v>1.325</v>
      </c>
      <c r="BG17" s="4">
        <v>11.672000000000001</v>
      </c>
      <c r="BH17" s="4">
        <v>0.06</v>
      </c>
      <c r="BI17" s="4">
        <v>11.731</v>
      </c>
      <c r="BJ17" s="4">
        <v>9.5909999999999993</v>
      </c>
      <c r="BK17" s="4">
        <v>4.9000000000000002E-2</v>
      </c>
      <c r="BL17" s="4">
        <v>9.64</v>
      </c>
      <c r="BM17" s="4">
        <v>0.32040000000000002</v>
      </c>
      <c r="BQ17" s="4">
        <v>122.86</v>
      </c>
      <c r="BR17" s="4">
        <v>0.453154</v>
      </c>
      <c r="BS17" s="4">
        <v>-5</v>
      </c>
      <c r="BT17" s="4">
        <v>7.9290000000000003E-3</v>
      </c>
      <c r="BU17" s="4">
        <v>11.073950999999999</v>
      </c>
      <c r="BV17" s="4">
        <v>21</v>
      </c>
      <c r="BW17" s="4">
        <f t="shared" si="7"/>
        <v>2.9257378541999999</v>
      </c>
      <c r="BY17" s="4">
        <f>BE17*$BU17*VLOOKUP("Fuel Specific Gravity",'Raw Data'!$A$1:$B$2000,2,FALSE)</f>
        <v>24155.848026387754</v>
      </c>
      <c r="BZ17" s="4">
        <f>BF17*$BU17*VLOOKUP("Fuel Specific Gravity",'Raw Data'!$A$1:$B$2000,2,FALSE)</f>
        <v>11.019411791324998</v>
      </c>
      <c r="CA17" s="4">
        <f>BJ17*$BU17*VLOOKUP("Fuel Specific Gravity",'Raw Data'!$A$1:$B$2000,2,FALSE)</f>
        <v>79.763908294790994</v>
      </c>
      <c r="CB17" s="4">
        <f>BM17*$BU17*VLOOKUP("Fuel Specific Gravity",'Raw Data'!$A$1:$B$2000,2,FALSE)</f>
        <v>2.6646185192003999</v>
      </c>
    </row>
    <row r="18" spans="1:80" x14ac:dyDescent="0.25">
      <c r="A18" s="2">
        <v>43167</v>
      </c>
      <c r="B18" s="38">
        <v>1.7498842592592594E-2</v>
      </c>
      <c r="C18" s="4">
        <v>13.494999999999999</v>
      </c>
      <c r="D18" s="4">
        <v>1.0800000000000001E-2</v>
      </c>
      <c r="E18" s="4">
        <v>107.979967</v>
      </c>
      <c r="F18" s="4">
        <v>620.4</v>
      </c>
      <c r="G18" s="4">
        <v>2.2000000000000002</v>
      </c>
      <c r="H18" s="4">
        <v>33.9</v>
      </c>
      <c r="J18" s="4">
        <v>1.07</v>
      </c>
      <c r="K18" s="4">
        <v>0.88029999999999997</v>
      </c>
      <c r="L18" s="4">
        <v>11.8795</v>
      </c>
      <c r="M18" s="4">
        <v>9.4999999999999998E-3</v>
      </c>
      <c r="N18" s="4">
        <v>546.10879999999997</v>
      </c>
      <c r="O18" s="4">
        <v>1.9366000000000001</v>
      </c>
      <c r="P18" s="4">
        <v>548</v>
      </c>
      <c r="Q18" s="4">
        <v>448.74340000000001</v>
      </c>
      <c r="R18" s="4">
        <v>1.5912999999999999</v>
      </c>
      <c r="S18" s="4">
        <v>450.3</v>
      </c>
      <c r="T18" s="4">
        <v>33.851799999999997</v>
      </c>
      <c r="W18" s="4">
        <v>0</v>
      </c>
      <c r="X18" s="4">
        <v>0.94189999999999996</v>
      </c>
      <c r="Y18" s="4">
        <v>12</v>
      </c>
      <c r="Z18" s="4">
        <v>852</v>
      </c>
      <c r="AA18" s="4">
        <v>863</v>
      </c>
      <c r="AB18" s="4">
        <v>873</v>
      </c>
      <c r="AC18" s="4">
        <v>85</v>
      </c>
      <c r="AD18" s="4">
        <v>28.84</v>
      </c>
      <c r="AE18" s="4">
        <v>0.66</v>
      </c>
      <c r="AF18" s="4">
        <v>978</v>
      </c>
      <c r="AG18" s="4">
        <v>3</v>
      </c>
      <c r="AH18" s="4">
        <v>56</v>
      </c>
      <c r="AI18" s="4">
        <v>41</v>
      </c>
      <c r="AJ18" s="4">
        <v>189</v>
      </c>
      <c r="AK18" s="4">
        <v>168</v>
      </c>
      <c r="AL18" s="4">
        <v>4.5</v>
      </c>
      <c r="AM18" s="4">
        <v>175</v>
      </c>
      <c r="AN18" s="4" t="s">
        <v>155</v>
      </c>
      <c r="AO18" s="4">
        <v>2</v>
      </c>
      <c r="AP18" s="5">
        <v>0.89332175925925927</v>
      </c>
      <c r="AQ18" s="4">
        <v>47.158855000000003</v>
      </c>
      <c r="AR18" s="4">
        <v>-88.488163</v>
      </c>
      <c r="AS18" s="4">
        <v>313.39999999999998</v>
      </c>
      <c r="AT18" s="4">
        <v>39.799999999999997</v>
      </c>
      <c r="AU18" s="4">
        <v>12</v>
      </c>
      <c r="AV18" s="4">
        <v>11</v>
      </c>
      <c r="AW18" s="4" t="s">
        <v>223</v>
      </c>
      <c r="AX18" s="4">
        <v>1.0374000000000001</v>
      </c>
      <c r="AY18" s="4">
        <v>1.2229000000000001</v>
      </c>
      <c r="AZ18" s="4">
        <v>1.7519</v>
      </c>
      <c r="BA18" s="4">
        <v>13.404</v>
      </c>
      <c r="BB18" s="4">
        <v>15.02</v>
      </c>
      <c r="BC18" s="4">
        <v>1.1200000000000001</v>
      </c>
      <c r="BD18" s="4">
        <v>13.6</v>
      </c>
      <c r="BE18" s="4">
        <v>2903.9070000000002</v>
      </c>
      <c r="BF18" s="4">
        <v>1.4790000000000001</v>
      </c>
      <c r="BG18" s="4">
        <v>13.98</v>
      </c>
      <c r="BH18" s="4">
        <v>0.05</v>
      </c>
      <c r="BI18" s="4">
        <v>14.029</v>
      </c>
      <c r="BJ18" s="4">
        <v>11.487</v>
      </c>
      <c r="BK18" s="4">
        <v>4.1000000000000002E-2</v>
      </c>
      <c r="BL18" s="4">
        <v>11.528</v>
      </c>
      <c r="BM18" s="4">
        <v>0.28560000000000002</v>
      </c>
      <c r="BQ18" s="4">
        <v>167.40899999999999</v>
      </c>
      <c r="BR18" s="4">
        <v>0.47915400000000002</v>
      </c>
      <c r="BS18" s="4">
        <v>-5</v>
      </c>
      <c r="BT18" s="4">
        <v>8.0000000000000002E-3</v>
      </c>
      <c r="BU18" s="4">
        <v>11.709326000000001</v>
      </c>
      <c r="BV18" s="4">
        <v>21</v>
      </c>
      <c r="BW18" s="4">
        <f t="shared" si="7"/>
        <v>3.0936039291999999</v>
      </c>
      <c r="BY18" s="4">
        <f>BE18*$BU18*VLOOKUP("Fuel Specific Gravity",'Raw Data'!$A$1:$B$2000,2,FALSE)</f>
        <v>25536.098096248184</v>
      </c>
      <c r="BZ18" s="4">
        <f>BF18*$BU18*VLOOKUP("Fuel Specific Gravity",'Raw Data'!$A$1:$B$2000,2,FALSE)</f>
        <v>13.005887958654002</v>
      </c>
      <c r="CA18" s="4">
        <f>BJ18*$BU18*VLOOKUP("Fuel Specific Gravity",'Raw Data'!$A$1:$B$2000,2,FALSE)</f>
        <v>101.013275849262</v>
      </c>
      <c r="CB18" s="4">
        <f>BM18*$BU18*VLOOKUP("Fuel Specific Gravity",'Raw Data'!$A$1:$B$2000,2,FALSE)</f>
        <v>2.5114818127056004</v>
      </c>
    </row>
    <row r="19" spans="1:80" x14ac:dyDescent="0.25">
      <c r="A19" s="2">
        <v>43167</v>
      </c>
      <c r="B19" s="38">
        <v>1.7510416666666667E-2</v>
      </c>
      <c r="C19" s="4">
        <v>14.361000000000001</v>
      </c>
      <c r="D19" s="4">
        <v>2.1499999999999998E-2</v>
      </c>
      <c r="E19" s="4">
        <v>215</v>
      </c>
      <c r="F19" s="4">
        <v>725.9</v>
      </c>
      <c r="G19" s="4">
        <v>2.1</v>
      </c>
      <c r="H19" s="4">
        <v>36.799999999999997</v>
      </c>
      <c r="J19" s="4">
        <v>1.32</v>
      </c>
      <c r="K19" s="4">
        <v>0.87339999999999995</v>
      </c>
      <c r="L19" s="4">
        <v>12.542299999999999</v>
      </c>
      <c r="M19" s="4">
        <v>1.8800000000000001E-2</v>
      </c>
      <c r="N19" s="4">
        <v>633.93290000000002</v>
      </c>
      <c r="O19" s="4">
        <v>1.8341000000000001</v>
      </c>
      <c r="P19" s="4">
        <v>635.79999999999995</v>
      </c>
      <c r="Q19" s="4">
        <v>520.90930000000003</v>
      </c>
      <c r="R19" s="4">
        <v>1.5071000000000001</v>
      </c>
      <c r="S19" s="4">
        <v>522.4</v>
      </c>
      <c r="T19" s="4">
        <v>36.837600000000002</v>
      </c>
      <c r="W19" s="4">
        <v>0</v>
      </c>
      <c r="X19" s="4">
        <v>1.1546000000000001</v>
      </c>
      <c r="Y19" s="4">
        <v>11.9</v>
      </c>
      <c r="Z19" s="4">
        <v>854</v>
      </c>
      <c r="AA19" s="4">
        <v>862</v>
      </c>
      <c r="AB19" s="4">
        <v>873</v>
      </c>
      <c r="AC19" s="4">
        <v>85</v>
      </c>
      <c r="AD19" s="4">
        <v>28.84</v>
      </c>
      <c r="AE19" s="4">
        <v>0.66</v>
      </c>
      <c r="AF19" s="4">
        <v>978</v>
      </c>
      <c r="AG19" s="4">
        <v>3</v>
      </c>
      <c r="AH19" s="4">
        <v>55.070999999999998</v>
      </c>
      <c r="AI19" s="4">
        <v>41</v>
      </c>
      <c r="AJ19" s="4">
        <v>189</v>
      </c>
      <c r="AK19" s="4">
        <v>168</v>
      </c>
      <c r="AL19" s="4">
        <v>4.5</v>
      </c>
      <c r="AM19" s="4">
        <v>175</v>
      </c>
      <c r="AN19" s="4" t="s">
        <v>155</v>
      </c>
      <c r="AO19" s="4">
        <v>2</v>
      </c>
      <c r="AP19" s="5">
        <v>0.89332175925925927</v>
      </c>
      <c r="AQ19" s="4">
        <v>47.158856999999998</v>
      </c>
      <c r="AR19" s="4">
        <v>-88.487973999999994</v>
      </c>
      <c r="AS19" s="4">
        <v>313.39999999999998</v>
      </c>
      <c r="AT19" s="4">
        <v>40.4</v>
      </c>
      <c r="AU19" s="4">
        <v>12</v>
      </c>
      <c r="AV19" s="4">
        <v>11</v>
      </c>
      <c r="AW19" s="4" t="s">
        <v>212</v>
      </c>
      <c r="AX19" s="4">
        <v>0.97709999999999997</v>
      </c>
      <c r="AY19" s="4">
        <v>1.2770999999999999</v>
      </c>
      <c r="AZ19" s="4">
        <v>1.5770999999999999</v>
      </c>
      <c r="BA19" s="4">
        <v>13.404</v>
      </c>
      <c r="BB19" s="4">
        <v>14.16</v>
      </c>
      <c r="BC19" s="4">
        <v>1.06</v>
      </c>
      <c r="BD19" s="4">
        <v>14.500999999999999</v>
      </c>
      <c r="BE19" s="4">
        <v>2901.34</v>
      </c>
      <c r="BF19" s="4">
        <v>2.7650000000000001</v>
      </c>
      <c r="BG19" s="4">
        <v>15.356999999999999</v>
      </c>
      <c r="BH19" s="4">
        <v>4.3999999999999997E-2</v>
      </c>
      <c r="BI19" s="4">
        <v>15.401</v>
      </c>
      <c r="BJ19" s="4">
        <v>12.619</v>
      </c>
      <c r="BK19" s="4">
        <v>3.6999999999999998E-2</v>
      </c>
      <c r="BL19" s="4">
        <v>12.654999999999999</v>
      </c>
      <c r="BM19" s="4">
        <v>0.29409999999999997</v>
      </c>
      <c r="BQ19" s="4">
        <v>194.209</v>
      </c>
      <c r="BR19" s="4">
        <v>0.59155100000000005</v>
      </c>
      <c r="BS19" s="4">
        <v>-5</v>
      </c>
      <c r="BT19" s="4">
        <v>8.0000000000000002E-3</v>
      </c>
      <c r="BU19" s="4">
        <v>14.456028</v>
      </c>
      <c r="BV19" s="4">
        <v>21</v>
      </c>
      <c r="BW19" s="4">
        <f t="shared" si="7"/>
        <v>3.8192825976</v>
      </c>
      <c r="BY19" s="4">
        <f>BE19*$BU19*VLOOKUP("Fuel Specific Gravity",'Raw Data'!$A$1:$B$2000,2,FALSE)</f>
        <v>31498.331060417524</v>
      </c>
      <c r="BZ19" s="4">
        <f>BF19*$BU19*VLOOKUP("Fuel Specific Gravity",'Raw Data'!$A$1:$B$2000,2,FALSE)</f>
        <v>30.018158982420001</v>
      </c>
      <c r="CA19" s="4">
        <f>BJ19*$BU19*VLOOKUP("Fuel Specific Gravity",'Raw Data'!$A$1:$B$2000,2,FALSE)</f>
        <v>136.99788361633202</v>
      </c>
      <c r="CB19" s="4">
        <f>BM19*$BU19*VLOOKUP("Fuel Specific Gravity",'Raw Data'!$A$1:$B$2000,2,FALSE)</f>
        <v>3.1928898939347996</v>
      </c>
    </row>
    <row r="20" spans="1:80" x14ac:dyDescent="0.25">
      <c r="A20" s="2">
        <v>43167</v>
      </c>
      <c r="B20" s="38">
        <v>1.7521990740740741E-2</v>
      </c>
      <c r="C20" s="4">
        <v>14.5</v>
      </c>
      <c r="D20" s="4">
        <v>1.3227</v>
      </c>
      <c r="E20" s="4">
        <v>13226.50714</v>
      </c>
      <c r="F20" s="4">
        <v>814.5</v>
      </c>
      <c r="G20" s="4">
        <v>2.1</v>
      </c>
      <c r="H20" s="4">
        <v>61.3</v>
      </c>
      <c r="J20" s="4">
        <v>1.58</v>
      </c>
      <c r="K20" s="4">
        <v>0.86070000000000002</v>
      </c>
      <c r="L20" s="4">
        <v>12.479900000000001</v>
      </c>
      <c r="M20" s="4">
        <v>1.1384000000000001</v>
      </c>
      <c r="N20" s="4">
        <v>701.04539999999997</v>
      </c>
      <c r="O20" s="4">
        <v>1.8492</v>
      </c>
      <c r="P20" s="4">
        <v>702.9</v>
      </c>
      <c r="Q20" s="4">
        <v>575.99509999999998</v>
      </c>
      <c r="R20" s="4">
        <v>1.5193000000000001</v>
      </c>
      <c r="S20" s="4">
        <v>577.5</v>
      </c>
      <c r="T20" s="4">
        <v>61.330500000000001</v>
      </c>
      <c r="W20" s="4">
        <v>0</v>
      </c>
      <c r="X20" s="4">
        <v>1.3567</v>
      </c>
      <c r="Y20" s="4">
        <v>12</v>
      </c>
      <c r="Z20" s="4">
        <v>853</v>
      </c>
      <c r="AA20" s="4">
        <v>859</v>
      </c>
      <c r="AB20" s="4">
        <v>873</v>
      </c>
      <c r="AC20" s="4">
        <v>85</v>
      </c>
      <c r="AD20" s="4">
        <v>28.81</v>
      </c>
      <c r="AE20" s="4">
        <v>0.66</v>
      </c>
      <c r="AF20" s="4">
        <v>979</v>
      </c>
      <c r="AG20" s="4">
        <v>3</v>
      </c>
      <c r="AH20" s="4">
        <v>55</v>
      </c>
      <c r="AI20" s="4">
        <v>41</v>
      </c>
      <c r="AJ20" s="4">
        <v>189</v>
      </c>
      <c r="AK20" s="4">
        <v>168</v>
      </c>
      <c r="AL20" s="4">
        <v>4.5</v>
      </c>
      <c r="AM20" s="4">
        <v>175</v>
      </c>
      <c r="AN20" s="4" t="s">
        <v>155</v>
      </c>
      <c r="AO20" s="4">
        <v>2</v>
      </c>
      <c r="AP20" s="5">
        <v>0.89333333333333342</v>
      </c>
      <c r="AQ20" s="4">
        <v>47.158878999999999</v>
      </c>
      <c r="AR20" s="4">
        <v>-88.487513000000007</v>
      </c>
      <c r="AS20" s="4">
        <v>313.60000000000002</v>
      </c>
      <c r="AT20" s="4">
        <v>42.8</v>
      </c>
      <c r="AU20" s="4">
        <v>12</v>
      </c>
      <c r="AV20" s="4">
        <v>11</v>
      </c>
      <c r="AW20" s="4" t="s">
        <v>212</v>
      </c>
      <c r="AX20" s="4">
        <v>1.0770999999999999</v>
      </c>
      <c r="AY20" s="4">
        <v>1.0687</v>
      </c>
      <c r="AZ20" s="4">
        <v>1.6771</v>
      </c>
      <c r="BA20" s="4">
        <v>13.404</v>
      </c>
      <c r="BB20" s="4">
        <v>12.8</v>
      </c>
      <c r="BC20" s="4">
        <v>0.95</v>
      </c>
      <c r="BD20" s="4">
        <v>16.189</v>
      </c>
      <c r="BE20" s="4">
        <v>2661.6790000000001</v>
      </c>
      <c r="BF20" s="4">
        <v>154.52500000000001</v>
      </c>
      <c r="BG20" s="4">
        <v>15.657999999999999</v>
      </c>
      <c r="BH20" s="4">
        <v>4.1000000000000002E-2</v>
      </c>
      <c r="BI20" s="4">
        <v>15.699</v>
      </c>
      <c r="BJ20" s="4">
        <v>12.865</v>
      </c>
      <c r="BK20" s="4">
        <v>3.4000000000000002E-2</v>
      </c>
      <c r="BL20" s="4">
        <v>12.898999999999999</v>
      </c>
      <c r="BM20" s="4">
        <v>0.45140000000000002</v>
      </c>
      <c r="BQ20" s="4">
        <v>210.39400000000001</v>
      </c>
      <c r="BR20" s="4">
        <v>0.699403</v>
      </c>
      <c r="BS20" s="4">
        <v>-5</v>
      </c>
      <c r="BT20" s="4">
        <v>8.0000000000000002E-3</v>
      </c>
      <c r="BU20" s="4">
        <v>17.091660999999998</v>
      </c>
      <c r="BV20" s="4">
        <v>21</v>
      </c>
      <c r="BW20" s="4">
        <f t="shared" si="7"/>
        <v>4.5156168361999995</v>
      </c>
      <c r="BY20" s="4">
        <f>BE20*$BU20*VLOOKUP("Fuel Specific Gravity",'Raw Data'!$A$1:$B$2000,2,FALSE)</f>
        <v>34164.878884273065</v>
      </c>
      <c r="BZ20" s="4">
        <f>BF20*$BU20*VLOOKUP("Fuel Specific Gravity",'Raw Data'!$A$1:$B$2000,2,FALSE)</f>
        <v>1983.4577759347749</v>
      </c>
      <c r="CA20" s="4">
        <f>BJ20*$BU20*VLOOKUP("Fuel Specific Gravity",'Raw Data'!$A$1:$B$2000,2,FALSE)</f>
        <v>165.13304829251499</v>
      </c>
      <c r="CB20" s="4">
        <f>BM20*$BU20*VLOOKUP("Fuel Specific Gravity",'Raw Data'!$A$1:$B$2000,2,FALSE)</f>
        <v>5.7940970073253997</v>
      </c>
    </row>
    <row r="21" spans="1:80" x14ac:dyDescent="0.25">
      <c r="A21" s="2">
        <v>43167</v>
      </c>
      <c r="B21" s="38">
        <v>1.7533564814814818E-2</v>
      </c>
      <c r="C21" s="4">
        <v>12.753</v>
      </c>
      <c r="D21" s="4">
        <v>1.9228000000000001</v>
      </c>
      <c r="E21" s="4">
        <v>19228.497500000001</v>
      </c>
      <c r="F21" s="4">
        <v>785.7</v>
      </c>
      <c r="G21" s="4">
        <v>2.4</v>
      </c>
      <c r="H21" s="4">
        <v>737.8</v>
      </c>
      <c r="J21" s="4">
        <v>1.63</v>
      </c>
      <c r="K21" s="4">
        <v>0.86819999999999997</v>
      </c>
      <c r="L21" s="4">
        <v>11.0726</v>
      </c>
      <c r="M21" s="4">
        <v>1.6695</v>
      </c>
      <c r="N21" s="4">
        <v>682.12789999999995</v>
      </c>
      <c r="O21" s="4">
        <v>2.0804</v>
      </c>
      <c r="P21" s="4">
        <v>684.2</v>
      </c>
      <c r="Q21" s="4">
        <v>560.50720000000001</v>
      </c>
      <c r="R21" s="4">
        <v>1.7095</v>
      </c>
      <c r="S21" s="4">
        <v>562.20000000000005</v>
      </c>
      <c r="T21" s="4">
        <v>737.79499999999996</v>
      </c>
      <c r="W21" s="4">
        <v>0</v>
      </c>
      <c r="X21" s="4">
        <v>1.4113</v>
      </c>
      <c r="Y21" s="4">
        <v>11.9</v>
      </c>
      <c r="Z21" s="4">
        <v>851</v>
      </c>
      <c r="AA21" s="4">
        <v>856</v>
      </c>
      <c r="AB21" s="4">
        <v>872</v>
      </c>
      <c r="AC21" s="4">
        <v>85</v>
      </c>
      <c r="AD21" s="4">
        <v>28.83</v>
      </c>
      <c r="AE21" s="4">
        <v>0.66</v>
      </c>
      <c r="AF21" s="4">
        <v>978</v>
      </c>
      <c r="AG21" s="4">
        <v>3</v>
      </c>
      <c r="AH21" s="4">
        <v>55</v>
      </c>
      <c r="AI21" s="4">
        <v>41</v>
      </c>
      <c r="AJ21" s="4">
        <v>189.9</v>
      </c>
      <c r="AK21" s="4">
        <v>168</v>
      </c>
      <c r="AL21" s="4">
        <v>4.5</v>
      </c>
      <c r="AM21" s="4">
        <v>175</v>
      </c>
      <c r="AN21" s="4" t="s">
        <v>155</v>
      </c>
      <c r="AO21" s="4">
        <v>2</v>
      </c>
      <c r="AP21" s="5">
        <v>0.8933564814814815</v>
      </c>
      <c r="AQ21" s="4">
        <v>47.158883000000003</v>
      </c>
      <c r="AR21" s="4">
        <v>-88.487177000000003</v>
      </c>
      <c r="AS21" s="4">
        <v>313.2</v>
      </c>
      <c r="AT21" s="4">
        <v>44.6</v>
      </c>
      <c r="AU21" s="4">
        <v>12</v>
      </c>
      <c r="AV21" s="4">
        <v>11</v>
      </c>
      <c r="AW21" s="4" t="s">
        <v>212</v>
      </c>
      <c r="AX21" s="4">
        <v>1.3312999999999999</v>
      </c>
      <c r="AY21" s="4">
        <v>1.3084</v>
      </c>
      <c r="AZ21" s="4">
        <v>2.0855000000000001</v>
      </c>
      <c r="BA21" s="4">
        <v>13.404</v>
      </c>
      <c r="BB21" s="4">
        <v>13.58</v>
      </c>
      <c r="BC21" s="4">
        <v>1.01</v>
      </c>
      <c r="BD21" s="4">
        <v>15.179</v>
      </c>
      <c r="BE21" s="4">
        <v>2510.9639999999999</v>
      </c>
      <c r="BF21" s="4">
        <v>240.958</v>
      </c>
      <c r="BG21" s="4">
        <v>16.199000000000002</v>
      </c>
      <c r="BH21" s="4">
        <v>4.9000000000000002E-2</v>
      </c>
      <c r="BI21" s="4">
        <v>16.248999999999999</v>
      </c>
      <c r="BJ21" s="4">
        <v>13.311</v>
      </c>
      <c r="BK21" s="4">
        <v>4.1000000000000002E-2</v>
      </c>
      <c r="BL21" s="4">
        <v>13.351000000000001</v>
      </c>
      <c r="BM21" s="4">
        <v>5.7736000000000001</v>
      </c>
      <c r="BQ21" s="4">
        <v>232.714</v>
      </c>
      <c r="BR21" s="4">
        <v>0.34747699999999998</v>
      </c>
      <c r="BS21" s="4">
        <v>-5</v>
      </c>
      <c r="BT21" s="4">
        <v>8.0000000000000002E-3</v>
      </c>
      <c r="BU21" s="4">
        <v>8.4914690000000004</v>
      </c>
      <c r="BV21" s="4">
        <v>21</v>
      </c>
      <c r="BW21" s="4">
        <f t="shared" si="7"/>
        <v>2.2434461097999998</v>
      </c>
      <c r="BY21" s="4">
        <f>BE21*$BU21*VLOOKUP("Fuel Specific Gravity",'Raw Data'!$A$1:$B$2000,2,FALSE)</f>
        <v>16012.651497553117</v>
      </c>
      <c r="BZ21" s="4">
        <f>BF21*$BU21*VLOOKUP("Fuel Specific Gravity",'Raw Data'!$A$1:$B$2000,2,FALSE)</f>
        <v>1536.6116278638019</v>
      </c>
      <c r="CA21" s="4">
        <f>BJ21*$BU21*VLOOKUP("Fuel Specific Gravity",'Raw Data'!$A$1:$B$2000,2,FALSE)</f>
        <v>84.885487838109</v>
      </c>
      <c r="CB21" s="4">
        <f>BM21*$BU21*VLOOKUP("Fuel Specific Gravity",'Raw Data'!$A$1:$B$2000,2,FALSE)</f>
        <v>36.818785409218407</v>
      </c>
    </row>
    <row r="22" spans="1:80" x14ac:dyDescent="0.25">
      <c r="A22" s="2">
        <v>43167</v>
      </c>
      <c r="B22" s="38">
        <v>1.7545138888888891E-2</v>
      </c>
      <c r="C22" s="4">
        <v>12.093</v>
      </c>
      <c r="D22" s="4">
        <v>1.2119</v>
      </c>
      <c r="E22" s="4">
        <v>12118.706469999999</v>
      </c>
      <c r="F22" s="4">
        <v>734.7</v>
      </c>
      <c r="G22" s="4">
        <v>2.8</v>
      </c>
      <c r="H22" s="4">
        <v>1332.4</v>
      </c>
      <c r="J22" s="4">
        <v>1.7</v>
      </c>
      <c r="K22" s="4">
        <v>0.87929999999999997</v>
      </c>
      <c r="L22" s="4">
        <v>10.633800000000001</v>
      </c>
      <c r="M22" s="4">
        <v>1.0657000000000001</v>
      </c>
      <c r="N22" s="4">
        <v>646.07579999999996</v>
      </c>
      <c r="O22" s="4">
        <v>2.4483999999999999</v>
      </c>
      <c r="P22" s="4">
        <v>648.5</v>
      </c>
      <c r="Q22" s="4">
        <v>530.83090000000004</v>
      </c>
      <c r="R22" s="4">
        <v>2.0116999999999998</v>
      </c>
      <c r="S22" s="4">
        <v>532.79999999999995</v>
      </c>
      <c r="T22" s="4">
        <v>1332.3642</v>
      </c>
      <c r="W22" s="4">
        <v>0</v>
      </c>
      <c r="X22" s="4">
        <v>1.4948999999999999</v>
      </c>
      <c r="Y22" s="4">
        <v>11.9</v>
      </c>
      <c r="Z22" s="4">
        <v>851</v>
      </c>
      <c r="AA22" s="4">
        <v>856</v>
      </c>
      <c r="AB22" s="4">
        <v>871</v>
      </c>
      <c r="AC22" s="4">
        <v>85</v>
      </c>
      <c r="AD22" s="4">
        <v>28.81</v>
      </c>
      <c r="AE22" s="4">
        <v>0.66</v>
      </c>
      <c r="AF22" s="4">
        <v>979</v>
      </c>
      <c r="AG22" s="4">
        <v>3</v>
      </c>
      <c r="AH22" s="4">
        <v>55</v>
      </c>
      <c r="AI22" s="4">
        <v>41</v>
      </c>
      <c r="AJ22" s="4">
        <v>190</v>
      </c>
      <c r="AK22" s="4">
        <v>168</v>
      </c>
      <c r="AL22" s="4">
        <v>4.4000000000000004</v>
      </c>
      <c r="AM22" s="4">
        <v>175</v>
      </c>
      <c r="AN22" s="4" t="s">
        <v>155</v>
      </c>
      <c r="AO22" s="4">
        <v>2</v>
      </c>
      <c r="AP22" s="5">
        <v>0.89336805555555554</v>
      </c>
      <c r="AQ22" s="4">
        <v>47.158878999999999</v>
      </c>
      <c r="AR22" s="4">
        <v>-88.486896999999999</v>
      </c>
      <c r="AS22" s="4">
        <v>312.89999999999998</v>
      </c>
      <c r="AT22" s="4">
        <v>45.7</v>
      </c>
      <c r="AU22" s="4">
        <v>12</v>
      </c>
      <c r="AV22" s="4">
        <v>11</v>
      </c>
      <c r="AW22" s="4" t="s">
        <v>212</v>
      </c>
      <c r="AX22" s="4">
        <v>1.4</v>
      </c>
      <c r="AY22" s="4">
        <v>1.4</v>
      </c>
      <c r="AZ22" s="4">
        <v>2.2000000000000002</v>
      </c>
      <c r="BA22" s="4">
        <v>13.404</v>
      </c>
      <c r="BB22" s="4">
        <v>14.9</v>
      </c>
      <c r="BC22" s="4">
        <v>1.1100000000000001</v>
      </c>
      <c r="BD22" s="4">
        <v>13.721</v>
      </c>
      <c r="BE22" s="4">
        <v>2612.5120000000002</v>
      </c>
      <c r="BF22" s="4">
        <v>166.63399999999999</v>
      </c>
      <c r="BG22" s="4">
        <v>16.622</v>
      </c>
      <c r="BH22" s="4">
        <v>6.3E-2</v>
      </c>
      <c r="BI22" s="4">
        <v>16.684999999999999</v>
      </c>
      <c r="BJ22" s="4">
        <v>13.657</v>
      </c>
      <c r="BK22" s="4">
        <v>5.1999999999999998E-2</v>
      </c>
      <c r="BL22" s="4">
        <v>13.709</v>
      </c>
      <c r="BM22" s="4">
        <v>11.2958</v>
      </c>
      <c r="BQ22" s="4">
        <v>267.041</v>
      </c>
      <c r="BR22" s="4">
        <v>0.13791600000000001</v>
      </c>
      <c r="BS22" s="4">
        <v>-5</v>
      </c>
      <c r="BT22" s="4">
        <v>8.9289999999999994E-3</v>
      </c>
      <c r="BU22" s="4">
        <v>3.3703219999999998</v>
      </c>
      <c r="BV22" s="4">
        <v>21</v>
      </c>
      <c r="BW22" s="4">
        <f t="shared" si="7"/>
        <v>0.89043907239999986</v>
      </c>
      <c r="BY22" s="4">
        <f>BE22*$BU22*VLOOKUP("Fuel Specific Gravity",'Raw Data'!$A$1:$B$2000,2,FALSE)</f>
        <v>6612.5600083168638</v>
      </c>
      <c r="BZ22" s="4">
        <f>BF22*$BU22*VLOOKUP("Fuel Specific Gravity",'Raw Data'!$A$1:$B$2000,2,FALSE)</f>
        <v>421.76928734714795</v>
      </c>
      <c r="CA22" s="4">
        <f>BJ22*$BU22*VLOOKUP("Fuel Specific Gravity",'Raw Data'!$A$1:$B$2000,2,FALSE)</f>
        <v>34.567394153053996</v>
      </c>
      <c r="CB22" s="4">
        <f>BM22*$BU22*VLOOKUP("Fuel Specific Gravity",'Raw Data'!$A$1:$B$2000,2,FALSE)</f>
        <v>28.590932918947598</v>
      </c>
    </row>
    <row r="23" spans="1:80" x14ac:dyDescent="0.25">
      <c r="A23" s="2">
        <v>43167</v>
      </c>
      <c r="B23" s="38">
        <v>1.7556712962962965E-2</v>
      </c>
      <c r="C23" s="4">
        <v>13.67</v>
      </c>
      <c r="D23" s="4">
        <v>0.33929999999999999</v>
      </c>
      <c r="E23" s="4">
        <v>3392.8751050000001</v>
      </c>
      <c r="F23" s="4">
        <v>664.9</v>
      </c>
      <c r="G23" s="4">
        <v>3.1</v>
      </c>
      <c r="H23" s="4">
        <v>888.6</v>
      </c>
      <c r="J23" s="4">
        <v>1.6</v>
      </c>
      <c r="K23" s="4">
        <v>0.87509999999999999</v>
      </c>
      <c r="L23" s="4">
        <v>11.9634</v>
      </c>
      <c r="M23" s="4">
        <v>0.2969</v>
      </c>
      <c r="N23" s="4">
        <v>581.87609999999995</v>
      </c>
      <c r="O23" s="4">
        <v>2.7427999999999999</v>
      </c>
      <c r="P23" s="4">
        <v>584.6</v>
      </c>
      <c r="Q23" s="4">
        <v>478.07909999999998</v>
      </c>
      <c r="R23" s="4">
        <v>2.2534999999999998</v>
      </c>
      <c r="S23" s="4">
        <v>480.3</v>
      </c>
      <c r="T23" s="4">
        <v>888.58429999999998</v>
      </c>
      <c r="W23" s="4">
        <v>0</v>
      </c>
      <c r="X23" s="4">
        <v>1.4001999999999999</v>
      </c>
      <c r="Y23" s="4">
        <v>12</v>
      </c>
      <c r="Z23" s="4">
        <v>851</v>
      </c>
      <c r="AA23" s="4">
        <v>855</v>
      </c>
      <c r="AB23" s="4">
        <v>871</v>
      </c>
      <c r="AC23" s="4">
        <v>85</v>
      </c>
      <c r="AD23" s="4">
        <v>28.81</v>
      </c>
      <c r="AE23" s="4">
        <v>0.66</v>
      </c>
      <c r="AF23" s="4">
        <v>979</v>
      </c>
      <c r="AG23" s="4">
        <v>3</v>
      </c>
      <c r="AH23" s="4">
        <v>55</v>
      </c>
      <c r="AI23" s="4">
        <v>41</v>
      </c>
      <c r="AJ23" s="4">
        <v>190</v>
      </c>
      <c r="AK23" s="4">
        <v>168</v>
      </c>
      <c r="AL23" s="4">
        <v>4.5</v>
      </c>
      <c r="AM23" s="4">
        <v>175</v>
      </c>
      <c r="AN23" s="4" t="s">
        <v>155</v>
      </c>
      <c r="AO23" s="4">
        <v>2</v>
      </c>
      <c r="AP23" s="5">
        <v>0.89337962962962969</v>
      </c>
      <c r="AQ23" s="4">
        <v>47.158878000000001</v>
      </c>
      <c r="AR23" s="4">
        <v>-88.486833000000004</v>
      </c>
      <c r="AS23" s="4">
        <v>312.8</v>
      </c>
      <c r="AT23" s="4">
        <v>45.9</v>
      </c>
      <c r="AU23" s="4">
        <v>12</v>
      </c>
      <c r="AV23" s="4">
        <v>10</v>
      </c>
      <c r="AW23" s="4" t="s">
        <v>212</v>
      </c>
      <c r="AX23" s="4">
        <v>1.477077</v>
      </c>
      <c r="AY23" s="4">
        <v>1.0916920000000001</v>
      </c>
      <c r="AZ23" s="4">
        <v>2.2000000000000002</v>
      </c>
      <c r="BA23" s="4">
        <v>13.404</v>
      </c>
      <c r="BB23" s="4">
        <v>14.37</v>
      </c>
      <c r="BC23" s="4">
        <v>1.07</v>
      </c>
      <c r="BD23" s="4">
        <v>14.268000000000001</v>
      </c>
      <c r="BE23" s="4">
        <v>2815.8809999999999</v>
      </c>
      <c r="BF23" s="4">
        <v>44.481999999999999</v>
      </c>
      <c r="BG23" s="4">
        <v>14.343</v>
      </c>
      <c r="BH23" s="4">
        <v>6.8000000000000005E-2</v>
      </c>
      <c r="BI23" s="4">
        <v>14.41</v>
      </c>
      <c r="BJ23" s="4">
        <v>11.784000000000001</v>
      </c>
      <c r="BK23" s="4">
        <v>5.6000000000000001E-2</v>
      </c>
      <c r="BL23" s="4">
        <v>11.84</v>
      </c>
      <c r="BM23" s="4">
        <v>7.2173999999999996</v>
      </c>
      <c r="BQ23" s="4">
        <v>239.63800000000001</v>
      </c>
      <c r="BR23" s="4">
        <v>0.14722499999999999</v>
      </c>
      <c r="BS23" s="4">
        <v>-5</v>
      </c>
      <c r="BT23" s="4">
        <v>8.9999999999999993E-3</v>
      </c>
      <c r="BU23" s="4">
        <v>3.5978110000000001</v>
      </c>
      <c r="BV23" s="4">
        <v>21</v>
      </c>
      <c r="BW23" s="4">
        <f t="shared" si="7"/>
        <v>0.95054166620000002</v>
      </c>
      <c r="BY23" s="4">
        <f>BE23*$BU23*VLOOKUP("Fuel Specific Gravity",'Raw Data'!$A$1:$B$2000,2,FALSE)</f>
        <v>7608.3867350047412</v>
      </c>
      <c r="BZ23" s="4">
        <f>BF23*$BU23*VLOOKUP("Fuel Specific Gravity",'Raw Data'!$A$1:$B$2000,2,FALSE)</f>
        <v>120.18840950540201</v>
      </c>
      <c r="CA23" s="4">
        <f>BJ23*$BU23*VLOOKUP("Fuel Specific Gravity",'Raw Data'!$A$1:$B$2000,2,FALSE)</f>
        <v>31.839850222824001</v>
      </c>
      <c r="CB23" s="4">
        <f>BM23*$BU23*VLOOKUP("Fuel Specific Gravity",'Raw Data'!$A$1:$B$2000,2,FALSE)</f>
        <v>19.501097674661402</v>
      </c>
    </row>
    <row r="24" spans="1:80" x14ac:dyDescent="0.25">
      <c r="A24" s="2">
        <v>43167</v>
      </c>
      <c r="B24" s="38">
        <v>1.7568287037037035E-2</v>
      </c>
      <c r="C24" s="4">
        <v>14.194000000000001</v>
      </c>
      <c r="D24" s="4">
        <v>0.77939999999999998</v>
      </c>
      <c r="E24" s="4">
        <v>7793.5456830000003</v>
      </c>
      <c r="F24" s="4">
        <v>631.5</v>
      </c>
      <c r="G24" s="4">
        <v>3.2</v>
      </c>
      <c r="H24" s="4">
        <v>438</v>
      </c>
      <c r="J24" s="4">
        <v>1.6</v>
      </c>
      <c r="K24" s="4">
        <v>0.86750000000000005</v>
      </c>
      <c r="L24" s="4">
        <v>12.3131</v>
      </c>
      <c r="M24" s="4">
        <v>0.67610000000000003</v>
      </c>
      <c r="N24" s="4">
        <v>547.79390000000001</v>
      </c>
      <c r="O24" s="4">
        <v>2.7614000000000001</v>
      </c>
      <c r="P24" s="4">
        <v>550.6</v>
      </c>
      <c r="Q24" s="4">
        <v>450.07650000000001</v>
      </c>
      <c r="R24" s="4">
        <v>2.2688000000000001</v>
      </c>
      <c r="S24" s="4">
        <v>452.3</v>
      </c>
      <c r="T24" s="4">
        <v>438.0378</v>
      </c>
      <c r="W24" s="4">
        <v>0</v>
      </c>
      <c r="X24" s="4">
        <v>1.3879999999999999</v>
      </c>
      <c r="Y24" s="4">
        <v>11.9</v>
      </c>
      <c r="Z24" s="4">
        <v>851</v>
      </c>
      <c r="AA24" s="4">
        <v>854</v>
      </c>
      <c r="AB24" s="4">
        <v>870</v>
      </c>
      <c r="AC24" s="4">
        <v>85</v>
      </c>
      <c r="AD24" s="4">
        <v>28.81</v>
      </c>
      <c r="AE24" s="4">
        <v>0.66</v>
      </c>
      <c r="AF24" s="4">
        <v>979</v>
      </c>
      <c r="AG24" s="4">
        <v>3</v>
      </c>
      <c r="AH24" s="4">
        <v>55</v>
      </c>
      <c r="AI24" s="4">
        <v>41</v>
      </c>
      <c r="AJ24" s="4">
        <v>190</v>
      </c>
      <c r="AK24" s="4">
        <v>168</v>
      </c>
      <c r="AL24" s="4">
        <v>4.4000000000000004</v>
      </c>
      <c r="AM24" s="4">
        <v>175</v>
      </c>
      <c r="AN24" s="4" t="s">
        <v>155</v>
      </c>
      <c r="AO24" s="4">
        <v>2</v>
      </c>
      <c r="AP24" s="5">
        <v>0.89337962962962969</v>
      </c>
      <c r="AQ24" s="4">
        <v>47.15887</v>
      </c>
      <c r="AR24" s="4">
        <v>-88.486647000000005</v>
      </c>
      <c r="AS24" s="4">
        <v>312.60000000000002</v>
      </c>
      <c r="AT24" s="4">
        <v>40</v>
      </c>
      <c r="AU24" s="4">
        <v>12</v>
      </c>
      <c r="AV24" s="4">
        <v>10</v>
      </c>
      <c r="AW24" s="4" t="s">
        <v>201</v>
      </c>
      <c r="AX24" s="4">
        <v>1.1916</v>
      </c>
      <c r="AY24" s="4">
        <v>1.0770999999999999</v>
      </c>
      <c r="AZ24" s="4">
        <v>2.1229</v>
      </c>
      <c r="BA24" s="4">
        <v>13.404</v>
      </c>
      <c r="BB24" s="4">
        <v>13.5</v>
      </c>
      <c r="BC24" s="4">
        <v>1.01</v>
      </c>
      <c r="BD24" s="4">
        <v>15.275</v>
      </c>
      <c r="BE24" s="4">
        <v>2745.65</v>
      </c>
      <c r="BF24" s="4">
        <v>95.953000000000003</v>
      </c>
      <c r="BG24" s="4">
        <v>12.792</v>
      </c>
      <c r="BH24" s="4">
        <v>6.4000000000000001E-2</v>
      </c>
      <c r="BI24" s="4">
        <v>12.856</v>
      </c>
      <c r="BJ24" s="4">
        <v>10.51</v>
      </c>
      <c r="BK24" s="4">
        <v>5.2999999999999999E-2</v>
      </c>
      <c r="BL24" s="4">
        <v>10.563000000000001</v>
      </c>
      <c r="BM24" s="4">
        <v>3.3706</v>
      </c>
      <c r="BQ24" s="4">
        <v>225.042</v>
      </c>
      <c r="BR24" s="4">
        <v>0.194521</v>
      </c>
      <c r="BS24" s="4">
        <v>-5</v>
      </c>
      <c r="BT24" s="4">
        <v>8.9999999999999993E-3</v>
      </c>
      <c r="BU24" s="4">
        <v>4.7536069999999997</v>
      </c>
      <c r="BV24" s="4">
        <v>21</v>
      </c>
      <c r="BW24" s="4">
        <f t="shared" si="7"/>
        <v>1.2559029693999999</v>
      </c>
      <c r="BY24" s="4">
        <f>BE24*$BU24*VLOOKUP("Fuel Specific Gravity",'Raw Data'!$A$1:$B$2000,2,FALSE)</f>
        <v>9801.8575357220507</v>
      </c>
      <c r="BZ24" s="4">
        <f>BF24*$BU24*VLOOKUP("Fuel Specific Gravity",'Raw Data'!$A$1:$B$2000,2,FALSE)</f>
        <v>342.54826220572102</v>
      </c>
      <c r="CA24" s="4">
        <f>BJ24*$BU24*VLOOKUP("Fuel Specific Gravity",'Raw Data'!$A$1:$B$2000,2,FALSE)</f>
        <v>37.520267587069995</v>
      </c>
      <c r="CB24" s="4">
        <f>BM24*$BU24*VLOOKUP("Fuel Specific Gravity",'Raw Data'!$A$1:$B$2000,2,FALSE)</f>
        <v>12.0329033234042</v>
      </c>
    </row>
    <row r="25" spans="1:80" x14ac:dyDescent="0.25">
      <c r="A25" s="2">
        <v>43167</v>
      </c>
      <c r="B25" s="38">
        <v>1.7579861111111112E-2</v>
      </c>
      <c r="C25" s="4">
        <v>13.994999999999999</v>
      </c>
      <c r="D25" s="4">
        <v>1.3734999999999999</v>
      </c>
      <c r="E25" s="4">
        <v>13735.04112</v>
      </c>
      <c r="F25" s="4">
        <v>583.70000000000005</v>
      </c>
      <c r="G25" s="4">
        <v>3.2</v>
      </c>
      <c r="H25" s="4">
        <v>235.2</v>
      </c>
      <c r="J25" s="4">
        <v>1.6</v>
      </c>
      <c r="K25" s="4">
        <v>0.86399999999999999</v>
      </c>
      <c r="L25" s="4">
        <v>12.0906</v>
      </c>
      <c r="M25" s="4">
        <v>1.1866000000000001</v>
      </c>
      <c r="N25" s="4">
        <v>504.26249999999999</v>
      </c>
      <c r="O25" s="4">
        <v>2.7987000000000002</v>
      </c>
      <c r="P25" s="4">
        <v>507.1</v>
      </c>
      <c r="Q25" s="4">
        <v>414.31040000000002</v>
      </c>
      <c r="R25" s="4">
        <v>2.2993999999999999</v>
      </c>
      <c r="S25" s="4">
        <v>416.6</v>
      </c>
      <c r="T25" s="4">
        <v>235.2115</v>
      </c>
      <c r="W25" s="4">
        <v>0</v>
      </c>
      <c r="X25" s="4">
        <v>1.3823000000000001</v>
      </c>
      <c r="Y25" s="4">
        <v>12</v>
      </c>
      <c r="Z25" s="4">
        <v>851</v>
      </c>
      <c r="AA25" s="4">
        <v>854</v>
      </c>
      <c r="AB25" s="4">
        <v>870</v>
      </c>
      <c r="AC25" s="4">
        <v>85</v>
      </c>
      <c r="AD25" s="4">
        <v>28.81</v>
      </c>
      <c r="AE25" s="4">
        <v>0.66</v>
      </c>
      <c r="AF25" s="4">
        <v>979</v>
      </c>
      <c r="AG25" s="4">
        <v>3</v>
      </c>
      <c r="AH25" s="4">
        <v>55</v>
      </c>
      <c r="AI25" s="4">
        <v>41</v>
      </c>
      <c r="AJ25" s="4">
        <v>190</v>
      </c>
      <c r="AK25" s="4">
        <v>168</v>
      </c>
      <c r="AL25" s="4">
        <v>4.5</v>
      </c>
      <c r="AM25" s="4">
        <v>175</v>
      </c>
      <c r="AN25" s="4" t="s">
        <v>155</v>
      </c>
      <c r="AO25" s="4">
        <v>2</v>
      </c>
      <c r="AP25" s="5">
        <v>0.89339120370370362</v>
      </c>
      <c r="AQ25" s="4">
        <v>47.158850000000001</v>
      </c>
      <c r="AR25" s="4">
        <v>-88.486418999999998</v>
      </c>
      <c r="AS25" s="4">
        <v>312.3</v>
      </c>
      <c r="AT25" s="4">
        <v>38.200000000000003</v>
      </c>
      <c r="AU25" s="4">
        <v>12</v>
      </c>
      <c r="AV25" s="4">
        <v>10</v>
      </c>
      <c r="AW25" s="4" t="s">
        <v>201</v>
      </c>
      <c r="AX25" s="4">
        <v>1.1000000000000001</v>
      </c>
      <c r="AY25" s="4">
        <v>1.1000000000000001</v>
      </c>
      <c r="AZ25" s="4">
        <v>2.1</v>
      </c>
      <c r="BA25" s="4">
        <v>13.404</v>
      </c>
      <c r="BB25" s="4">
        <v>13.13</v>
      </c>
      <c r="BC25" s="4">
        <v>0.98</v>
      </c>
      <c r="BD25" s="4">
        <v>15.747</v>
      </c>
      <c r="BE25" s="4">
        <v>2641.576</v>
      </c>
      <c r="BF25" s="4">
        <v>165.011</v>
      </c>
      <c r="BG25" s="4">
        <v>11.537000000000001</v>
      </c>
      <c r="BH25" s="4">
        <v>6.4000000000000001E-2</v>
      </c>
      <c r="BI25" s="4">
        <v>11.601000000000001</v>
      </c>
      <c r="BJ25" s="4">
        <v>9.4789999999999992</v>
      </c>
      <c r="BK25" s="4">
        <v>5.2999999999999999E-2</v>
      </c>
      <c r="BL25" s="4">
        <v>9.532</v>
      </c>
      <c r="BM25" s="4">
        <v>1.7734000000000001</v>
      </c>
      <c r="BQ25" s="4">
        <v>219.596</v>
      </c>
      <c r="BR25" s="4">
        <v>0.17942</v>
      </c>
      <c r="BS25" s="4">
        <v>-5</v>
      </c>
      <c r="BT25" s="4">
        <v>9.9290000000000003E-3</v>
      </c>
      <c r="BU25" s="4">
        <v>4.384576</v>
      </c>
      <c r="BV25" s="4">
        <v>21</v>
      </c>
      <c r="BW25" s="4">
        <f t="shared" si="7"/>
        <v>1.1584049792</v>
      </c>
      <c r="BY25" s="4">
        <f>BE25*$BU25*VLOOKUP("Fuel Specific Gravity",'Raw Data'!$A$1:$B$2000,2,FALSE)</f>
        <v>8698.2252395637752</v>
      </c>
      <c r="BZ25" s="4">
        <f>BF25*$BU25*VLOOKUP("Fuel Specific Gravity",'Raw Data'!$A$1:$B$2000,2,FALSE)</f>
        <v>543.35095602233605</v>
      </c>
      <c r="CA25" s="4">
        <f>BJ25*$BU25*VLOOKUP("Fuel Specific Gravity",'Raw Data'!$A$1:$B$2000,2,FALSE)</f>
        <v>31.212608323903996</v>
      </c>
      <c r="CB25" s="4">
        <f>BM25*$BU25*VLOOKUP("Fuel Specific Gravity",'Raw Data'!$A$1:$B$2000,2,FALSE)</f>
        <v>5.8394809158783998</v>
      </c>
    </row>
    <row r="26" spans="1:80" x14ac:dyDescent="0.25">
      <c r="A26" s="2">
        <v>43167</v>
      </c>
      <c r="B26" s="38">
        <v>1.7591435185185186E-2</v>
      </c>
      <c r="C26" s="4">
        <v>13.802</v>
      </c>
      <c r="D26" s="4">
        <v>1.0492999999999999</v>
      </c>
      <c r="E26" s="4">
        <v>10493.125</v>
      </c>
      <c r="F26" s="4">
        <v>482.3</v>
      </c>
      <c r="G26" s="4">
        <v>3.4</v>
      </c>
      <c r="H26" s="4">
        <v>206.7</v>
      </c>
      <c r="J26" s="4">
        <v>1.43</v>
      </c>
      <c r="K26" s="4">
        <v>0.86839999999999995</v>
      </c>
      <c r="L26" s="4">
        <v>11.985799999999999</v>
      </c>
      <c r="M26" s="4">
        <v>0.91120000000000001</v>
      </c>
      <c r="N26" s="4">
        <v>418.85379999999998</v>
      </c>
      <c r="O26" s="4">
        <v>2.9525000000000001</v>
      </c>
      <c r="P26" s="4">
        <v>421.8</v>
      </c>
      <c r="Q26" s="4">
        <v>344.13720000000001</v>
      </c>
      <c r="R26" s="4">
        <v>2.4258000000000002</v>
      </c>
      <c r="S26" s="4">
        <v>346.6</v>
      </c>
      <c r="T26" s="4">
        <v>206.70949999999999</v>
      </c>
      <c r="W26" s="4">
        <v>0</v>
      </c>
      <c r="X26" s="4">
        <v>1.2423</v>
      </c>
      <c r="Y26" s="4">
        <v>12</v>
      </c>
      <c r="Z26" s="4">
        <v>851</v>
      </c>
      <c r="AA26" s="4">
        <v>853</v>
      </c>
      <c r="AB26" s="4">
        <v>870</v>
      </c>
      <c r="AC26" s="4">
        <v>85</v>
      </c>
      <c r="AD26" s="4">
        <v>28.81</v>
      </c>
      <c r="AE26" s="4">
        <v>0.66</v>
      </c>
      <c r="AF26" s="4">
        <v>979</v>
      </c>
      <c r="AG26" s="4">
        <v>3</v>
      </c>
      <c r="AH26" s="4">
        <v>55</v>
      </c>
      <c r="AI26" s="4">
        <v>41</v>
      </c>
      <c r="AJ26" s="4">
        <v>190</v>
      </c>
      <c r="AK26" s="4">
        <v>168</v>
      </c>
      <c r="AL26" s="4">
        <v>4.5</v>
      </c>
      <c r="AM26" s="4">
        <v>175</v>
      </c>
      <c r="AN26" s="4" t="s">
        <v>155</v>
      </c>
      <c r="AO26" s="4">
        <v>1</v>
      </c>
      <c r="AP26" s="5">
        <v>0.89340277777777777</v>
      </c>
      <c r="AQ26" s="4">
        <v>47.158790000000003</v>
      </c>
      <c r="AR26" s="4">
        <v>-88.486046000000002</v>
      </c>
      <c r="AS26" s="4">
        <v>312.10000000000002</v>
      </c>
      <c r="AT26" s="4">
        <v>35.4</v>
      </c>
      <c r="AU26" s="4">
        <v>12</v>
      </c>
      <c r="AV26" s="4">
        <v>10</v>
      </c>
      <c r="AW26" s="4" t="s">
        <v>201</v>
      </c>
      <c r="AX26" s="4">
        <v>1.1000000000000001</v>
      </c>
      <c r="AY26" s="4">
        <v>1.1000000000000001</v>
      </c>
      <c r="AZ26" s="4">
        <v>2.1</v>
      </c>
      <c r="BA26" s="4">
        <v>13.404</v>
      </c>
      <c r="BB26" s="4">
        <v>13.6</v>
      </c>
      <c r="BC26" s="4">
        <v>1.01</v>
      </c>
      <c r="BD26" s="4">
        <v>15.156000000000001</v>
      </c>
      <c r="BE26" s="4">
        <v>2696.5880000000002</v>
      </c>
      <c r="BF26" s="4">
        <v>130.47999999999999</v>
      </c>
      <c r="BG26" s="4">
        <v>9.8680000000000003</v>
      </c>
      <c r="BH26" s="4">
        <v>7.0000000000000007E-2</v>
      </c>
      <c r="BI26" s="4">
        <v>9.9380000000000006</v>
      </c>
      <c r="BJ26" s="4">
        <v>8.1080000000000005</v>
      </c>
      <c r="BK26" s="4">
        <v>5.7000000000000002E-2</v>
      </c>
      <c r="BL26" s="4">
        <v>8.1649999999999991</v>
      </c>
      <c r="BM26" s="4">
        <v>1.6048</v>
      </c>
      <c r="BQ26" s="4">
        <v>203.21899999999999</v>
      </c>
      <c r="BR26" s="4">
        <v>0.15570400000000001</v>
      </c>
      <c r="BS26" s="4">
        <v>-5</v>
      </c>
      <c r="BT26" s="4">
        <v>9.0709999999999992E-3</v>
      </c>
      <c r="BU26" s="4">
        <v>3.8050160000000002</v>
      </c>
      <c r="BV26" s="4">
        <v>21</v>
      </c>
      <c r="BW26" s="4">
        <f t="shared" si="7"/>
        <v>1.0052852271999999</v>
      </c>
      <c r="BY26" s="4">
        <f>BE26*$BU26*VLOOKUP("Fuel Specific Gravity",'Raw Data'!$A$1:$B$2000,2,FALSE)</f>
        <v>7705.6809245414088</v>
      </c>
      <c r="BZ26" s="4">
        <f>BF26*$BU26*VLOOKUP("Fuel Specific Gravity",'Raw Data'!$A$1:$B$2000,2,FALSE)</f>
        <v>372.85534424768002</v>
      </c>
      <c r="CA26" s="4">
        <f>BJ26*$BU26*VLOOKUP("Fuel Specific Gravity",'Raw Data'!$A$1:$B$2000,2,FALSE)</f>
        <v>23.169153365728</v>
      </c>
      <c r="CB26" s="4">
        <f>BM26*$BU26*VLOOKUP("Fuel Specific Gravity",'Raw Data'!$A$1:$B$2000,2,FALSE)</f>
        <v>4.5858235472768003</v>
      </c>
    </row>
    <row r="27" spans="1:80" x14ac:dyDescent="0.25">
      <c r="A27" s="2">
        <v>43167</v>
      </c>
      <c r="B27" s="38">
        <v>1.7603009259259259E-2</v>
      </c>
      <c r="C27" s="4">
        <v>14.164999999999999</v>
      </c>
      <c r="D27" s="4">
        <v>0.65710000000000002</v>
      </c>
      <c r="E27" s="4">
        <v>6570.9203980000002</v>
      </c>
      <c r="F27" s="4">
        <v>379.7</v>
      </c>
      <c r="G27" s="4">
        <v>3.4</v>
      </c>
      <c r="H27" s="4">
        <v>218.4</v>
      </c>
      <c r="J27" s="4">
        <v>1.2</v>
      </c>
      <c r="K27" s="4">
        <v>0.86909999999999998</v>
      </c>
      <c r="L27" s="4">
        <v>12.311</v>
      </c>
      <c r="M27" s="4">
        <v>0.57110000000000005</v>
      </c>
      <c r="N27" s="4">
        <v>330.02390000000003</v>
      </c>
      <c r="O27" s="4">
        <v>2.9548999999999999</v>
      </c>
      <c r="P27" s="4">
        <v>333</v>
      </c>
      <c r="Q27" s="4">
        <v>271.15309999999999</v>
      </c>
      <c r="R27" s="4">
        <v>2.4278</v>
      </c>
      <c r="S27" s="4">
        <v>273.60000000000002</v>
      </c>
      <c r="T27" s="4">
        <v>218.3732</v>
      </c>
      <c r="W27" s="4">
        <v>0</v>
      </c>
      <c r="X27" s="4">
        <v>1.0428999999999999</v>
      </c>
      <c r="Y27" s="4">
        <v>11.9</v>
      </c>
      <c r="Z27" s="4">
        <v>851</v>
      </c>
      <c r="AA27" s="4">
        <v>854</v>
      </c>
      <c r="AB27" s="4">
        <v>871</v>
      </c>
      <c r="AC27" s="4">
        <v>85</v>
      </c>
      <c r="AD27" s="4">
        <v>28.81</v>
      </c>
      <c r="AE27" s="4">
        <v>0.66</v>
      </c>
      <c r="AF27" s="4">
        <v>979</v>
      </c>
      <c r="AG27" s="4">
        <v>3</v>
      </c>
      <c r="AH27" s="4">
        <v>55</v>
      </c>
      <c r="AI27" s="4">
        <v>41</v>
      </c>
      <c r="AJ27" s="4">
        <v>190</v>
      </c>
      <c r="AK27" s="4">
        <v>168</v>
      </c>
      <c r="AL27" s="4">
        <v>4.5999999999999996</v>
      </c>
      <c r="AM27" s="4">
        <v>175</v>
      </c>
      <c r="AN27" s="4" t="s">
        <v>155</v>
      </c>
      <c r="AO27" s="4">
        <v>1</v>
      </c>
      <c r="AP27" s="5">
        <v>0.89342592592592596</v>
      </c>
      <c r="AQ27" s="4">
        <v>47.158772999999997</v>
      </c>
      <c r="AR27" s="4">
        <v>-88.485950000000003</v>
      </c>
      <c r="AS27" s="4">
        <v>312</v>
      </c>
      <c r="AT27" s="4">
        <v>34.200000000000003</v>
      </c>
      <c r="AU27" s="4">
        <v>12</v>
      </c>
      <c r="AV27" s="4">
        <v>10</v>
      </c>
      <c r="AW27" s="4" t="s">
        <v>201</v>
      </c>
      <c r="AX27" s="4">
        <v>1.1770769999999999</v>
      </c>
      <c r="AY27" s="4">
        <v>1.1770769999999999</v>
      </c>
      <c r="AZ27" s="4">
        <v>1.8687689999999999</v>
      </c>
      <c r="BA27" s="4">
        <v>13.404</v>
      </c>
      <c r="BB27" s="4">
        <v>13.67</v>
      </c>
      <c r="BC27" s="4">
        <v>1.02</v>
      </c>
      <c r="BD27" s="4">
        <v>15.063000000000001</v>
      </c>
      <c r="BE27" s="4">
        <v>2772.732</v>
      </c>
      <c r="BF27" s="4">
        <v>81.861999999999995</v>
      </c>
      <c r="BG27" s="4">
        <v>7.7839999999999998</v>
      </c>
      <c r="BH27" s="4">
        <v>7.0000000000000007E-2</v>
      </c>
      <c r="BI27" s="4">
        <v>7.8540000000000001</v>
      </c>
      <c r="BJ27" s="4">
        <v>6.3949999999999996</v>
      </c>
      <c r="BK27" s="4">
        <v>5.7000000000000002E-2</v>
      </c>
      <c r="BL27" s="4">
        <v>6.4530000000000003</v>
      </c>
      <c r="BM27" s="4">
        <v>1.6972</v>
      </c>
      <c r="BQ27" s="4">
        <v>170.78800000000001</v>
      </c>
      <c r="BR27" s="4">
        <v>0.14749699999999999</v>
      </c>
      <c r="BS27" s="4">
        <v>-5</v>
      </c>
      <c r="BT27" s="4">
        <v>8.9999999999999993E-3</v>
      </c>
      <c r="BU27" s="4">
        <v>3.604457</v>
      </c>
      <c r="BV27" s="4">
        <v>21</v>
      </c>
      <c r="BW27" s="4">
        <f t="shared" si="7"/>
        <v>0.95229753939999995</v>
      </c>
      <c r="BY27" s="4">
        <f>BE27*$BU27*VLOOKUP("Fuel Specific Gravity",'Raw Data'!$A$1:$B$2000,2,FALSE)</f>
        <v>7505.6391431595239</v>
      </c>
      <c r="BZ27" s="4">
        <f>BF27*$BU27*VLOOKUP("Fuel Specific Gravity",'Raw Data'!$A$1:$B$2000,2,FALSE)</f>
        <v>221.59611225943397</v>
      </c>
      <c r="CA27" s="4">
        <f>BJ27*$BU27*VLOOKUP("Fuel Specific Gravity",'Raw Data'!$A$1:$B$2000,2,FALSE)</f>
        <v>17.310927388764998</v>
      </c>
      <c r="CB27" s="4">
        <f>BM27*$BU27*VLOOKUP("Fuel Specific Gravity",'Raw Data'!$A$1:$B$2000,2,FALSE)</f>
        <v>4.5942307997204006</v>
      </c>
    </row>
    <row r="28" spans="1:80" x14ac:dyDescent="0.25">
      <c r="A28" s="2">
        <v>43167</v>
      </c>
      <c r="B28" s="38">
        <v>1.7614583333333333E-2</v>
      </c>
      <c r="C28" s="4">
        <v>13.974</v>
      </c>
      <c r="D28" s="4">
        <v>0.53979999999999995</v>
      </c>
      <c r="E28" s="4">
        <v>5397.7988459999997</v>
      </c>
      <c r="F28" s="4">
        <v>298.5</v>
      </c>
      <c r="G28" s="4">
        <v>3.5</v>
      </c>
      <c r="H28" s="4">
        <v>187.4</v>
      </c>
      <c r="J28" s="4">
        <v>1.1000000000000001</v>
      </c>
      <c r="K28" s="4">
        <v>0.87170000000000003</v>
      </c>
      <c r="L28" s="4">
        <v>12.1806</v>
      </c>
      <c r="M28" s="4">
        <v>0.47049999999999997</v>
      </c>
      <c r="N28" s="4">
        <v>260.15910000000002</v>
      </c>
      <c r="O28" s="4">
        <v>3.0508000000000002</v>
      </c>
      <c r="P28" s="4">
        <v>263.2</v>
      </c>
      <c r="Q28" s="4">
        <v>213.751</v>
      </c>
      <c r="R28" s="4">
        <v>2.5066000000000002</v>
      </c>
      <c r="S28" s="4">
        <v>216.3</v>
      </c>
      <c r="T28" s="4">
        <v>187.3938</v>
      </c>
      <c r="W28" s="4">
        <v>0</v>
      </c>
      <c r="X28" s="4">
        <v>0.95879999999999999</v>
      </c>
      <c r="Y28" s="4">
        <v>12</v>
      </c>
      <c r="Z28" s="4">
        <v>851</v>
      </c>
      <c r="AA28" s="4">
        <v>852</v>
      </c>
      <c r="AB28" s="4">
        <v>871</v>
      </c>
      <c r="AC28" s="4">
        <v>85</v>
      </c>
      <c r="AD28" s="4">
        <v>28.81</v>
      </c>
      <c r="AE28" s="4">
        <v>0.66</v>
      </c>
      <c r="AF28" s="4">
        <v>979</v>
      </c>
      <c r="AG28" s="4">
        <v>3</v>
      </c>
      <c r="AH28" s="4">
        <v>55</v>
      </c>
      <c r="AI28" s="4">
        <v>41</v>
      </c>
      <c r="AJ28" s="4">
        <v>190</v>
      </c>
      <c r="AK28" s="4">
        <v>168</v>
      </c>
      <c r="AL28" s="4">
        <v>4.5999999999999996</v>
      </c>
      <c r="AM28" s="4">
        <v>175</v>
      </c>
      <c r="AN28" s="4" t="s">
        <v>155</v>
      </c>
      <c r="AO28" s="4">
        <v>1</v>
      </c>
      <c r="AP28" s="5">
        <v>0.89342592592592596</v>
      </c>
      <c r="AQ28" s="4">
        <v>47.158684000000001</v>
      </c>
      <c r="AR28" s="4">
        <v>-88.485688999999994</v>
      </c>
      <c r="AS28" s="4">
        <v>312.10000000000002</v>
      </c>
      <c r="AT28" s="4">
        <v>32.299999999999997</v>
      </c>
      <c r="AU28" s="4">
        <v>12</v>
      </c>
      <c r="AV28" s="4">
        <v>10</v>
      </c>
      <c r="AW28" s="4" t="s">
        <v>201</v>
      </c>
      <c r="AX28" s="4">
        <v>0.96870000000000001</v>
      </c>
      <c r="AY28" s="4">
        <v>1.2</v>
      </c>
      <c r="AZ28" s="4">
        <v>1.4916</v>
      </c>
      <c r="BA28" s="4">
        <v>13.404</v>
      </c>
      <c r="BB28" s="4">
        <v>13.96</v>
      </c>
      <c r="BC28" s="4">
        <v>1.04</v>
      </c>
      <c r="BD28" s="4">
        <v>14.723000000000001</v>
      </c>
      <c r="BE28" s="4">
        <v>2794.2069999999999</v>
      </c>
      <c r="BF28" s="4">
        <v>68.695999999999998</v>
      </c>
      <c r="BG28" s="4">
        <v>6.25</v>
      </c>
      <c r="BH28" s="4">
        <v>7.2999999999999995E-2</v>
      </c>
      <c r="BI28" s="4">
        <v>6.3230000000000004</v>
      </c>
      <c r="BJ28" s="4">
        <v>5.1349999999999998</v>
      </c>
      <c r="BK28" s="4">
        <v>0.06</v>
      </c>
      <c r="BL28" s="4">
        <v>5.1950000000000003</v>
      </c>
      <c r="BM28" s="4">
        <v>1.4834000000000001</v>
      </c>
      <c r="BQ28" s="4">
        <v>159.93</v>
      </c>
      <c r="BR28" s="4">
        <v>0.14607200000000001</v>
      </c>
      <c r="BS28" s="4">
        <v>-5</v>
      </c>
      <c r="BT28" s="4">
        <v>8.9999999999999993E-3</v>
      </c>
      <c r="BU28" s="4">
        <v>3.5696330000000001</v>
      </c>
      <c r="BV28" s="4">
        <v>21</v>
      </c>
      <c r="BW28" s="4">
        <f t="shared" si="7"/>
        <v>0.94309703859999994</v>
      </c>
      <c r="BY28" s="4">
        <f>BE28*$BU28*VLOOKUP("Fuel Specific Gravity",'Raw Data'!$A$1:$B$2000,2,FALSE)</f>
        <v>7490.6944305392799</v>
      </c>
      <c r="BZ28" s="4">
        <f>BF28*$BU28*VLOOKUP("Fuel Specific Gravity",'Raw Data'!$A$1:$B$2000,2,FALSE)</f>
        <v>184.159850934568</v>
      </c>
      <c r="CA28" s="4">
        <f>BJ28*$BU28*VLOOKUP("Fuel Specific Gravity",'Raw Data'!$A$1:$B$2000,2,FALSE)</f>
        <v>13.765879156704999</v>
      </c>
      <c r="CB28" s="4">
        <f>BM28*$BU28*VLOOKUP("Fuel Specific Gravity",'Raw Data'!$A$1:$B$2000,2,FALSE)</f>
        <v>3.9766903877422002</v>
      </c>
    </row>
    <row r="29" spans="1:80" x14ac:dyDescent="0.25">
      <c r="A29" s="2">
        <v>43167</v>
      </c>
      <c r="B29" s="38">
        <v>1.7626157407407406E-2</v>
      </c>
      <c r="C29" s="4">
        <v>13.616</v>
      </c>
      <c r="D29" s="4">
        <v>0.3579</v>
      </c>
      <c r="E29" s="4">
        <v>3578.7763709999999</v>
      </c>
      <c r="F29" s="4">
        <v>242.4</v>
      </c>
      <c r="G29" s="4">
        <v>3.5</v>
      </c>
      <c r="H29" s="4">
        <v>216.2</v>
      </c>
      <c r="J29" s="4">
        <v>0.98</v>
      </c>
      <c r="K29" s="4">
        <v>0.87609999999999999</v>
      </c>
      <c r="L29" s="4">
        <v>11.928699999999999</v>
      </c>
      <c r="M29" s="4">
        <v>0.3135</v>
      </c>
      <c r="N29" s="4">
        <v>212.3948</v>
      </c>
      <c r="O29" s="4">
        <v>3.0663</v>
      </c>
      <c r="P29" s="4">
        <v>215.5</v>
      </c>
      <c r="Q29" s="4">
        <v>174.50710000000001</v>
      </c>
      <c r="R29" s="4">
        <v>2.5192999999999999</v>
      </c>
      <c r="S29" s="4">
        <v>177</v>
      </c>
      <c r="T29" s="4">
        <v>216.18049999999999</v>
      </c>
      <c r="W29" s="4">
        <v>0</v>
      </c>
      <c r="X29" s="4">
        <v>0.85440000000000005</v>
      </c>
      <c r="Y29" s="4">
        <v>12</v>
      </c>
      <c r="Z29" s="4">
        <v>851</v>
      </c>
      <c r="AA29" s="4">
        <v>852</v>
      </c>
      <c r="AB29" s="4">
        <v>871</v>
      </c>
      <c r="AC29" s="4">
        <v>85</v>
      </c>
      <c r="AD29" s="4">
        <v>28.81</v>
      </c>
      <c r="AE29" s="4">
        <v>0.66</v>
      </c>
      <c r="AF29" s="4">
        <v>979</v>
      </c>
      <c r="AG29" s="4">
        <v>3</v>
      </c>
      <c r="AH29" s="4">
        <v>55</v>
      </c>
      <c r="AI29" s="4">
        <v>41</v>
      </c>
      <c r="AJ29" s="4">
        <v>190</v>
      </c>
      <c r="AK29" s="4">
        <v>168</v>
      </c>
      <c r="AL29" s="4">
        <v>4.5999999999999996</v>
      </c>
      <c r="AM29" s="4">
        <v>175.1</v>
      </c>
      <c r="AN29" s="4" t="s">
        <v>155</v>
      </c>
      <c r="AO29" s="4">
        <v>1</v>
      </c>
      <c r="AP29" s="5">
        <v>0.89344907407407403</v>
      </c>
      <c r="AQ29" s="4">
        <v>47.158658000000003</v>
      </c>
      <c r="AR29" s="4">
        <v>-88.485612000000003</v>
      </c>
      <c r="AS29" s="4">
        <v>312.10000000000002</v>
      </c>
      <c r="AT29" s="4">
        <v>31</v>
      </c>
      <c r="AU29" s="4">
        <v>12</v>
      </c>
      <c r="AV29" s="4">
        <v>11</v>
      </c>
      <c r="AW29" s="4" t="s">
        <v>201</v>
      </c>
      <c r="AX29" s="4">
        <v>0.97709999999999997</v>
      </c>
      <c r="AY29" s="4">
        <v>1.2770999999999999</v>
      </c>
      <c r="AZ29" s="4">
        <v>1.5542</v>
      </c>
      <c r="BA29" s="4">
        <v>13.404</v>
      </c>
      <c r="BB29" s="4">
        <v>14.48</v>
      </c>
      <c r="BC29" s="4">
        <v>1.08</v>
      </c>
      <c r="BD29" s="4">
        <v>14.145</v>
      </c>
      <c r="BE29" s="4">
        <v>2827.3130000000001</v>
      </c>
      <c r="BF29" s="4">
        <v>47.296999999999997</v>
      </c>
      <c r="BG29" s="4">
        <v>5.2720000000000002</v>
      </c>
      <c r="BH29" s="4">
        <v>7.5999999999999998E-2</v>
      </c>
      <c r="BI29" s="4">
        <v>5.3479999999999999</v>
      </c>
      <c r="BJ29" s="4">
        <v>4.3310000000000004</v>
      </c>
      <c r="BK29" s="4">
        <v>6.3E-2</v>
      </c>
      <c r="BL29" s="4">
        <v>4.3940000000000001</v>
      </c>
      <c r="BM29" s="4">
        <v>1.7681</v>
      </c>
      <c r="BQ29" s="4">
        <v>147.244</v>
      </c>
      <c r="BR29" s="4">
        <v>0.10977199999999999</v>
      </c>
      <c r="BS29" s="4">
        <v>-5</v>
      </c>
      <c r="BT29" s="4">
        <v>8.071E-3</v>
      </c>
      <c r="BU29" s="4">
        <v>2.682547</v>
      </c>
      <c r="BV29" s="4">
        <v>21</v>
      </c>
      <c r="BW29" s="4">
        <f t="shared" si="7"/>
        <v>0.70872891739999999</v>
      </c>
      <c r="BY29" s="4">
        <f>BE29*$BU29*VLOOKUP("Fuel Specific Gravity",'Raw Data'!$A$1:$B$2000,2,FALSE)</f>
        <v>5695.8844046644608</v>
      </c>
      <c r="BZ29" s="4">
        <f>BF29*$BU29*VLOOKUP("Fuel Specific Gravity",'Raw Data'!$A$1:$B$2000,2,FALSE)</f>
        <v>95.284195519708987</v>
      </c>
      <c r="CA29" s="4">
        <f>BJ29*$BU29*VLOOKUP("Fuel Specific Gravity",'Raw Data'!$A$1:$B$2000,2,FALSE)</f>
        <v>8.7252014038070023</v>
      </c>
      <c r="CB29" s="4">
        <f>BM29*$BU29*VLOOKUP("Fuel Specific Gravity",'Raw Data'!$A$1:$B$2000,2,FALSE)</f>
        <v>3.5620015243756997</v>
      </c>
    </row>
    <row r="30" spans="1:80" x14ac:dyDescent="0.25">
      <c r="A30" s="2">
        <v>43167</v>
      </c>
      <c r="B30" s="38">
        <v>1.763773148148148E-2</v>
      </c>
      <c r="C30" s="4">
        <v>13.670999999999999</v>
      </c>
      <c r="D30" s="4">
        <v>0.12670000000000001</v>
      </c>
      <c r="E30" s="4">
        <v>1266.540084</v>
      </c>
      <c r="F30" s="4">
        <v>200.7</v>
      </c>
      <c r="G30" s="4">
        <v>3.5</v>
      </c>
      <c r="H30" s="4">
        <v>208.6</v>
      </c>
      <c r="J30" s="4">
        <v>0.82</v>
      </c>
      <c r="K30" s="4">
        <v>0.87770000000000004</v>
      </c>
      <c r="L30" s="4">
        <v>11.9992</v>
      </c>
      <c r="M30" s="4">
        <v>0.11119999999999999</v>
      </c>
      <c r="N30" s="4">
        <v>176.19909999999999</v>
      </c>
      <c r="O30" s="4">
        <v>3.0720000000000001</v>
      </c>
      <c r="P30" s="4">
        <v>179.3</v>
      </c>
      <c r="Q30" s="4">
        <v>144.7681</v>
      </c>
      <c r="R30" s="4">
        <v>2.524</v>
      </c>
      <c r="S30" s="4">
        <v>147.30000000000001</v>
      </c>
      <c r="T30" s="4">
        <v>208.5686</v>
      </c>
      <c r="W30" s="4">
        <v>0</v>
      </c>
      <c r="X30" s="4">
        <v>0.72070000000000001</v>
      </c>
      <c r="Y30" s="4">
        <v>12</v>
      </c>
      <c r="Z30" s="4">
        <v>851</v>
      </c>
      <c r="AA30" s="4">
        <v>853</v>
      </c>
      <c r="AB30" s="4">
        <v>872</v>
      </c>
      <c r="AC30" s="4">
        <v>85</v>
      </c>
      <c r="AD30" s="4">
        <v>28.81</v>
      </c>
      <c r="AE30" s="4">
        <v>0.66</v>
      </c>
      <c r="AF30" s="4">
        <v>979</v>
      </c>
      <c r="AG30" s="4">
        <v>3</v>
      </c>
      <c r="AH30" s="4">
        <v>55</v>
      </c>
      <c r="AI30" s="4">
        <v>41</v>
      </c>
      <c r="AJ30" s="4">
        <v>190</v>
      </c>
      <c r="AK30" s="4">
        <v>168</v>
      </c>
      <c r="AL30" s="4">
        <v>4.5999999999999996</v>
      </c>
      <c r="AM30" s="4">
        <v>175.4</v>
      </c>
      <c r="AN30" s="4" t="s">
        <v>155</v>
      </c>
      <c r="AO30" s="4">
        <v>1</v>
      </c>
      <c r="AP30" s="5">
        <v>0.89344907407407403</v>
      </c>
      <c r="AQ30" s="4">
        <v>47.158620999999997</v>
      </c>
      <c r="AR30" s="4">
        <v>-88.485487000000006</v>
      </c>
      <c r="AS30" s="4">
        <v>312</v>
      </c>
      <c r="AT30" s="4">
        <v>30.3</v>
      </c>
      <c r="AU30" s="4">
        <v>12</v>
      </c>
      <c r="AV30" s="4">
        <v>11</v>
      </c>
      <c r="AW30" s="4" t="s">
        <v>212</v>
      </c>
      <c r="AX30" s="4">
        <v>1.3855</v>
      </c>
      <c r="AY30" s="4">
        <v>1.3771</v>
      </c>
      <c r="AZ30" s="4">
        <v>1.9855</v>
      </c>
      <c r="BA30" s="4">
        <v>13.404</v>
      </c>
      <c r="BB30" s="4">
        <v>14.69</v>
      </c>
      <c r="BC30" s="4">
        <v>1.1000000000000001</v>
      </c>
      <c r="BD30" s="4">
        <v>13.930999999999999</v>
      </c>
      <c r="BE30" s="4">
        <v>2875.2260000000001</v>
      </c>
      <c r="BF30" s="4">
        <v>16.954000000000001</v>
      </c>
      <c r="BG30" s="4">
        <v>4.4210000000000003</v>
      </c>
      <c r="BH30" s="4">
        <v>7.6999999999999999E-2</v>
      </c>
      <c r="BI30" s="4">
        <v>4.4989999999999997</v>
      </c>
      <c r="BJ30" s="4">
        <v>3.633</v>
      </c>
      <c r="BK30" s="4">
        <v>6.3E-2</v>
      </c>
      <c r="BL30" s="4">
        <v>3.6960000000000002</v>
      </c>
      <c r="BM30" s="4">
        <v>1.7245999999999999</v>
      </c>
      <c r="BQ30" s="4">
        <v>125.57299999999999</v>
      </c>
      <c r="BR30" s="4">
        <v>0.11350300000000001</v>
      </c>
      <c r="BS30" s="4">
        <v>-5</v>
      </c>
      <c r="BT30" s="4">
        <v>8.0000000000000002E-3</v>
      </c>
      <c r="BU30" s="4">
        <v>2.77373</v>
      </c>
      <c r="BV30" s="4">
        <v>21</v>
      </c>
      <c r="BW30" s="4">
        <f t="shared" si="7"/>
        <v>0.73281946600000003</v>
      </c>
      <c r="BY30" s="4">
        <f>BE30*$BU30*VLOOKUP("Fuel Specific Gravity",'Raw Data'!$A$1:$B$2000,2,FALSE)</f>
        <v>5989.3005603479805</v>
      </c>
      <c r="BZ30" s="4">
        <f>BF30*$BU30*VLOOKUP("Fuel Specific Gravity",'Raw Data'!$A$1:$B$2000,2,FALSE)</f>
        <v>35.316389633420002</v>
      </c>
      <c r="CA30" s="4">
        <f>BJ30*$BU30*VLOOKUP("Fuel Specific Gravity",'Raw Data'!$A$1:$B$2000,2,FALSE)</f>
        <v>7.5677977785899992</v>
      </c>
      <c r="CB30" s="4">
        <f>BM30*$BU30*VLOOKUP("Fuel Specific Gravity",'Raw Data'!$A$1:$B$2000,2,FALSE)</f>
        <v>3.5924646432579994</v>
      </c>
    </row>
    <row r="31" spans="1:80" x14ac:dyDescent="0.25">
      <c r="A31" s="2">
        <v>43167</v>
      </c>
      <c r="B31" s="38">
        <v>1.7649305555555553E-2</v>
      </c>
      <c r="C31" s="4">
        <v>13.964</v>
      </c>
      <c r="D31" s="4">
        <v>4.3900000000000002E-2</v>
      </c>
      <c r="E31" s="4">
        <v>438.70324199999999</v>
      </c>
      <c r="F31" s="4">
        <v>164.6</v>
      </c>
      <c r="G31" s="4">
        <v>3.5</v>
      </c>
      <c r="H31" s="4">
        <v>158.1</v>
      </c>
      <c r="J31" s="4">
        <v>0.7</v>
      </c>
      <c r="K31" s="4">
        <v>0.87629999999999997</v>
      </c>
      <c r="L31" s="4">
        <v>12.2363</v>
      </c>
      <c r="M31" s="4">
        <v>3.8399999999999997E-2</v>
      </c>
      <c r="N31" s="4">
        <v>144.2372</v>
      </c>
      <c r="O31" s="4">
        <v>3.0669</v>
      </c>
      <c r="P31" s="4">
        <v>147.30000000000001</v>
      </c>
      <c r="Q31" s="4">
        <v>118.5077</v>
      </c>
      <c r="R31" s="4">
        <v>2.5198999999999998</v>
      </c>
      <c r="S31" s="4">
        <v>121</v>
      </c>
      <c r="T31" s="4">
        <v>158.07579999999999</v>
      </c>
      <c r="W31" s="4">
        <v>0</v>
      </c>
      <c r="X31" s="4">
        <v>0.61339999999999995</v>
      </c>
      <c r="Y31" s="4">
        <v>12</v>
      </c>
      <c r="Z31" s="4">
        <v>851</v>
      </c>
      <c r="AA31" s="4">
        <v>853</v>
      </c>
      <c r="AB31" s="4">
        <v>872</v>
      </c>
      <c r="AC31" s="4">
        <v>85</v>
      </c>
      <c r="AD31" s="4">
        <v>28.81</v>
      </c>
      <c r="AE31" s="4">
        <v>0.66</v>
      </c>
      <c r="AF31" s="4">
        <v>979</v>
      </c>
      <c r="AG31" s="4">
        <v>3</v>
      </c>
      <c r="AH31" s="4">
        <v>55</v>
      </c>
      <c r="AI31" s="4">
        <v>41</v>
      </c>
      <c r="AJ31" s="4">
        <v>190</v>
      </c>
      <c r="AK31" s="4">
        <v>168</v>
      </c>
      <c r="AL31" s="4">
        <v>4.8</v>
      </c>
      <c r="AM31" s="4">
        <v>175.8</v>
      </c>
      <c r="AN31" s="4" t="s">
        <v>155</v>
      </c>
      <c r="AO31" s="4">
        <v>1</v>
      </c>
      <c r="AP31" s="5">
        <v>0.89346064814814818</v>
      </c>
      <c r="AQ31" s="4">
        <v>47.158557999999999</v>
      </c>
      <c r="AR31" s="4">
        <v>-88.485204999999993</v>
      </c>
      <c r="AS31" s="4">
        <v>311.8</v>
      </c>
      <c r="AT31" s="4">
        <v>28.7</v>
      </c>
      <c r="AU31" s="4">
        <v>12</v>
      </c>
      <c r="AV31" s="4">
        <v>11</v>
      </c>
      <c r="AW31" s="4" t="s">
        <v>212</v>
      </c>
      <c r="AX31" s="4">
        <v>1.5770999999999999</v>
      </c>
      <c r="AY31" s="4">
        <v>1.5542</v>
      </c>
      <c r="AZ31" s="4">
        <v>2.2542</v>
      </c>
      <c r="BA31" s="4">
        <v>13.404</v>
      </c>
      <c r="BB31" s="4">
        <v>14.5</v>
      </c>
      <c r="BC31" s="4">
        <v>1.08</v>
      </c>
      <c r="BD31" s="4">
        <v>14.12</v>
      </c>
      <c r="BE31" s="4">
        <v>2893.9110000000001</v>
      </c>
      <c r="BF31" s="4">
        <v>5.7869999999999999</v>
      </c>
      <c r="BG31" s="4">
        <v>3.5720000000000001</v>
      </c>
      <c r="BH31" s="4">
        <v>7.5999999999999998E-2</v>
      </c>
      <c r="BI31" s="4">
        <v>3.6480000000000001</v>
      </c>
      <c r="BJ31" s="4">
        <v>2.9350000000000001</v>
      </c>
      <c r="BK31" s="4">
        <v>6.2E-2</v>
      </c>
      <c r="BL31" s="4">
        <v>2.9969999999999999</v>
      </c>
      <c r="BM31" s="4">
        <v>1.2901</v>
      </c>
      <c r="BQ31" s="4">
        <v>105.48</v>
      </c>
      <c r="BR31" s="4">
        <v>0.121432</v>
      </c>
      <c r="BS31" s="4">
        <v>-5</v>
      </c>
      <c r="BT31" s="4">
        <v>7.071E-3</v>
      </c>
      <c r="BU31" s="4">
        <v>2.9674939999999999</v>
      </c>
      <c r="BV31" s="4">
        <v>21</v>
      </c>
      <c r="BW31" s="4">
        <f t="shared" si="7"/>
        <v>0.78401191479999999</v>
      </c>
      <c r="BY31" s="4">
        <f>BE31*$BU31*VLOOKUP("Fuel Specific Gravity",'Raw Data'!$A$1:$B$2000,2,FALSE)</f>
        <v>6449.3353103045338</v>
      </c>
      <c r="BZ31" s="4">
        <f>BF31*$BU31*VLOOKUP("Fuel Specific Gravity",'Raw Data'!$A$1:$B$2000,2,FALSE)</f>
        <v>12.896838721278</v>
      </c>
      <c r="CA31" s="4">
        <f>BJ31*$BU31*VLOOKUP("Fuel Specific Gravity",'Raw Data'!$A$1:$B$2000,2,FALSE)</f>
        <v>6.5409057623900004</v>
      </c>
      <c r="CB31" s="4">
        <f>BM31*$BU31*VLOOKUP("Fuel Specific Gravity",'Raw Data'!$A$1:$B$2000,2,FALSE)</f>
        <v>2.8751013710594</v>
      </c>
    </row>
    <row r="32" spans="1:80" x14ac:dyDescent="0.25">
      <c r="A32" s="2">
        <v>43167</v>
      </c>
      <c r="B32" s="38">
        <v>1.7660879629629627E-2</v>
      </c>
      <c r="C32" s="4">
        <v>14.221</v>
      </c>
      <c r="D32" s="4">
        <v>1.5800000000000002E-2</v>
      </c>
      <c r="E32" s="4">
        <v>157.61983499999999</v>
      </c>
      <c r="F32" s="4">
        <v>131.9</v>
      </c>
      <c r="G32" s="4">
        <v>3.5</v>
      </c>
      <c r="H32" s="4">
        <v>112.6</v>
      </c>
      <c r="J32" s="4">
        <v>0.6</v>
      </c>
      <c r="K32" s="4">
        <v>0.87450000000000006</v>
      </c>
      <c r="L32" s="4">
        <v>12.4368</v>
      </c>
      <c r="M32" s="4">
        <v>1.38E-2</v>
      </c>
      <c r="N32" s="4">
        <v>115.3704</v>
      </c>
      <c r="O32" s="4">
        <v>3.0608</v>
      </c>
      <c r="P32" s="4">
        <v>118.4</v>
      </c>
      <c r="Q32" s="4">
        <v>94.790199999999999</v>
      </c>
      <c r="R32" s="4">
        <v>2.5148000000000001</v>
      </c>
      <c r="S32" s="4">
        <v>97.3</v>
      </c>
      <c r="T32" s="4">
        <v>112.6241</v>
      </c>
      <c r="W32" s="4">
        <v>0</v>
      </c>
      <c r="X32" s="4">
        <v>0.52470000000000006</v>
      </c>
      <c r="Y32" s="4">
        <v>12</v>
      </c>
      <c r="Z32" s="4">
        <v>851</v>
      </c>
      <c r="AA32" s="4">
        <v>854</v>
      </c>
      <c r="AB32" s="4">
        <v>872</v>
      </c>
      <c r="AC32" s="4">
        <v>85</v>
      </c>
      <c r="AD32" s="4">
        <v>28.81</v>
      </c>
      <c r="AE32" s="4">
        <v>0.66</v>
      </c>
      <c r="AF32" s="4">
        <v>979</v>
      </c>
      <c r="AG32" s="4">
        <v>3</v>
      </c>
      <c r="AH32" s="4">
        <v>55</v>
      </c>
      <c r="AI32" s="4">
        <v>41</v>
      </c>
      <c r="AJ32" s="4">
        <v>190</v>
      </c>
      <c r="AK32" s="4">
        <v>168</v>
      </c>
      <c r="AL32" s="4">
        <v>4.7</v>
      </c>
      <c r="AM32" s="4">
        <v>175.8</v>
      </c>
      <c r="AN32" s="4" t="s">
        <v>155</v>
      </c>
      <c r="AO32" s="4">
        <v>1</v>
      </c>
      <c r="AP32" s="5">
        <v>0.89348379629629626</v>
      </c>
      <c r="AQ32" s="4">
        <v>47.158543000000002</v>
      </c>
      <c r="AR32" s="4">
        <v>-88.485131999999993</v>
      </c>
      <c r="AS32" s="4">
        <v>311.8</v>
      </c>
      <c r="AT32" s="4">
        <v>28.2</v>
      </c>
      <c r="AU32" s="4">
        <v>12</v>
      </c>
      <c r="AV32" s="4">
        <v>10</v>
      </c>
      <c r="AW32" s="4" t="s">
        <v>212</v>
      </c>
      <c r="AX32" s="4">
        <v>1.9084000000000001</v>
      </c>
      <c r="AY32" s="4">
        <v>1.7542</v>
      </c>
      <c r="AZ32" s="4">
        <v>2.6084000000000001</v>
      </c>
      <c r="BA32" s="4">
        <v>13.404</v>
      </c>
      <c r="BB32" s="4">
        <v>14.29</v>
      </c>
      <c r="BC32" s="4">
        <v>1.07</v>
      </c>
      <c r="BD32" s="4">
        <v>14.35</v>
      </c>
      <c r="BE32" s="4">
        <v>2900.7710000000002</v>
      </c>
      <c r="BF32" s="4">
        <v>2.0459999999999998</v>
      </c>
      <c r="BG32" s="4">
        <v>2.8180000000000001</v>
      </c>
      <c r="BH32" s="4">
        <v>7.4999999999999997E-2</v>
      </c>
      <c r="BI32" s="4">
        <v>2.8929999999999998</v>
      </c>
      <c r="BJ32" s="4">
        <v>2.3149999999999999</v>
      </c>
      <c r="BK32" s="4">
        <v>6.0999999999999999E-2</v>
      </c>
      <c r="BL32" s="4">
        <v>2.3769999999999998</v>
      </c>
      <c r="BM32" s="4">
        <v>0.90649999999999997</v>
      </c>
      <c r="BQ32" s="4">
        <v>88.986000000000004</v>
      </c>
      <c r="BR32" s="4">
        <v>0.15823100000000001</v>
      </c>
      <c r="BS32" s="4">
        <v>-5</v>
      </c>
      <c r="BT32" s="4">
        <v>7.9290000000000003E-3</v>
      </c>
      <c r="BU32" s="4">
        <v>3.866771</v>
      </c>
      <c r="BV32" s="4">
        <v>21</v>
      </c>
      <c r="BW32" s="4">
        <f t="shared" si="7"/>
        <v>1.0216008982</v>
      </c>
      <c r="BY32" s="4">
        <f>BE32*$BU32*VLOOKUP("Fuel Specific Gravity",'Raw Data'!$A$1:$B$2000,2,FALSE)</f>
        <v>8423.6795025111915</v>
      </c>
      <c r="BZ32" s="4">
        <f>BF32*$BU32*VLOOKUP("Fuel Specific Gravity",'Raw Data'!$A$1:$B$2000,2,FALSE)</f>
        <v>5.9414715129659994</v>
      </c>
      <c r="CA32" s="4">
        <f>BJ32*$BU32*VLOOKUP("Fuel Specific Gravity",'Raw Data'!$A$1:$B$2000,2,FALSE)</f>
        <v>6.7226327236149999</v>
      </c>
      <c r="CB32" s="4">
        <f>BM32*$BU32*VLOOKUP("Fuel Specific Gravity",'Raw Data'!$A$1:$B$2000,2,FALSE)</f>
        <v>2.6324261615364999</v>
      </c>
    </row>
    <row r="33" spans="1:80" x14ac:dyDescent="0.25">
      <c r="A33" s="2">
        <v>43167</v>
      </c>
      <c r="B33" s="38">
        <v>1.7672453703703704E-2</v>
      </c>
      <c r="C33" s="4">
        <v>14.247999999999999</v>
      </c>
      <c r="D33" s="4">
        <v>8.0000000000000002E-3</v>
      </c>
      <c r="E33" s="4">
        <v>79.576892000000001</v>
      </c>
      <c r="F33" s="4">
        <v>114</v>
      </c>
      <c r="G33" s="4">
        <v>3.5</v>
      </c>
      <c r="H33" s="4">
        <v>78.900000000000006</v>
      </c>
      <c r="J33" s="4">
        <v>0.5</v>
      </c>
      <c r="K33" s="4">
        <v>0.87439999999999996</v>
      </c>
      <c r="L33" s="4">
        <v>12.459300000000001</v>
      </c>
      <c r="M33" s="4">
        <v>7.0000000000000001E-3</v>
      </c>
      <c r="N33" s="4">
        <v>99.694599999999994</v>
      </c>
      <c r="O33" s="4">
        <v>3.0605000000000002</v>
      </c>
      <c r="P33" s="4">
        <v>102.8</v>
      </c>
      <c r="Q33" s="4">
        <v>81.910700000000006</v>
      </c>
      <c r="R33" s="4">
        <v>2.5146000000000002</v>
      </c>
      <c r="S33" s="4">
        <v>84.4</v>
      </c>
      <c r="T33" s="4">
        <v>78.920500000000004</v>
      </c>
      <c r="W33" s="4">
        <v>0</v>
      </c>
      <c r="X33" s="4">
        <v>0.43719999999999998</v>
      </c>
      <c r="Y33" s="4">
        <v>12</v>
      </c>
      <c r="Z33" s="4">
        <v>851</v>
      </c>
      <c r="AA33" s="4">
        <v>854</v>
      </c>
      <c r="AB33" s="4">
        <v>872</v>
      </c>
      <c r="AC33" s="4">
        <v>85</v>
      </c>
      <c r="AD33" s="4">
        <v>28.81</v>
      </c>
      <c r="AE33" s="4">
        <v>0.66</v>
      </c>
      <c r="AF33" s="4">
        <v>979</v>
      </c>
      <c r="AG33" s="4">
        <v>3</v>
      </c>
      <c r="AH33" s="4">
        <v>55</v>
      </c>
      <c r="AI33" s="4">
        <v>41</v>
      </c>
      <c r="AJ33" s="4">
        <v>190</v>
      </c>
      <c r="AK33" s="4">
        <v>168</v>
      </c>
      <c r="AL33" s="4">
        <v>4.8</v>
      </c>
      <c r="AM33" s="4">
        <v>175.5</v>
      </c>
      <c r="AN33" s="4" t="s">
        <v>155</v>
      </c>
      <c r="AO33" s="4">
        <v>1</v>
      </c>
      <c r="AP33" s="5">
        <v>0.89348379629629626</v>
      </c>
      <c r="AQ33" s="4">
        <v>47.15851</v>
      </c>
      <c r="AR33" s="4">
        <v>-88.484903000000003</v>
      </c>
      <c r="AS33" s="4">
        <v>311.7</v>
      </c>
      <c r="AT33" s="4">
        <v>26.4</v>
      </c>
      <c r="AU33" s="4">
        <v>12</v>
      </c>
      <c r="AV33" s="4">
        <v>10</v>
      </c>
      <c r="AW33" s="4" t="s">
        <v>210</v>
      </c>
      <c r="AX33" s="4">
        <v>2.5396999999999998</v>
      </c>
      <c r="AY33" s="4">
        <v>1.1832</v>
      </c>
      <c r="AZ33" s="4">
        <v>3.1625999999999999</v>
      </c>
      <c r="BA33" s="4">
        <v>13.404</v>
      </c>
      <c r="BB33" s="4">
        <v>14.27</v>
      </c>
      <c r="BC33" s="4">
        <v>1.06</v>
      </c>
      <c r="BD33" s="4">
        <v>14.36</v>
      </c>
      <c r="BE33" s="4">
        <v>2903.143</v>
      </c>
      <c r="BF33" s="4">
        <v>1.032</v>
      </c>
      <c r="BG33" s="4">
        <v>2.4329999999999998</v>
      </c>
      <c r="BH33" s="4">
        <v>7.4999999999999997E-2</v>
      </c>
      <c r="BI33" s="4">
        <v>2.5070000000000001</v>
      </c>
      <c r="BJ33" s="4">
        <v>1.9990000000000001</v>
      </c>
      <c r="BK33" s="4">
        <v>6.0999999999999999E-2</v>
      </c>
      <c r="BL33" s="4">
        <v>2.06</v>
      </c>
      <c r="BM33" s="4">
        <v>0.63460000000000005</v>
      </c>
      <c r="BQ33" s="4">
        <v>74.075000000000003</v>
      </c>
      <c r="BR33" s="4">
        <v>0.168432</v>
      </c>
      <c r="BS33" s="4">
        <v>-5</v>
      </c>
      <c r="BT33" s="4">
        <v>7.071E-3</v>
      </c>
      <c r="BU33" s="4">
        <v>4.1160579999999998</v>
      </c>
      <c r="BV33" s="4">
        <v>21</v>
      </c>
      <c r="BW33" s="4">
        <f t="shared" si="7"/>
        <v>1.0874625236</v>
      </c>
      <c r="BY33" s="4">
        <f>BE33*$BU33*VLOOKUP("Fuel Specific Gravity",'Raw Data'!$A$1:$B$2000,2,FALSE)</f>
        <v>8974.0782326907938</v>
      </c>
      <c r="BZ33" s="4">
        <f>BF33*$BU33*VLOOKUP("Fuel Specific Gravity",'Raw Data'!$A$1:$B$2000,2,FALSE)</f>
        <v>3.1900766638559999</v>
      </c>
      <c r="CA33" s="4">
        <f>BJ33*$BU33*VLOOKUP("Fuel Specific Gravity",'Raw Data'!$A$1:$B$2000,2,FALSE)</f>
        <v>6.1792279564420003</v>
      </c>
      <c r="CB33" s="4">
        <f>BM33*$BU33*VLOOKUP("Fuel Specific Gravity",'Raw Data'!$A$1:$B$2000,2,FALSE)</f>
        <v>1.9616498555067998</v>
      </c>
    </row>
    <row r="34" spans="1:80" x14ac:dyDescent="0.25">
      <c r="A34" s="2">
        <v>43167</v>
      </c>
      <c r="B34" s="38">
        <v>1.7684027777777778E-2</v>
      </c>
      <c r="C34" s="4">
        <v>14.09</v>
      </c>
      <c r="D34" s="4">
        <v>5.1999999999999998E-3</v>
      </c>
      <c r="E34" s="4">
        <v>52.276896999999998</v>
      </c>
      <c r="F34" s="4">
        <v>97.2</v>
      </c>
      <c r="G34" s="4">
        <v>3.5</v>
      </c>
      <c r="H34" s="4">
        <v>52.3</v>
      </c>
      <c r="J34" s="4">
        <v>0.4</v>
      </c>
      <c r="K34" s="4">
        <v>0.87570000000000003</v>
      </c>
      <c r="L34" s="4">
        <v>12.338900000000001</v>
      </c>
      <c r="M34" s="4">
        <v>4.5999999999999999E-3</v>
      </c>
      <c r="N34" s="4">
        <v>85.122200000000007</v>
      </c>
      <c r="O34" s="4">
        <v>3.0651000000000002</v>
      </c>
      <c r="P34" s="4">
        <v>88.2</v>
      </c>
      <c r="Q34" s="4">
        <v>69.937799999999996</v>
      </c>
      <c r="R34" s="4">
        <v>2.5183</v>
      </c>
      <c r="S34" s="4">
        <v>72.5</v>
      </c>
      <c r="T34" s="4">
        <v>52.259799999999998</v>
      </c>
      <c r="W34" s="4">
        <v>0</v>
      </c>
      <c r="X34" s="4">
        <v>0.3503</v>
      </c>
      <c r="Y34" s="4">
        <v>12</v>
      </c>
      <c r="Z34" s="4">
        <v>851</v>
      </c>
      <c r="AA34" s="4">
        <v>853</v>
      </c>
      <c r="AB34" s="4">
        <v>872</v>
      </c>
      <c r="AC34" s="4">
        <v>85</v>
      </c>
      <c r="AD34" s="4">
        <v>28.81</v>
      </c>
      <c r="AE34" s="4">
        <v>0.66</v>
      </c>
      <c r="AF34" s="4">
        <v>979</v>
      </c>
      <c r="AG34" s="4">
        <v>3</v>
      </c>
      <c r="AH34" s="4">
        <v>55</v>
      </c>
      <c r="AI34" s="4">
        <v>41</v>
      </c>
      <c r="AJ34" s="4">
        <v>190</v>
      </c>
      <c r="AK34" s="4">
        <v>168</v>
      </c>
      <c r="AL34" s="4">
        <v>4.8</v>
      </c>
      <c r="AM34" s="4">
        <v>175.1</v>
      </c>
      <c r="AN34" s="4" t="s">
        <v>155</v>
      </c>
      <c r="AO34" s="4">
        <v>1</v>
      </c>
      <c r="AP34" s="5">
        <v>0.89350694444444445</v>
      </c>
      <c r="AQ34" s="4">
        <v>47.158504999999998</v>
      </c>
      <c r="AR34" s="4">
        <v>-88.484725999999995</v>
      </c>
      <c r="AS34" s="4">
        <v>311.3</v>
      </c>
      <c r="AT34" s="4">
        <v>24.9</v>
      </c>
      <c r="AU34" s="4">
        <v>12</v>
      </c>
      <c r="AV34" s="4">
        <v>10</v>
      </c>
      <c r="AW34" s="4" t="s">
        <v>210</v>
      </c>
      <c r="AX34" s="4">
        <v>1.6206</v>
      </c>
      <c r="AY34" s="4">
        <v>1.1541999999999999</v>
      </c>
      <c r="AZ34" s="4">
        <v>2.4519000000000002</v>
      </c>
      <c r="BA34" s="4">
        <v>13.404</v>
      </c>
      <c r="BB34" s="4">
        <v>14.43</v>
      </c>
      <c r="BC34" s="4">
        <v>1.08</v>
      </c>
      <c r="BD34" s="4">
        <v>14.19</v>
      </c>
      <c r="BE34" s="4">
        <v>2904.39</v>
      </c>
      <c r="BF34" s="4">
        <v>0.68600000000000005</v>
      </c>
      <c r="BG34" s="4">
        <v>2.0979999999999999</v>
      </c>
      <c r="BH34" s="4">
        <v>7.5999999999999998E-2</v>
      </c>
      <c r="BI34" s="4">
        <v>2.1739999999999999</v>
      </c>
      <c r="BJ34" s="4">
        <v>1.724</v>
      </c>
      <c r="BK34" s="4">
        <v>6.2E-2</v>
      </c>
      <c r="BL34" s="4">
        <v>1.786</v>
      </c>
      <c r="BM34" s="4">
        <v>0.42449999999999999</v>
      </c>
      <c r="BQ34" s="4">
        <v>59.953000000000003</v>
      </c>
      <c r="BR34" s="4">
        <v>0.15785199999999999</v>
      </c>
      <c r="BS34" s="4">
        <v>-5</v>
      </c>
      <c r="BT34" s="4">
        <v>7.0000000000000001E-3</v>
      </c>
      <c r="BU34" s="4">
        <v>3.8575089999999999</v>
      </c>
      <c r="BV34" s="4">
        <v>21</v>
      </c>
      <c r="BW34" s="4">
        <f t="shared" si="7"/>
        <v>1.0191538778</v>
      </c>
      <c r="BY34" s="4">
        <f>BE34*$BU34*VLOOKUP("Fuel Specific Gravity",'Raw Data'!$A$1:$B$2000,2,FALSE)</f>
        <v>8413.9866339470082</v>
      </c>
      <c r="BZ34" s="4">
        <f>BF34*$BU34*VLOOKUP("Fuel Specific Gravity",'Raw Data'!$A$1:$B$2000,2,FALSE)</f>
        <v>1.9873346316740002</v>
      </c>
      <c r="CA34" s="4">
        <f>BJ34*$BU34*VLOOKUP("Fuel Specific Gravity",'Raw Data'!$A$1:$B$2000,2,FALSE)</f>
        <v>4.9944094825159997</v>
      </c>
      <c r="CB34" s="4">
        <f>BM34*$BU34*VLOOKUP("Fuel Specific Gravity",'Raw Data'!$A$1:$B$2000,2,FALSE)</f>
        <v>1.2297719404455001</v>
      </c>
    </row>
    <row r="35" spans="1:80" x14ac:dyDescent="0.25">
      <c r="A35" s="2">
        <v>43167</v>
      </c>
      <c r="B35" s="38">
        <v>1.7695601851851851E-2</v>
      </c>
      <c r="C35" s="4">
        <v>13.914</v>
      </c>
      <c r="D35" s="4">
        <v>6.1000000000000004E-3</v>
      </c>
      <c r="E35" s="4">
        <v>60.616152999999997</v>
      </c>
      <c r="F35" s="4">
        <v>82.2</v>
      </c>
      <c r="G35" s="4">
        <v>3.5</v>
      </c>
      <c r="H35" s="4">
        <v>50</v>
      </c>
      <c r="J35" s="4">
        <v>0.4</v>
      </c>
      <c r="K35" s="4">
        <v>0.87709999999999999</v>
      </c>
      <c r="L35" s="4">
        <v>12.2042</v>
      </c>
      <c r="M35" s="4">
        <v>5.3E-3</v>
      </c>
      <c r="N35" s="4">
        <v>72.094099999999997</v>
      </c>
      <c r="O35" s="4">
        <v>3.0699000000000001</v>
      </c>
      <c r="P35" s="4">
        <v>75.2</v>
      </c>
      <c r="Q35" s="4">
        <v>59.233699999999999</v>
      </c>
      <c r="R35" s="4">
        <v>2.5223</v>
      </c>
      <c r="S35" s="4">
        <v>61.8</v>
      </c>
      <c r="T35" s="4">
        <v>49.951999999999998</v>
      </c>
      <c r="W35" s="4">
        <v>0</v>
      </c>
      <c r="X35" s="4">
        <v>0.3508</v>
      </c>
      <c r="Y35" s="4">
        <v>11.9</v>
      </c>
      <c r="Z35" s="4">
        <v>851</v>
      </c>
      <c r="AA35" s="4">
        <v>853</v>
      </c>
      <c r="AB35" s="4">
        <v>872</v>
      </c>
      <c r="AC35" s="4">
        <v>85</v>
      </c>
      <c r="AD35" s="4">
        <v>28.81</v>
      </c>
      <c r="AE35" s="4">
        <v>0.66</v>
      </c>
      <c r="AF35" s="4">
        <v>979</v>
      </c>
      <c r="AG35" s="4">
        <v>3</v>
      </c>
      <c r="AH35" s="4">
        <v>55</v>
      </c>
      <c r="AI35" s="4">
        <v>41</v>
      </c>
      <c r="AJ35" s="4">
        <v>190</v>
      </c>
      <c r="AK35" s="4">
        <v>168.9</v>
      </c>
      <c r="AL35" s="4">
        <v>4.8</v>
      </c>
      <c r="AM35" s="4">
        <v>175</v>
      </c>
      <c r="AN35" s="4" t="s">
        <v>155</v>
      </c>
      <c r="AO35" s="4">
        <v>1</v>
      </c>
      <c r="AP35" s="5">
        <v>0.89351851851851849</v>
      </c>
      <c r="AQ35" s="4">
        <v>47.158518999999998</v>
      </c>
      <c r="AR35" s="4">
        <v>-88.484588000000002</v>
      </c>
      <c r="AS35" s="4">
        <v>311.10000000000002</v>
      </c>
      <c r="AT35" s="4">
        <v>24</v>
      </c>
      <c r="AU35" s="4">
        <v>12</v>
      </c>
      <c r="AV35" s="4">
        <v>10</v>
      </c>
      <c r="AW35" s="4" t="s">
        <v>210</v>
      </c>
      <c r="AX35" s="4">
        <v>1.3</v>
      </c>
      <c r="AY35" s="4">
        <v>1.2</v>
      </c>
      <c r="AZ35" s="4">
        <v>2.2000000000000002</v>
      </c>
      <c r="BA35" s="4">
        <v>13.404</v>
      </c>
      <c r="BB35" s="4">
        <v>14.6</v>
      </c>
      <c r="BC35" s="4">
        <v>1.0900000000000001</v>
      </c>
      <c r="BD35" s="4">
        <v>14.010999999999999</v>
      </c>
      <c r="BE35" s="4">
        <v>2904.3470000000002</v>
      </c>
      <c r="BF35" s="4">
        <v>0.80500000000000005</v>
      </c>
      <c r="BG35" s="4">
        <v>1.7969999999999999</v>
      </c>
      <c r="BH35" s="4">
        <v>7.6999999999999999E-2</v>
      </c>
      <c r="BI35" s="4">
        <v>1.873</v>
      </c>
      <c r="BJ35" s="4">
        <v>1.476</v>
      </c>
      <c r="BK35" s="4">
        <v>6.3E-2</v>
      </c>
      <c r="BL35" s="4">
        <v>1.5389999999999999</v>
      </c>
      <c r="BM35" s="4">
        <v>0.41020000000000001</v>
      </c>
      <c r="BQ35" s="4">
        <v>60.709000000000003</v>
      </c>
      <c r="BR35" s="4">
        <v>0.11055</v>
      </c>
      <c r="BS35" s="4">
        <v>-5</v>
      </c>
      <c r="BT35" s="4">
        <v>7.9290000000000003E-3</v>
      </c>
      <c r="BU35" s="4">
        <v>2.701565</v>
      </c>
      <c r="BV35" s="4">
        <v>21</v>
      </c>
      <c r="BW35" s="4">
        <f t="shared" si="7"/>
        <v>0.71375347300000003</v>
      </c>
      <c r="BY35" s="4">
        <f>BE35*$BU35*VLOOKUP("Fuel Specific Gravity",'Raw Data'!$A$1:$B$2000,2,FALSE)</f>
        <v>5892.5579344943053</v>
      </c>
      <c r="BZ35" s="4">
        <f>BF35*$BU35*VLOOKUP("Fuel Specific Gravity",'Raw Data'!$A$1:$B$2000,2,FALSE)</f>
        <v>1.6332446285750002</v>
      </c>
      <c r="CA35" s="4">
        <f>BJ35*$BU35*VLOOKUP("Fuel Specific Gravity",'Raw Data'!$A$1:$B$2000,2,FALSE)</f>
        <v>2.99461996494</v>
      </c>
      <c r="CB35" s="4">
        <f>BM35*$BU35*VLOOKUP("Fuel Specific Gravity",'Raw Data'!$A$1:$B$2000,2,FALSE)</f>
        <v>0.83224465421300009</v>
      </c>
    </row>
    <row r="36" spans="1:80" x14ac:dyDescent="0.25">
      <c r="A36" s="2">
        <v>43167</v>
      </c>
      <c r="B36" s="38">
        <v>1.7707175925925928E-2</v>
      </c>
      <c r="C36" s="4">
        <v>14.019</v>
      </c>
      <c r="D36" s="4">
        <v>6.8999999999999999E-3</v>
      </c>
      <c r="E36" s="4">
        <v>68.942548000000002</v>
      </c>
      <c r="F36" s="4">
        <v>73.2</v>
      </c>
      <c r="G36" s="4">
        <v>3.5</v>
      </c>
      <c r="H36" s="4">
        <v>69</v>
      </c>
      <c r="J36" s="4">
        <v>0.4</v>
      </c>
      <c r="K36" s="4">
        <v>0.87629999999999997</v>
      </c>
      <c r="L36" s="4">
        <v>12.2845</v>
      </c>
      <c r="M36" s="4">
        <v>6.0000000000000001E-3</v>
      </c>
      <c r="N36" s="4">
        <v>64.121899999999997</v>
      </c>
      <c r="O36" s="4">
        <v>3.0323000000000002</v>
      </c>
      <c r="P36" s="4">
        <v>67.2</v>
      </c>
      <c r="Q36" s="4">
        <v>52.683599999999998</v>
      </c>
      <c r="R36" s="4">
        <v>2.4914000000000001</v>
      </c>
      <c r="S36" s="4">
        <v>55.2</v>
      </c>
      <c r="T36" s="4">
        <v>69.009100000000004</v>
      </c>
      <c r="W36" s="4">
        <v>0</v>
      </c>
      <c r="X36" s="4">
        <v>0.35049999999999998</v>
      </c>
      <c r="Y36" s="4">
        <v>12</v>
      </c>
      <c r="Z36" s="4">
        <v>850</v>
      </c>
      <c r="AA36" s="4">
        <v>852</v>
      </c>
      <c r="AB36" s="4">
        <v>872</v>
      </c>
      <c r="AC36" s="4">
        <v>85</v>
      </c>
      <c r="AD36" s="4">
        <v>28.81</v>
      </c>
      <c r="AE36" s="4">
        <v>0.66</v>
      </c>
      <c r="AF36" s="4">
        <v>979</v>
      </c>
      <c r="AG36" s="4">
        <v>3</v>
      </c>
      <c r="AH36" s="4">
        <v>55</v>
      </c>
      <c r="AI36" s="4">
        <v>41</v>
      </c>
      <c r="AJ36" s="4">
        <v>190</v>
      </c>
      <c r="AK36" s="4">
        <v>169</v>
      </c>
      <c r="AL36" s="4">
        <v>4.8</v>
      </c>
      <c r="AM36" s="4">
        <v>175</v>
      </c>
      <c r="AN36" s="4" t="s">
        <v>155</v>
      </c>
      <c r="AO36" s="4">
        <v>1</v>
      </c>
      <c r="AP36" s="5">
        <v>0.89353009259259253</v>
      </c>
      <c r="AQ36" s="4">
        <v>47.158521999999998</v>
      </c>
      <c r="AR36" s="4">
        <v>-88.484556999999995</v>
      </c>
      <c r="AS36" s="4">
        <v>311.10000000000002</v>
      </c>
      <c r="AT36" s="4">
        <v>23.8</v>
      </c>
      <c r="AU36" s="4">
        <v>12</v>
      </c>
      <c r="AV36" s="4">
        <v>11</v>
      </c>
      <c r="AW36" s="4" t="s">
        <v>210</v>
      </c>
      <c r="AX36" s="4">
        <v>1.3771</v>
      </c>
      <c r="AY36" s="4">
        <v>1.5854999999999999</v>
      </c>
      <c r="AZ36" s="4">
        <v>2.5855000000000001</v>
      </c>
      <c r="BA36" s="4">
        <v>13.404</v>
      </c>
      <c r="BB36" s="4">
        <v>14.49</v>
      </c>
      <c r="BC36" s="4">
        <v>1.08</v>
      </c>
      <c r="BD36" s="4">
        <v>14.122</v>
      </c>
      <c r="BE36" s="4">
        <v>2903.6779999999999</v>
      </c>
      <c r="BF36" s="4">
        <v>0.90900000000000003</v>
      </c>
      <c r="BG36" s="4">
        <v>1.587</v>
      </c>
      <c r="BH36" s="4">
        <v>7.4999999999999997E-2</v>
      </c>
      <c r="BI36" s="4">
        <v>1.6619999999999999</v>
      </c>
      <c r="BJ36" s="4">
        <v>1.304</v>
      </c>
      <c r="BK36" s="4">
        <v>6.2E-2</v>
      </c>
      <c r="BL36" s="4">
        <v>1.3660000000000001</v>
      </c>
      <c r="BM36" s="4">
        <v>0.56289999999999996</v>
      </c>
      <c r="BQ36" s="4">
        <v>60.238999999999997</v>
      </c>
      <c r="BR36" s="4">
        <v>0.14416000000000001</v>
      </c>
      <c r="BS36" s="4">
        <v>-5</v>
      </c>
      <c r="BT36" s="4">
        <v>7.071E-3</v>
      </c>
      <c r="BU36" s="4">
        <v>3.5229089999999998</v>
      </c>
      <c r="BV36" s="4">
        <v>21</v>
      </c>
      <c r="BW36" s="4">
        <f t="shared" si="7"/>
        <v>0.93075255779999988</v>
      </c>
      <c r="BY36" s="4">
        <f>BE36*$BU36*VLOOKUP("Fuel Specific Gravity",'Raw Data'!$A$1:$B$2000,2,FALSE)</f>
        <v>7682.2744128358017</v>
      </c>
      <c r="BZ36" s="4">
        <f>BF36*$BU36*VLOOKUP("Fuel Specific Gravity",'Raw Data'!$A$1:$B$2000,2,FALSE)</f>
        <v>2.4049455350310001</v>
      </c>
      <c r="CA36" s="4">
        <f>BJ36*$BU36*VLOOKUP("Fuel Specific Gravity",'Raw Data'!$A$1:$B$2000,2,FALSE)</f>
        <v>3.4499988753359996</v>
      </c>
      <c r="CB36" s="4">
        <f>BM36*$BU36*VLOOKUP("Fuel Specific Gravity",'Raw Data'!$A$1:$B$2000,2,FALSE)</f>
        <v>1.4892671525510999</v>
      </c>
    </row>
    <row r="37" spans="1:80" x14ac:dyDescent="0.25">
      <c r="A37" s="2">
        <v>43167</v>
      </c>
      <c r="B37" s="38">
        <v>1.7718750000000002E-2</v>
      </c>
      <c r="C37" s="4">
        <v>14.212999999999999</v>
      </c>
      <c r="D37" s="4">
        <v>5.4999999999999997E-3</v>
      </c>
      <c r="E37" s="4">
        <v>55.076923000000001</v>
      </c>
      <c r="F37" s="4">
        <v>70.3</v>
      </c>
      <c r="G37" s="4">
        <v>3.3</v>
      </c>
      <c r="H37" s="4">
        <v>57.6</v>
      </c>
      <c r="J37" s="4">
        <v>0.4</v>
      </c>
      <c r="K37" s="4">
        <v>0.87470000000000003</v>
      </c>
      <c r="L37" s="4">
        <v>12.432499999999999</v>
      </c>
      <c r="M37" s="4">
        <v>4.7999999999999996E-3</v>
      </c>
      <c r="N37" s="4">
        <v>61.476700000000001</v>
      </c>
      <c r="O37" s="4">
        <v>2.8521000000000001</v>
      </c>
      <c r="P37" s="4">
        <v>64.3</v>
      </c>
      <c r="Q37" s="4">
        <v>50.510300000000001</v>
      </c>
      <c r="R37" s="4">
        <v>2.3433000000000002</v>
      </c>
      <c r="S37" s="4">
        <v>52.9</v>
      </c>
      <c r="T37" s="4">
        <v>57.584499999999998</v>
      </c>
      <c r="W37" s="4">
        <v>0</v>
      </c>
      <c r="X37" s="4">
        <v>0.34989999999999999</v>
      </c>
      <c r="Y37" s="4">
        <v>12</v>
      </c>
      <c r="Z37" s="4">
        <v>851</v>
      </c>
      <c r="AA37" s="4">
        <v>852</v>
      </c>
      <c r="AB37" s="4">
        <v>872</v>
      </c>
      <c r="AC37" s="4">
        <v>85</v>
      </c>
      <c r="AD37" s="4">
        <v>28.81</v>
      </c>
      <c r="AE37" s="4">
        <v>0.66</v>
      </c>
      <c r="AF37" s="4">
        <v>979</v>
      </c>
      <c r="AG37" s="4">
        <v>3</v>
      </c>
      <c r="AH37" s="4">
        <v>54.070999999999998</v>
      </c>
      <c r="AI37" s="4">
        <v>41</v>
      </c>
      <c r="AJ37" s="4">
        <v>190</v>
      </c>
      <c r="AK37" s="4">
        <v>169</v>
      </c>
      <c r="AL37" s="4">
        <v>4.7</v>
      </c>
      <c r="AM37" s="4">
        <v>175</v>
      </c>
      <c r="AN37" s="4" t="s">
        <v>155</v>
      </c>
      <c r="AO37" s="4">
        <v>1</v>
      </c>
      <c r="AP37" s="5">
        <v>0.89353009259259253</v>
      </c>
      <c r="AQ37" s="4">
        <v>47.158546999999999</v>
      </c>
      <c r="AR37" s="4">
        <v>-88.484464000000003</v>
      </c>
      <c r="AS37" s="4">
        <v>310.89999999999998</v>
      </c>
      <c r="AT37" s="4">
        <v>21.6</v>
      </c>
      <c r="AU37" s="4">
        <v>12</v>
      </c>
      <c r="AV37" s="4">
        <v>11</v>
      </c>
      <c r="AW37" s="4" t="s">
        <v>212</v>
      </c>
      <c r="AX37" s="4">
        <v>1.4771000000000001</v>
      </c>
      <c r="AY37" s="4">
        <v>1.7770999999999999</v>
      </c>
      <c r="AZ37" s="4">
        <v>2.7</v>
      </c>
      <c r="BA37" s="4">
        <v>13.404</v>
      </c>
      <c r="BB37" s="4">
        <v>14.31</v>
      </c>
      <c r="BC37" s="4">
        <v>1.07</v>
      </c>
      <c r="BD37" s="4">
        <v>14.323</v>
      </c>
      <c r="BE37" s="4">
        <v>2904.1559999999999</v>
      </c>
      <c r="BF37" s="4">
        <v>0.71599999999999997</v>
      </c>
      <c r="BG37" s="4">
        <v>1.504</v>
      </c>
      <c r="BH37" s="4">
        <v>7.0000000000000007E-2</v>
      </c>
      <c r="BI37" s="4">
        <v>1.5740000000000001</v>
      </c>
      <c r="BJ37" s="4">
        <v>1.236</v>
      </c>
      <c r="BK37" s="4">
        <v>5.7000000000000002E-2</v>
      </c>
      <c r="BL37" s="4">
        <v>1.2929999999999999</v>
      </c>
      <c r="BM37" s="4">
        <v>0.4642</v>
      </c>
      <c r="BQ37" s="4">
        <v>59.427999999999997</v>
      </c>
      <c r="BR37" s="4">
        <v>0.13492299999999999</v>
      </c>
      <c r="BS37" s="4">
        <v>-5</v>
      </c>
      <c r="BT37" s="4">
        <v>7.9290000000000003E-3</v>
      </c>
      <c r="BU37" s="4">
        <v>3.2971810000000001</v>
      </c>
      <c r="BV37" s="4">
        <v>21</v>
      </c>
      <c r="BW37" s="4">
        <f t="shared" si="7"/>
        <v>0.87111522019999998</v>
      </c>
      <c r="BY37" s="4">
        <f>BE37*$BU37*VLOOKUP("Fuel Specific Gravity",'Raw Data'!$A$1:$B$2000,2,FALSE)</f>
        <v>7191.2215161612357</v>
      </c>
      <c r="BZ37" s="4">
        <f>BF37*$BU37*VLOOKUP("Fuel Specific Gravity",'Raw Data'!$A$1:$B$2000,2,FALSE)</f>
        <v>1.7729469785959999</v>
      </c>
      <c r="CA37" s="4">
        <f>BJ37*$BU37*VLOOKUP("Fuel Specific Gravity",'Raw Data'!$A$1:$B$2000,2,FALSE)</f>
        <v>3.0605621027160002</v>
      </c>
      <c r="CB37" s="4">
        <f>BM37*$BU37*VLOOKUP("Fuel Specific Gravity",'Raw Data'!$A$1:$B$2000,2,FALSE)</f>
        <v>1.1494441165702001</v>
      </c>
    </row>
    <row r="38" spans="1:80" x14ac:dyDescent="0.25">
      <c r="A38" s="2">
        <v>43167</v>
      </c>
      <c r="B38" s="38">
        <v>1.7730324074074075E-2</v>
      </c>
      <c r="C38" s="4">
        <v>14.458</v>
      </c>
      <c r="D38" s="4">
        <v>1.8599999999999998E-2</v>
      </c>
      <c r="E38" s="4">
        <v>186.10269400000001</v>
      </c>
      <c r="F38" s="4">
        <v>68.5</v>
      </c>
      <c r="G38" s="4">
        <v>3.1</v>
      </c>
      <c r="H38" s="4">
        <v>45.4</v>
      </c>
      <c r="J38" s="4">
        <v>0.4</v>
      </c>
      <c r="K38" s="4">
        <v>0.87270000000000003</v>
      </c>
      <c r="L38" s="4">
        <v>12.6175</v>
      </c>
      <c r="M38" s="4">
        <v>1.6199999999999999E-2</v>
      </c>
      <c r="N38" s="4">
        <v>59.757399999999997</v>
      </c>
      <c r="O38" s="4">
        <v>2.7054999999999998</v>
      </c>
      <c r="P38" s="4">
        <v>62.5</v>
      </c>
      <c r="Q38" s="4">
        <v>49.097700000000003</v>
      </c>
      <c r="R38" s="4">
        <v>2.2229000000000001</v>
      </c>
      <c r="S38" s="4">
        <v>51.3</v>
      </c>
      <c r="T38" s="4">
        <v>45.372199999999999</v>
      </c>
      <c r="W38" s="4">
        <v>0</v>
      </c>
      <c r="X38" s="4">
        <v>0.34910000000000002</v>
      </c>
      <c r="Y38" s="4">
        <v>12</v>
      </c>
      <c r="Z38" s="4">
        <v>851</v>
      </c>
      <c r="AA38" s="4">
        <v>852</v>
      </c>
      <c r="AB38" s="4">
        <v>872</v>
      </c>
      <c r="AC38" s="4">
        <v>85</v>
      </c>
      <c r="AD38" s="4">
        <v>28.81</v>
      </c>
      <c r="AE38" s="4">
        <v>0.66</v>
      </c>
      <c r="AF38" s="4">
        <v>979</v>
      </c>
      <c r="AG38" s="4">
        <v>3</v>
      </c>
      <c r="AH38" s="4">
        <v>54</v>
      </c>
      <c r="AI38" s="4">
        <v>41</v>
      </c>
      <c r="AJ38" s="4">
        <v>190.9</v>
      </c>
      <c r="AK38" s="4">
        <v>168.1</v>
      </c>
      <c r="AL38" s="4">
        <v>4.8</v>
      </c>
      <c r="AM38" s="4">
        <v>175</v>
      </c>
      <c r="AN38" s="4" t="s">
        <v>155</v>
      </c>
      <c r="AO38" s="4">
        <v>1</v>
      </c>
      <c r="AP38" s="5">
        <v>0.89354166666666668</v>
      </c>
      <c r="AQ38" s="4">
        <v>47.158597</v>
      </c>
      <c r="AR38" s="4">
        <v>-88.484363999999999</v>
      </c>
      <c r="AS38" s="4">
        <v>310.8</v>
      </c>
      <c r="AT38" s="4">
        <v>20.3</v>
      </c>
      <c r="AU38" s="4">
        <v>12</v>
      </c>
      <c r="AV38" s="4">
        <v>11</v>
      </c>
      <c r="AW38" s="4" t="s">
        <v>212</v>
      </c>
      <c r="AX38" s="4">
        <v>1.5770230000000001</v>
      </c>
      <c r="AY38" s="4">
        <v>1.183816</v>
      </c>
      <c r="AZ38" s="4">
        <v>2.5459540000000001</v>
      </c>
      <c r="BA38" s="4">
        <v>13.404</v>
      </c>
      <c r="BB38" s="4">
        <v>14.07</v>
      </c>
      <c r="BC38" s="4">
        <v>1.05</v>
      </c>
      <c r="BD38" s="4">
        <v>14.583</v>
      </c>
      <c r="BE38" s="4">
        <v>2901.7040000000002</v>
      </c>
      <c r="BF38" s="4">
        <v>2.3769999999999998</v>
      </c>
      <c r="BG38" s="4">
        <v>1.4390000000000001</v>
      </c>
      <c r="BH38" s="4">
        <v>6.5000000000000002E-2</v>
      </c>
      <c r="BI38" s="4">
        <v>1.504</v>
      </c>
      <c r="BJ38" s="4">
        <v>1.1819999999999999</v>
      </c>
      <c r="BK38" s="4">
        <v>5.3999999999999999E-2</v>
      </c>
      <c r="BL38" s="4">
        <v>1.236</v>
      </c>
      <c r="BM38" s="4">
        <v>0.36009999999999998</v>
      </c>
      <c r="BQ38" s="4">
        <v>58.374000000000002</v>
      </c>
      <c r="BR38" s="4">
        <v>0.13864499999999999</v>
      </c>
      <c r="BS38" s="4">
        <v>-5</v>
      </c>
      <c r="BT38" s="4">
        <v>7.071E-3</v>
      </c>
      <c r="BU38" s="4">
        <v>3.3881380000000001</v>
      </c>
      <c r="BV38" s="4">
        <v>21</v>
      </c>
      <c r="BW38" s="4">
        <f t="shared" si="7"/>
        <v>0.89514605960000004</v>
      </c>
      <c r="BY38" s="4">
        <f>BE38*$BU38*VLOOKUP("Fuel Specific Gravity",'Raw Data'!$A$1:$B$2000,2,FALSE)</f>
        <v>7383.3615639511518</v>
      </c>
      <c r="BZ38" s="4">
        <f>BF38*$BU38*VLOOKUP("Fuel Specific Gravity",'Raw Data'!$A$1:$B$2000,2,FALSE)</f>
        <v>6.048256623526</v>
      </c>
      <c r="CA38" s="4">
        <f>BJ38*$BU38*VLOOKUP("Fuel Specific Gravity",'Raw Data'!$A$1:$B$2000,2,FALSE)</f>
        <v>3.0075891161159998</v>
      </c>
      <c r="CB38" s="4">
        <f>BM38*$BU38*VLOOKUP("Fuel Specific Gravity",'Raw Data'!$A$1:$B$2000,2,FALSE)</f>
        <v>0.91627143884379991</v>
      </c>
    </row>
    <row r="39" spans="1:80" x14ac:dyDescent="0.25">
      <c r="A39" s="2">
        <v>43167</v>
      </c>
      <c r="B39" s="38">
        <v>1.7741898148148149E-2</v>
      </c>
      <c r="C39" s="4">
        <v>14.831</v>
      </c>
      <c r="D39" s="4">
        <v>0.34870000000000001</v>
      </c>
      <c r="E39" s="4">
        <v>3486.8382940000001</v>
      </c>
      <c r="F39" s="4">
        <v>66.400000000000006</v>
      </c>
      <c r="G39" s="4">
        <v>3.1</v>
      </c>
      <c r="H39" s="4">
        <v>39.4</v>
      </c>
      <c r="J39" s="4">
        <v>0.4</v>
      </c>
      <c r="K39" s="4">
        <v>0.8669</v>
      </c>
      <c r="L39" s="4">
        <v>12.8573</v>
      </c>
      <c r="M39" s="4">
        <v>0.30230000000000001</v>
      </c>
      <c r="N39" s="4">
        <v>57.531700000000001</v>
      </c>
      <c r="O39" s="4">
        <v>2.6533000000000002</v>
      </c>
      <c r="P39" s="4">
        <v>60.2</v>
      </c>
      <c r="Q39" s="4">
        <v>47.268999999999998</v>
      </c>
      <c r="R39" s="4">
        <v>2.1800000000000002</v>
      </c>
      <c r="S39" s="4">
        <v>49.4</v>
      </c>
      <c r="T39" s="4">
        <v>39.372100000000003</v>
      </c>
      <c r="W39" s="4">
        <v>0</v>
      </c>
      <c r="X39" s="4">
        <v>0.3468</v>
      </c>
      <c r="Y39" s="4">
        <v>12</v>
      </c>
      <c r="Z39" s="4">
        <v>850</v>
      </c>
      <c r="AA39" s="4">
        <v>851</v>
      </c>
      <c r="AB39" s="4">
        <v>872</v>
      </c>
      <c r="AC39" s="4">
        <v>85</v>
      </c>
      <c r="AD39" s="4">
        <v>28.81</v>
      </c>
      <c r="AE39" s="4">
        <v>0.66</v>
      </c>
      <c r="AF39" s="4">
        <v>979</v>
      </c>
      <c r="AG39" s="4">
        <v>3</v>
      </c>
      <c r="AH39" s="4">
        <v>54</v>
      </c>
      <c r="AI39" s="4">
        <v>41</v>
      </c>
      <c r="AJ39" s="4">
        <v>191</v>
      </c>
      <c r="AK39" s="4">
        <v>168</v>
      </c>
      <c r="AL39" s="4">
        <v>4.8</v>
      </c>
      <c r="AM39" s="4">
        <v>175</v>
      </c>
      <c r="AN39" s="4" t="s">
        <v>155</v>
      </c>
      <c r="AO39" s="4">
        <v>1</v>
      </c>
      <c r="AP39" s="5">
        <v>0.89355324074074083</v>
      </c>
      <c r="AQ39" s="4">
        <v>47.158650999999999</v>
      </c>
      <c r="AR39" s="4">
        <v>-88.484271000000007</v>
      </c>
      <c r="AS39" s="4">
        <v>310.7</v>
      </c>
      <c r="AT39" s="4">
        <v>20.100000000000001</v>
      </c>
      <c r="AU39" s="4">
        <v>12</v>
      </c>
      <c r="AV39" s="4">
        <v>11</v>
      </c>
      <c r="AW39" s="4" t="s">
        <v>212</v>
      </c>
      <c r="AX39" s="4">
        <v>1.3687689999999999</v>
      </c>
      <c r="AY39" s="4">
        <v>1.0770770000000001</v>
      </c>
      <c r="AZ39" s="4">
        <v>2.1916920000000002</v>
      </c>
      <c r="BA39" s="4">
        <v>13.404</v>
      </c>
      <c r="BB39" s="4">
        <v>13.43</v>
      </c>
      <c r="BC39" s="4">
        <v>1</v>
      </c>
      <c r="BD39" s="4">
        <v>15.352</v>
      </c>
      <c r="BE39" s="4">
        <v>2838.5010000000002</v>
      </c>
      <c r="BF39" s="4">
        <v>42.473999999999997</v>
      </c>
      <c r="BG39" s="4">
        <v>1.33</v>
      </c>
      <c r="BH39" s="4">
        <v>6.0999999999999999E-2</v>
      </c>
      <c r="BI39" s="4">
        <v>1.391</v>
      </c>
      <c r="BJ39" s="4">
        <v>1.093</v>
      </c>
      <c r="BK39" s="4">
        <v>0.05</v>
      </c>
      <c r="BL39" s="4">
        <v>1.143</v>
      </c>
      <c r="BM39" s="4">
        <v>0.3</v>
      </c>
      <c r="BQ39" s="4">
        <v>55.664000000000001</v>
      </c>
      <c r="BR39" s="4">
        <v>0.173373</v>
      </c>
      <c r="BS39" s="4">
        <v>-5</v>
      </c>
      <c r="BT39" s="4">
        <v>7.0000000000000001E-3</v>
      </c>
      <c r="BU39" s="4">
        <v>4.2368030000000001</v>
      </c>
      <c r="BV39" s="4">
        <v>21</v>
      </c>
      <c r="BW39" s="4">
        <f t="shared" si="7"/>
        <v>1.1193633526</v>
      </c>
      <c r="BY39" s="4">
        <f>BE39*$BU39*VLOOKUP("Fuel Specific Gravity",'Raw Data'!$A$1:$B$2000,2,FALSE)</f>
        <v>9031.6533337795536</v>
      </c>
      <c r="BZ39" s="4">
        <f>BF39*$BU39*VLOOKUP("Fuel Specific Gravity",'Raw Data'!$A$1:$B$2000,2,FALSE)</f>
        <v>135.145431937122</v>
      </c>
      <c r="CA39" s="4">
        <f>BJ39*$BU39*VLOOKUP("Fuel Specific Gravity",'Raw Data'!$A$1:$B$2000,2,FALSE)</f>
        <v>3.4777500849290002</v>
      </c>
      <c r="CB39" s="4">
        <f>BM39*$BU39*VLOOKUP("Fuel Specific Gravity",'Raw Data'!$A$1:$B$2000,2,FALSE)</f>
        <v>0.95455171589999999</v>
      </c>
    </row>
    <row r="40" spans="1:80" x14ac:dyDescent="0.25">
      <c r="A40" s="2">
        <v>43167</v>
      </c>
      <c r="B40" s="38">
        <v>1.7753472222222223E-2</v>
      </c>
      <c r="C40" s="4">
        <v>14.036</v>
      </c>
      <c r="D40" s="4">
        <v>1.0720000000000001</v>
      </c>
      <c r="E40" s="4">
        <v>10719.650869999999</v>
      </c>
      <c r="F40" s="4">
        <v>65.5</v>
      </c>
      <c r="G40" s="4">
        <v>3</v>
      </c>
      <c r="H40" s="4">
        <v>41.9</v>
      </c>
      <c r="J40" s="4">
        <v>0.4</v>
      </c>
      <c r="K40" s="4">
        <v>0.86660000000000004</v>
      </c>
      <c r="L40" s="4">
        <v>12.163600000000001</v>
      </c>
      <c r="M40" s="4">
        <v>0.92900000000000005</v>
      </c>
      <c r="N40" s="4">
        <v>56.764899999999997</v>
      </c>
      <c r="O40" s="4">
        <v>2.5998000000000001</v>
      </c>
      <c r="P40" s="4">
        <v>59.4</v>
      </c>
      <c r="Q40" s="4">
        <v>46.639000000000003</v>
      </c>
      <c r="R40" s="4">
        <v>2.1360000000000001</v>
      </c>
      <c r="S40" s="4">
        <v>48.8</v>
      </c>
      <c r="T40" s="4">
        <v>41.858400000000003</v>
      </c>
      <c r="W40" s="4">
        <v>0</v>
      </c>
      <c r="X40" s="4">
        <v>0.34660000000000002</v>
      </c>
      <c r="Y40" s="4">
        <v>11.9</v>
      </c>
      <c r="Z40" s="4">
        <v>851</v>
      </c>
      <c r="AA40" s="4">
        <v>852</v>
      </c>
      <c r="AB40" s="4">
        <v>872</v>
      </c>
      <c r="AC40" s="4">
        <v>85</v>
      </c>
      <c r="AD40" s="4">
        <v>28.81</v>
      </c>
      <c r="AE40" s="4">
        <v>0.66</v>
      </c>
      <c r="AF40" s="4">
        <v>979</v>
      </c>
      <c r="AG40" s="4">
        <v>3</v>
      </c>
      <c r="AH40" s="4">
        <v>54</v>
      </c>
      <c r="AI40" s="4">
        <v>41</v>
      </c>
      <c r="AJ40" s="4">
        <v>190.1</v>
      </c>
      <c r="AK40" s="4">
        <v>168.9</v>
      </c>
      <c r="AL40" s="4">
        <v>4.7</v>
      </c>
      <c r="AM40" s="4">
        <v>175</v>
      </c>
      <c r="AN40" s="4" t="s">
        <v>155</v>
      </c>
      <c r="AO40" s="4">
        <v>1</v>
      </c>
      <c r="AP40" s="5">
        <v>0.89356481481481476</v>
      </c>
      <c r="AQ40" s="4">
        <v>47.158785999999999</v>
      </c>
      <c r="AR40" s="4">
        <v>-88.484168999999994</v>
      </c>
      <c r="AS40" s="4">
        <v>310.7</v>
      </c>
      <c r="AT40" s="4">
        <v>21.3</v>
      </c>
      <c r="AU40" s="4">
        <v>12</v>
      </c>
      <c r="AV40" s="4">
        <v>11</v>
      </c>
      <c r="AW40" s="4" t="s">
        <v>212</v>
      </c>
      <c r="AX40" s="4">
        <v>1.3771</v>
      </c>
      <c r="AY40" s="4">
        <v>1.0228999999999999</v>
      </c>
      <c r="AZ40" s="4">
        <v>2.1770999999999998</v>
      </c>
      <c r="BA40" s="4">
        <v>13.404</v>
      </c>
      <c r="BB40" s="4">
        <v>13.4</v>
      </c>
      <c r="BC40" s="4">
        <v>1</v>
      </c>
      <c r="BD40" s="4">
        <v>15.393000000000001</v>
      </c>
      <c r="BE40" s="4">
        <v>2699.058</v>
      </c>
      <c r="BF40" s="4">
        <v>131.19800000000001</v>
      </c>
      <c r="BG40" s="4">
        <v>1.319</v>
      </c>
      <c r="BH40" s="4">
        <v>0.06</v>
      </c>
      <c r="BI40" s="4">
        <v>1.379</v>
      </c>
      <c r="BJ40" s="4">
        <v>1.0840000000000001</v>
      </c>
      <c r="BK40" s="4">
        <v>0.05</v>
      </c>
      <c r="BL40" s="4">
        <v>1.133</v>
      </c>
      <c r="BM40" s="4">
        <v>0.32050000000000001</v>
      </c>
      <c r="BQ40" s="4">
        <v>55.927999999999997</v>
      </c>
      <c r="BR40" s="4">
        <v>0.28004800000000002</v>
      </c>
      <c r="BS40" s="4">
        <v>-5</v>
      </c>
      <c r="BT40" s="4">
        <v>7.9290000000000003E-3</v>
      </c>
      <c r="BU40" s="4">
        <v>6.8436729999999999</v>
      </c>
      <c r="BV40" s="4">
        <v>21</v>
      </c>
      <c r="BW40" s="4">
        <f t="shared" si="7"/>
        <v>1.8080984065999999</v>
      </c>
      <c r="BY40" s="4">
        <f>BE40*$BU40*VLOOKUP("Fuel Specific Gravity",'Raw Data'!$A$1:$B$2000,2,FALSE)</f>
        <v>13872.074240385535</v>
      </c>
      <c r="BZ40" s="4">
        <f>BF40*$BU40*VLOOKUP("Fuel Specific Gravity",'Raw Data'!$A$1:$B$2000,2,FALSE)</f>
        <v>674.3050339007541</v>
      </c>
      <c r="CA40" s="4">
        <f>BJ40*$BU40*VLOOKUP("Fuel Specific Gravity",'Raw Data'!$A$1:$B$2000,2,FALSE)</f>
        <v>5.5713246905320002</v>
      </c>
      <c r="CB40" s="4">
        <f>BM40*$BU40*VLOOKUP("Fuel Specific Gravity",'Raw Data'!$A$1:$B$2000,2,FALSE)</f>
        <v>1.6472412945714998</v>
      </c>
    </row>
    <row r="41" spans="1:80" x14ac:dyDescent="0.25">
      <c r="A41" s="2">
        <v>43167</v>
      </c>
      <c r="B41" s="38">
        <v>1.7765046296296296E-2</v>
      </c>
      <c r="C41" s="4">
        <v>13.484</v>
      </c>
      <c r="D41" s="4">
        <v>2.0099999999999998</v>
      </c>
      <c r="E41" s="4">
        <v>20099.841540000001</v>
      </c>
      <c r="F41" s="4">
        <v>62.1</v>
      </c>
      <c r="G41" s="4">
        <v>3</v>
      </c>
      <c r="H41" s="4">
        <v>101.5</v>
      </c>
      <c r="J41" s="4">
        <v>0.4</v>
      </c>
      <c r="K41" s="4">
        <v>0.86240000000000006</v>
      </c>
      <c r="L41" s="4">
        <v>11.629099999999999</v>
      </c>
      <c r="M41" s="4">
        <v>1.7335</v>
      </c>
      <c r="N41" s="4">
        <v>53.550600000000003</v>
      </c>
      <c r="O41" s="4">
        <v>2.5872999999999999</v>
      </c>
      <c r="P41" s="4">
        <v>56.1</v>
      </c>
      <c r="Q41" s="4">
        <v>43.997999999999998</v>
      </c>
      <c r="R41" s="4">
        <v>2.1257000000000001</v>
      </c>
      <c r="S41" s="4">
        <v>46.1</v>
      </c>
      <c r="T41" s="4">
        <v>101.47069999999999</v>
      </c>
      <c r="W41" s="4">
        <v>0</v>
      </c>
      <c r="X41" s="4">
        <v>0.34499999999999997</v>
      </c>
      <c r="Y41" s="4">
        <v>12</v>
      </c>
      <c r="Z41" s="4">
        <v>851</v>
      </c>
      <c r="AA41" s="4">
        <v>852</v>
      </c>
      <c r="AB41" s="4">
        <v>872</v>
      </c>
      <c r="AC41" s="4">
        <v>85</v>
      </c>
      <c r="AD41" s="4">
        <v>28.81</v>
      </c>
      <c r="AE41" s="4">
        <v>0.66</v>
      </c>
      <c r="AF41" s="4">
        <v>979</v>
      </c>
      <c r="AG41" s="4">
        <v>3</v>
      </c>
      <c r="AH41" s="4">
        <v>54</v>
      </c>
      <c r="AI41" s="4">
        <v>41</v>
      </c>
      <c r="AJ41" s="4">
        <v>190.9</v>
      </c>
      <c r="AK41" s="4">
        <v>169</v>
      </c>
      <c r="AL41" s="4">
        <v>4.8</v>
      </c>
      <c r="AM41" s="4">
        <v>175</v>
      </c>
      <c r="AN41" s="4" t="s">
        <v>155</v>
      </c>
      <c r="AO41" s="4">
        <v>1</v>
      </c>
      <c r="AP41" s="5">
        <v>0.89358796296296295</v>
      </c>
      <c r="AQ41" s="4">
        <v>47.158898000000001</v>
      </c>
      <c r="AR41" s="4">
        <v>-88.484122999999997</v>
      </c>
      <c r="AS41" s="4">
        <v>310.60000000000002</v>
      </c>
      <c r="AT41" s="4">
        <v>23.9</v>
      </c>
      <c r="AU41" s="4">
        <v>12</v>
      </c>
      <c r="AV41" s="4">
        <v>11</v>
      </c>
      <c r="AW41" s="4" t="s">
        <v>212</v>
      </c>
      <c r="AX41" s="4">
        <v>1.4</v>
      </c>
      <c r="AY41" s="4">
        <v>1.2313000000000001</v>
      </c>
      <c r="AZ41" s="4">
        <v>2.3542000000000001</v>
      </c>
      <c r="BA41" s="4">
        <v>13.404</v>
      </c>
      <c r="BB41" s="4">
        <v>12.96</v>
      </c>
      <c r="BC41" s="4">
        <v>0.97</v>
      </c>
      <c r="BD41" s="4">
        <v>15.952</v>
      </c>
      <c r="BE41" s="4">
        <v>2527.0160000000001</v>
      </c>
      <c r="BF41" s="4">
        <v>239.74700000000001</v>
      </c>
      <c r="BG41" s="4">
        <v>1.2190000000000001</v>
      </c>
      <c r="BH41" s="4">
        <v>5.8999999999999997E-2</v>
      </c>
      <c r="BI41" s="4">
        <v>1.2769999999999999</v>
      </c>
      <c r="BJ41" s="4">
        <v>1.0009999999999999</v>
      </c>
      <c r="BK41" s="4">
        <v>4.8000000000000001E-2</v>
      </c>
      <c r="BL41" s="4">
        <v>1.05</v>
      </c>
      <c r="BM41" s="4">
        <v>0.76090000000000002</v>
      </c>
      <c r="BQ41" s="4">
        <v>54.506</v>
      </c>
      <c r="BR41" s="4">
        <v>0.406912</v>
      </c>
      <c r="BS41" s="4">
        <v>-5</v>
      </c>
      <c r="BT41" s="4">
        <v>7.071E-3</v>
      </c>
      <c r="BU41" s="4">
        <v>9.9439119999999992</v>
      </c>
      <c r="BV41" s="4">
        <v>21</v>
      </c>
      <c r="BW41" s="4">
        <f t="shared" si="7"/>
        <v>2.6271815503999996</v>
      </c>
      <c r="BY41" s="4">
        <f>BE41*$BU41*VLOOKUP("Fuel Specific Gravity",'Raw Data'!$A$1:$B$2000,2,FALSE)</f>
        <v>18871.446969670589</v>
      </c>
      <c r="BZ41" s="4">
        <f>BF41*$BU41*VLOOKUP("Fuel Specific Gravity",'Raw Data'!$A$1:$B$2000,2,FALSE)</f>
        <v>1790.4013257682641</v>
      </c>
      <c r="CA41" s="4">
        <f>BJ41*$BU41*VLOOKUP("Fuel Specific Gravity",'Raw Data'!$A$1:$B$2000,2,FALSE)</f>
        <v>7.4753457899119988</v>
      </c>
      <c r="CB41" s="4">
        <f>BM41*$BU41*VLOOKUP("Fuel Specific Gravity",'Raw Data'!$A$1:$B$2000,2,FALSE)</f>
        <v>5.6823083032407995</v>
      </c>
    </row>
    <row r="42" spans="1:80" x14ac:dyDescent="0.25">
      <c r="A42" s="2">
        <v>43167</v>
      </c>
      <c r="B42" s="38">
        <v>1.777662037037037E-2</v>
      </c>
      <c r="C42" s="4">
        <v>13.449</v>
      </c>
      <c r="D42" s="4">
        <v>2.2126999999999999</v>
      </c>
      <c r="E42" s="4">
        <v>22126.530439999999</v>
      </c>
      <c r="F42" s="4">
        <v>58</v>
      </c>
      <c r="G42" s="4">
        <v>2.9</v>
      </c>
      <c r="H42" s="4">
        <v>183.7</v>
      </c>
      <c r="J42" s="4">
        <v>0.4</v>
      </c>
      <c r="K42" s="4">
        <v>0.86070000000000002</v>
      </c>
      <c r="L42" s="4">
        <v>11.5755</v>
      </c>
      <c r="M42" s="4">
        <v>1.9044000000000001</v>
      </c>
      <c r="N42" s="4">
        <v>49.944400000000002</v>
      </c>
      <c r="O42" s="4">
        <v>2.496</v>
      </c>
      <c r="P42" s="4">
        <v>52.4</v>
      </c>
      <c r="Q42" s="4">
        <v>41.0854</v>
      </c>
      <c r="R42" s="4">
        <v>2.0533000000000001</v>
      </c>
      <c r="S42" s="4">
        <v>43.1</v>
      </c>
      <c r="T42" s="4">
        <v>183.7363</v>
      </c>
      <c r="W42" s="4">
        <v>0</v>
      </c>
      <c r="X42" s="4">
        <v>0.34429999999999999</v>
      </c>
      <c r="Y42" s="4">
        <v>12</v>
      </c>
      <c r="Z42" s="4">
        <v>852</v>
      </c>
      <c r="AA42" s="4">
        <v>852</v>
      </c>
      <c r="AB42" s="4">
        <v>871</v>
      </c>
      <c r="AC42" s="4">
        <v>85.9</v>
      </c>
      <c r="AD42" s="4">
        <v>29.12</v>
      </c>
      <c r="AE42" s="4">
        <v>0.67</v>
      </c>
      <c r="AF42" s="4">
        <v>979</v>
      </c>
      <c r="AG42" s="4">
        <v>3</v>
      </c>
      <c r="AH42" s="4">
        <v>54</v>
      </c>
      <c r="AI42" s="4">
        <v>41</v>
      </c>
      <c r="AJ42" s="4">
        <v>191</v>
      </c>
      <c r="AK42" s="4">
        <v>169</v>
      </c>
      <c r="AL42" s="4">
        <v>4.7</v>
      </c>
      <c r="AM42" s="4">
        <v>175</v>
      </c>
      <c r="AN42" s="4" t="s">
        <v>155</v>
      </c>
      <c r="AO42" s="4">
        <v>1</v>
      </c>
      <c r="AP42" s="5">
        <v>0.89359953703703709</v>
      </c>
      <c r="AQ42" s="4">
        <v>47.158920000000002</v>
      </c>
      <c r="AR42" s="4">
        <v>-88.484116999999998</v>
      </c>
      <c r="AS42" s="4">
        <v>310.60000000000002</v>
      </c>
      <c r="AT42" s="4">
        <v>26.4</v>
      </c>
      <c r="AU42" s="4">
        <v>12</v>
      </c>
      <c r="AV42" s="4">
        <v>11</v>
      </c>
      <c r="AW42" s="4" t="s">
        <v>212</v>
      </c>
      <c r="AX42" s="4">
        <v>1.0915999999999999</v>
      </c>
      <c r="AY42" s="4">
        <v>1.3</v>
      </c>
      <c r="AZ42" s="4">
        <v>1.9374</v>
      </c>
      <c r="BA42" s="4">
        <v>13.404</v>
      </c>
      <c r="BB42" s="4">
        <v>12.8</v>
      </c>
      <c r="BC42" s="4">
        <v>0.96</v>
      </c>
      <c r="BD42" s="4">
        <v>16.186</v>
      </c>
      <c r="BE42" s="4">
        <v>2491.893</v>
      </c>
      <c r="BF42" s="4">
        <v>260.93200000000002</v>
      </c>
      <c r="BG42" s="4">
        <v>1.1259999999999999</v>
      </c>
      <c r="BH42" s="4">
        <v>5.6000000000000001E-2</v>
      </c>
      <c r="BI42" s="4">
        <v>1.1819999999999999</v>
      </c>
      <c r="BJ42" s="4">
        <v>0.92600000000000005</v>
      </c>
      <c r="BK42" s="4">
        <v>4.5999999999999999E-2</v>
      </c>
      <c r="BL42" s="4">
        <v>0.97299999999999998</v>
      </c>
      <c r="BM42" s="4">
        <v>1.3649</v>
      </c>
      <c r="BQ42" s="4">
        <v>53.887999999999998</v>
      </c>
      <c r="BR42" s="4">
        <v>0.47359800000000002</v>
      </c>
      <c r="BS42" s="4">
        <v>-5</v>
      </c>
      <c r="BT42" s="4">
        <v>7.9290000000000003E-3</v>
      </c>
      <c r="BU42" s="4">
        <v>11.573551</v>
      </c>
      <c r="BV42" s="4">
        <v>21</v>
      </c>
      <c r="BW42" s="4">
        <f t="shared" si="7"/>
        <v>3.0577321741999999</v>
      </c>
      <c r="BY42" s="4">
        <f>BE42*$BU42*VLOOKUP("Fuel Specific Gravity",'Raw Data'!$A$1:$B$2000,2,FALSE)</f>
        <v>21658.878092254294</v>
      </c>
      <c r="BZ42" s="4">
        <f>BF42*$BU42*VLOOKUP("Fuel Specific Gravity",'Raw Data'!$A$1:$B$2000,2,FALSE)</f>
        <v>2267.9522669585322</v>
      </c>
      <c r="CA42" s="4">
        <f>BJ42*$BU42*VLOOKUP("Fuel Specific Gravity",'Raw Data'!$A$1:$B$2000,2,FALSE)</f>
        <v>8.0485482777260007</v>
      </c>
      <c r="CB42" s="4">
        <f>BM42*$BU42*VLOOKUP("Fuel Specific Gravity",'Raw Data'!$A$1:$B$2000,2,FALSE)</f>
        <v>11.863351559684899</v>
      </c>
    </row>
    <row r="43" spans="1:80" x14ac:dyDescent="0.25">
      <c r="A43" s="2">
        <v>43167</v>
      </c>
      <c r="B43" s="38">
        <v>1.7788194444444443E-2</v>
      </c>
      <c r="C43" s="4">
        <v>13.775</v>
      </c>
      <c r="D43" s="4">
        <v>1.2882</v>
      </c>
      <c r="E43" s="4">
        <v>12882.24872</v>
      </c>
      <c r="F43" s="4">
        <v>56</v>
      </c>
      <c r="G43" s="4">
        <v>2.8</v>
      </c>
      <c r="H43" s="4">
        <v>235.1</v>
      </c>
      <c r="J43" s="4">
        <v>0.4</v>
      </c>
      <c r="K43" s="4">
        <v>0.86639999999999995</v>
      </c>
      <c r="L43" s="4">
        <v>11.935499999999999</v>
      </c>
      <c r="M43" s="4">
        <v>1.1162000000000001</v>
      </c>
      <c r="N43" s="4">
        <v>48.561</v>
      </c>
      <c r="O43" s="4">
        <v>2.4260000000000002</v>
      </c>
      <c r="P43" s="4">
        <v>51</v>
      </c>
      <c r="Q43" s="4">
        <v>39.951099999999997</v>
      </c>
      <c r="R43" s="4">
        <v>1.9959</v>
      </c>
      <c r="S43" s="4">
        <v>41.9</v>
      </c>
      <c r="T43" s="4">
        <v>235.0778</v>
      </c>
      <c r="W43" s="4">
        <v>0</v>
      </c>
      <c r="X43" s="4">
        <v>0.34660000000000002</v>
      </c>
      <c r="Y43" s="4">
        <v>11.9</v>
      </c>
      <c r="Z43" s="4">
        <v>851</v>
      </c>
      <c r="AA43" s="4">
        <v>852</v>
      </c>
      <c r="AB43" s="4">
        <v>871</v>
      </c>
      <c r="AC43" s="4">
        <v>86</v>
      </c>
      <c r="AD43" s="4">
        <v>29.15</v>
      </c>
      <c r="AE43" s="4">
        <v>0.67</v>
      </c>
      <c r="AF43" s="4">
        <v>979</v>
      </c>
      <c r="AG43" s="4">
        <v>3</v>
      </c>
      <c r="AH43" s="4">
        <v>54</v>
      </c>
      <c r="AI43" s="4">
        <v>41</v>
      </c>
      <c r="AJ43" s="4">
        <v>191</v>
      </c>
      <c r="AK43" s="4">
        <v>169</v>
      </c>
      <c r="AL43" s="4">
        <v>4.7</v>
      </c>
      <c r="AM43" s="4">
        <v>175.2</v>
      </c>
      <c r="AN43" s="4" t="s">
        <v>155</v>
      </c>
      <c r="AO43" s="4">
        <v>1</v>
      </c>
      <c r="AP43" s="5">
        <v>0.89359953703703709</v>
      </c>
      <c r="AQ43" s="4">
        <v>47.159118999999997</v>
      </c>
      <c r="AR43" s="4">
        <v>-88.484125000000006</v>
      </c>
      <c r="AS43" s="4">
        <v>310.7</v>
      </c>
      <c r="AT43" s="4">
        <v>29.5</v>
      </c>
      <c r="AU43" s="4">
        <v>12</v>
      </c>
      <c r="AV43" s="4">
        <v>11</v>
      </c>
      <c r="AW43" s="4" t="s">
        <v>212</v>
      </c>
      <c r="AX43" s="4">
        <v>1</v>
      </c>
      <c r="AY43" s="4">
        <v>1.4541999999999999</v>
      </c>
      <c r="AZ43" s="4">
        <v>1.9541999999999999</v>
      </c>
      <c r="BA43" s="4">
        <v>13.404</v>
      </c>
      <c r="BB43" s="4">
        <v>13.39</v>
      </c>
      <c r="BC43" s="4">
        <v>1</v>
      </c>
      <c r="BD43" s="4">
        <v>15.414999999999999</v>
      </c>
      <c r="BE43" s="4">
        <v>2652.8180000000002</v>
      </c>
      <c r="BF43" s="4">
        <v>157.898</v>
      </c>
      <c r="BG43" s="4">
        <v>1.1299999999999999</v>
      </c>
      <c r="BH43" s="4">
        <v>5.6000000000000001E-2</v>
      </c>
      <c r="BI43" s="4">
        <v>1.1870000000000001</v>
      </c>
      <c r="BJ43" s="4">
        <v>0.93</v>
      </c>
      <c r="BK43" s="4">
        <v>4.5999999999999999E-2</v>
      </c>
      <c r="BL43" s="4">
        <v>0.97599999999999998</v>
      </c>
      <c r="BM43" s="4">
        <v>1.8029999999999999</v>
      </c>
      <c r="BQ43" s="4">
        <v>56.01</v>
      </c>
      <c r="BR43" s="4">
        <v>0.404609</v>
      </c>
      <c r="BS43" s="4">
        <v>-5</v>
      </c>
      <c r="BT43" s="4">
        <v>8.0000000000000002E-3</v>
      </c>
      <c r="BU43" s="4">
        <v>9.8876329999999992</v>
      </c>
      <c r="BV43" s="4">
        <v>21</v>
      </c>
      <c r="BW43" s="4">
        <f t="shared" si="7"/>
        <v>2.6123126385999997</v>
      </c>
      <c r="BY43" s="4">
        <f>BE43*$BU43*VLOOKUP("Fuel Specific Gravity",'Raw Data'!$A$1:$B$2000,2,FALSE)</f>
        <v>19698.798190645295</v>
      </c>
      <c r="BZ43" s="4">
        <f>BF43*$BU43*VLOOKUP("Fuel Specific Gravity",'Raw Data'!$A$1:$B$2000,2,FALSE)</f>
        <v>1172.4893440509338</v>
      </c>
      <c r="CA43" s="4">
        <f>BJ43*$BU43*VLOOKUP("Fuel Specific Gravity",'Raw Data'!$A$1:$B$2000,2,FALSE)</f>
        <v>6.9058195161899993</v>
      </c>
      <c r="CB43" s="4">
        <f>BM43*$BU43*VLOOKUP("Fuel Specific Gravity",'Raw Data'!$A$1:$B$2000,2,FALSE)</f>
        <v>13.388379126548999</v>
      </c>
    </row>
    <row r="44" spans="1:80" x14ac:dyDescent="0.25">
      <c r="A44" s="2">
        <v>43167</v>
      </c>
      <c r="B44" s="38">
        <v>1.779976851851852E-2</v>
      </c>
      <c r="C44" s="4">
        <v>14.188000000000001</v>
      </c>
      <c r="D44" s="4">
        <v>0.58409999999999995</v>
      </c>
      <c r="E44" s="4">
        <v>5840.7855970000001</v>
      </c>
      <c r="F44" s="4">
        <v>54.4</v>
      </c>
      <c r="G44" s="4">
        <v>2.8</v>
      </c>
      <c r="H44" s="4">
        <v>214.8</v>
      </c>
      <c r="J44" s="4">
        <v>0.3</v>
      </c>
      <c r="K44" s="4">
        <v>0.86960000000000004</v>
      </c>
      <c r="L44" s="4">
        <v>12.3376</v>
      </c>
      <c r="M44" s="4">
        <v>0.50790000000000002</v>
      </c>
      <c r="N44" s="4">
        <v>47.308700000000002</v>
      </c>
      <c r="O44" s="4">
        <v>2.4348000000000001</v>
      </c>
      <c r="P44" s="4">
        <v>49.7</v>
      </c>
      <c r="Q44" s="4">
        <v>38.920900000000003</v>
      </c>
      <c r="R44" s="4">
        <v>2.0030999999999999</v>
      </c>
      <c r="S44" s="4">
        <v>40.9</v>
      </c>
      <c r="T44" s="4">
        <v>214.83019999999999</v>
      </c>
      <c r="W44" s="4">
        <v>0</v>
      </c>
      <c r="X44" s="4">
        <v>0.26090000000000002</v>
      </c>
      <c r="Y44" s="4">
        <v>12</v>
      </c>
      <c r="Z44" s="4">
        <v>850</v>
      </c>
      <c r="AA44" s="4">
        <v>851</v>
      </c>
      <c r="AB44" s="4">
        <v>870</v>
      </c>
      <c r="AC44" s="4">
        <v>86</v>
      </c>
      <c r="AD44" s="4">
        <v>29.15</v>
      </c>
      <c r="AE44" s="4">
        <v>0.67</v>
      </c>
      <c r="AF44" s="4">
        <v>979</v>
      </c>
      <c r="AG44" s="4">
        <v>3</v>
      </c>
      <c r="AH44" s="4">
        <v>54</v>
      </c>
      <c r="AI44" s="4">
        <v>41</v>
      </c>
      <c r="AJ44" s="4">
        <v>191</v>
      </c>
      <c r="AK44" s="4">
        <v>169</v>
      </c>
      <c r="AL44" s="4">
        <v>4.8</v>
      </c>
      <c r="AM44" s="4">
        <v>175.5</v>
      </c>
      <c r="AN44" s="4" t="s">
        <v>155</v>
      </c>
      <c r="AO44" s="4">
        <v>2</v>
      </c>
      <c r="AP44" s="5">
        <v>0.89362268518518517</v>
      </c>
      <c r="AQ44" s="4">
        <v>47.159177999999997</v>
      </c>
      <c r="AR44" s="4">
        <v>-88.484127999999998</v>
      </c>
      <c r="AS44" s="4">
        <v>310.7</v>
      </c>
      <c r="AT44" s="4">
        <v>32.5</v>
      </c>
      <c r="AU44" s="4">
        <v>12</v>
      </c>
      <c r="AV44" s="4">
        <v>11</v>
      </c>
      <c r="AW44" s="4" t="s">
        <v>212</v>
      </c>
      <c r="AX44" s="4">
        <v>1.0770999999999999</v>
      </c>
      <c r="AY44" s="4">
        <v>1.7313000000000001</v>
      </c>
      <c r="AZ44" s="4">
        <v>2.2313000000000001</v>
      </c>
      <c r="BA44" s="4">
        <v>13.404</v>
      </c>
      <c r="BB44" s="4">
        <v>13.72</v>
      </c>
      <c r="BC44" s="4">
        <v>1.02</v>
      </c>
      <c r="BD44" s="4">
        <v>14.997999999999999</v>
      </c>
      <c r="BE44" s="4">
        <v>2786.723</v>
      </c>
      <c r="BF44" s="4">
        <v>73.016999999999996</v>
      </c>
      <c r="BG44" s="4">
        <v>1.119</v>
      </c>
      <c r="BH44" s="4">
        <v>5.8000000000000003E-2</v>
      </c>
      <c r="BI44" s="4">
        <v>1.177</v>
      </c>
      <c r="BJ44" s="4">
        <v>0.92100000000000004</v>
      </c>
      <c r="BK44" s="4">
        <v>4.7E-2</v>
      </c>
      <c r="BL44" s="4">
        <v>0.96799999999999997</v>
      </c>
      <c r="BM44" s="4">
        <v>1.6745000000000001</v>
      </c>
      <c r="BQ44" s="4">
        <v>42.844000000000001</v>
      </c>
      <c r="BR44" s="4">
        <v>0.39807199999999998</v>
      </c>
      <c r="BS44" s="4">
        <v>-5</v>
      </c>
      <c r="BT44" s="4">
        <v>7.0720000000000002E-3</v>
      </c>
      <c r="BU44" s="4">
        <v>9.7278830000000003</v>
      </c>
      <c r="BV44" s="4">
        <v>21</v>
      </c>
      <c r="BW44" s="4">
        <f t="shared" si="7"/>
        <v>2.5701066886000001</v>
      </c>
      <c r="BY44" s="4">
        <f>BE44*$BU44*VLOOKUP("Fuel Specific Gravity",'Raw Data'!$A$1:$B$2000,2,FALSE)</f>
        <v>20358.79538835416</v>
      </c>
      <c r="BZ44" s="4">
        <f>BF44*$BU44*VLOOKUP("Fuel Specific Gravity",'Raw Data'!$A$1:$B$2000,2,FALSE)</f>
        <v>533.43592559126103</v>
      </c>
      <c r="CA44" s="4">
        <f>BJ44*$BU44*VLOOKUP("Fuel Specific Gravity",'Raw Data'!$A$1:$B$2000,2,FALSE)</f>
        <v>6.7284945624930002</v>
      </c>
      <c r="CB44" s="4">
        <f>BM44*$BU44*VLOOKUP("Fuel Specific Gravity",'Raw Data'!$A$1:$B$2000,2,FALSE)</f>
        <v>12.2332944027085</v>
      </c>
    </row>
    <row r="45" spans="1:80" x14ac:dyDescent="0.25">
      <c r="A45" s="2">
        <v>43167</v>
      </c>
      <c r="B45" s="38">
        <v>1.781134259259259E-2</v>
      </c>
      <c r="C45" s="4">
        <v>14.395</v>
      </c>
      <c r="D45" s="4">
        <v>0.2447</v>
      </c>
      <c r="E45" s="4">
        <v>2447.342193</v>
      </c>
      <c r="F45" s="4">
        <v>54</v>
      </c>
      <c r="G45" s="4">
        <v>2.8</v>
      </c>
      <c r="H45" s="4">
        <v>158.69999999999999</v>
      </c>
      <c r="J45" s="4">
        <v>0.28000000000000003</v>
      </c>
      <c r="K45" s="4">
        <v>0.871</v>
      </c>
      <c r="L45" s="4">
        <v>12.538</v>
      </c>
      <c r="M45" s="4">
        <v>0.2132</v>
      </c>
      <c r="N45" s="4">
        <v>47.034500000000001</v>
      </c>
      <c r="O45" s="4">
        <v>2.4045999999999998</v>
      </c>
      <c r="P45" s="4">
        <v>49.4</v>
      </c>
      <c r="Q45" s="4">
        <v>38.695300000000003</v>
      </c>
      <c r="R45" s="4">
        <v>1.9782</v>
      </c>
      <c r="S45" s="4">
        <v>40.700000000000003</v>
      </c>
      <c r="T45" s="4">
        <v>158.68510000000001</v>
      </c>
      <c r="W45" s="4">
        <v>0</v>
      </c>
      <c r="X45" s="4">
        <v>0.24390000000000001</v>
      </c>
      <c r="Y45" s="4">
        <v>11.9</v>
      </c>
      <c r="Z45" s="4">
        <v>850</v>
      </c>
      <c r="AA45" s="4">
        <v>851</v>
      </c>
      <c r="AB45" s="4">
        <v>870</v>
      </c>
      <c r="AC45" s="4">
        <v>86</v>
      </c>
      <c r="AD45" s="4">
        <v>29.15</v>
      </c>
      <c r="AE45" s="4">
        <v>0.67</v>
      </c>
      <c r="AF45" s="4">
        <v>979</v>
      </c>
      <c r="AG45" s="4">
        <v>3</v>
      </c>
      <c r="AH45" s="4">
        <v>54</v>
      </c>
      <c r="AI45" s="4">
        <v>41</v>
      </c>
      <c r="AJ45" s="4">
        <v>191</v>
      </c>
      <c r="AK45" s="4">
        <v>169</v>
      </c>
      <c r="AL45" s="4">
        <v>4.7</v>
      </c>
      <c r="AM45" s="4">
        <v>175.9</v>
      </c>
      <c r="AN45" s="4" t="s">
        <v>155</v>
      </c>
      <c r="AO45" s="4">
        <v>2</v>
      </c>
      <c r="AP45" s="5">
        <v>0.89362268518518517</v>
      </c>
      <c r="AQ45" s="4">
        <v>47.159401000000003</v>
      </c>
      <c r="AR45" s="4">
        <v>-88.484136000000007</v>
      </c>
      <c r="AS45" s="4">
        <v>311.10000000000002</v>
      </c>
      <c r="AT45" s="4">
        <v>34</v>
      </c>
      <c r="AU45" s="4">
        <v>12</v>
      </c>
      <c r="AV45" s="4">
        <v>11</v>
      </c>
      <c r="AW45" s="4" t="s">
        <v>212</v>
      </c>
      <c r="AX45" s="4">
        <v>1.4084000000000001</v>
      </c>
      <c r="AY45" s="4">
        <v>1.1832</v>
      </c>
      <c r="AZ45" s="4">
        <v>2.4542000000000002</v>
      </c>
      <c r="BA45" s="4">
        <v>13.404</v>
      </c>
      <c r="BB45" s="4">
        <v>13.89</v>
      </c>
      <c r="BC45" s="4">
        <v>1.04</v>
      </c>
      <c r="BD45" s="4">
        <v>14.808999999999999</v>
      </c>
      <c r="BE45" s="4">
        <v>2854.241</v>
      </c>
      <c r="BF45" s="4">
        <v>30.885999999999999</v>
      </c>
      <c r="BG45" s="4">
        <v>1.121</v>
      </c>
      <c r="BH45" s="4">
        <v>5.7000000000000002E-2</v>
      </c>
      <c r="BI45" s="4">
        <v>1.179</v>
      </c>
      <c r="BJ45" s="4">
        <v>0.92200000000000004</v>
      </c>
      <c r="BK45" s="4">
        <v>4.7E-2</v>
      </c>
      <c r="BL45" s="4">
        <v>0.97</v>
      </c>
      <c r="BM45" s="4">
        <v>1.2465999999999999</v>
      </c>
      <c r="BQ45" s="4">
        <v>40.368000000000002</v>
      </c>
      <c r="BR45" s="4">
        <v>0.40171600000000002</v>
      </c>
      <c r="BS45" s="4">
        <v>-5</v>
      </c>
      <c r="BT45" s="4">
        <v>7.9290000000000003E-3</v>
      </c>
      <c r="BU45" s="4">
        <v>9.8169280000000008</v>
      </c>
      <c r="BV45" s="4">
        <v>21</v>
      </c>
      <c r="BW45" s="4">
        <f t="shared" si="7"/>
        <v>2.5936323776000001</v>
      </c>
      <c r="BY45" s="4">
        <f>BE45*$BU45*VLOOKUP("Fuel Specific Gravity",'Raw Data'!$A$1:$B$2000,2,FALSE)</f>
        <v>21042.928672127651</v>
      </c>
      <c r="BZ45" s="4">
        <f>BF45*$BU45*VLOOKUP("Fuel Specific Gravity",'Raw Data'!$A$1:$B$2000,2,FALSE)</f>
        <v>227.70743429420804</v>
      </c>
      <c r="CA45" s="4">
        <f>BJ45*$BU45*VLOOKUP("Fuel Specific Gravity",'Raw Data'!$A$1:$B$2000,2,FALSE)</f>
        <v>6.7974569196160006</v>
      </c>
      <c r="CB45" s="4">
        <f>BM45*$BU45*VLOOKUP("Fuel Specific Gravity",'Raw Data'!$A$1:$B$2000,2,FALSE)</f>
        <v>9.1905746160448007</v>
      </c>
    </row>
    <row r="46" spans="1:80" x14ac:dyDescent="0.25">
      <c r="A46" s="2">
        <v>43167</v>
      </c>
      <c r="B46" s="38">
        <v>1.7822916666666664E-2</v>
      </c>
      <c r="C46" s="4">
        <v>14.045</v>
      </c>
      <c r="D46" s="4">
        <v>0.13</v>
      </c>
      <c r="E46" s="4">
        <v>1300.3816790000001</v>
      </c>
      <c r="F46" s="4">
        <v>54</v>
      </c>
      <c r="G46" s="4">
        <v>2.7</v>
      </c>
      <c r="H46" s="4">
        <v>123.8</v>
      </c>
      <c r="J46" s="4">
        <v>0.2</v>
      </c>
      <c r="K46" s="4">
        <v>0.87480000000000002</v>
      </c>
      <c r="L46" s="4">
        <v>12.2866</v>
      </c>
      <c r="M46" s="4">
        <v>0.1138</v>
      </c>
      <c r="N46" s="4">
        <v>47.239100000000001</v>
      </c>
      <c r="O46" s="4">
        <v>2.3620000000000001</v>
      </c>
      <c r="P46" s="4">
        <v>49.6</v>
      </c>
      <c r="Q46" s="4">
        <v>38.863700000000001</v>
      </c>
      <c r="R46" s="4">
        <v>1.9432</v>
      </c>
      <c r="S46" s="4">
        <v>40.799999999999997</v>
      </c>
      <c r="T46" s="4">
        <v>123.76300000000001</v>
      </c>
      <c r="W46" s="4">
        <v>0</v>
      </c>
      <c r="X46" s="4">
        <v>0.17499999999999999</v>
      </c>
      <c r="Y46" s="4">
        <v>12</v>
      </c>
      <c r="Z46" s="4">
        <v>849</v>
      </c>
      <c r="AA46" s="4">
        <v>850</v>
      </c>
      <c r="AB46" s="4">
        <v>870</v>
      </c>
      <c r="AC46" s="4">
        <v>86</v>
      </c>
      <c r="AD46" s="4">
        <v>29.15</v>
      </c>
      <c r="AE46" s="4">
        <v>0.67</v>
      </c>
      <c r="AF46" s="4">
        <v>979</v>
      </c>
      <c r="AG46" s="4">
        <v>3</v>
      </c>
      <c r="AH46" s="4">
        <v>54</v>
      </c>
      <c r="AI46" s="4">
        <v>41</v>
      </c>
      <c r="AJ46" s="4">
        <v>191</v>
      </c>
      <c r="AK46" s="4">
        <v>169</v>
      </c>
      <c r="AL46" s="4">
        <v>4.7</v>
      </c>
      <c r="AM46" s="4">
        <v>176</v>
      </c>
      <c r="AN46" s="4" t="s">
        <v>155</v>
      </c>
      <c r="AO46" s="4">
        <v>2</v>
      </c>
      <c r="AP46" s="5">
        <v>0.89364583333333336</v>
      </c>
      <c r="AQ46" s="4">
        <v>47.159466999999999</v>
      </c>
      <c r="AR46" s="4">
        <v>-88.484138000000002</v>
      </c>
      <c r="AS46" s="4">
        <v>311.2</v>
      </c>
      <c r="AT46" s="4">
        <v>34.299999999999997</v>
      </c>
      <c r="AU46" s="4">
        <v>12</v>
      </c>
      <c r="AV46" s="4">
        <v>11</v>
      </c>
      <c r="AW46" s="4" t="s">
        <v>212</v>
      </c>
      <c r="AX46" s="4">
        <v>1.4229000000000001</v>
      </c>
      <c r="AY46" s="4">
        <v>1.1541999999999999</v>
      </c>
      <c r="AZ46" s="4">
        <v>2.5771000000000002</v>
      </c>
      <c r="BA46" s="4">
        <v>13.404</v>
      </c>
      <c r="BB46" s="4">
        <v>14.33</v>
      </c>
      <c r="BC46" s="4">
        <v>1.07</v>
      </c>
      <c r="BD46" s="4">
        <v>14.311999999999999</v>
      </c>
      <c r="BE46" s="4">
        <v>2877.1080000000002</v>
      </c>
      <c r="BF46" s="4">
        <v>16.954000000000001</v>
      </c>
      <c r="BG46" s="4">
        <v>1.1579999999999999</v>
      </c>
      <c r="BH46" s="4">
        <v>5.8000000000000003E-2</v>
      </c>
      <c r="BI46" s="4">
        <v>1.216</v>
      </c>
      <c r="BJ46" s="4">
        <v>0.95299999999999996</v>
      </c>
      <c r="BK46" s="4">
        <v>4.8000000000000001E-2</v>
      </c>
      <c r="BL46" s="4">
        <v>1.0009999999999999</v>
      </c>
      <c r="BM46" s="4">
        <v>1.0001</v>
      </c>
      <c r="BQ46" s="4">
        <v>29.789000000000001</v>
      </c>
      <c r="BR46" s="4">
        <v>0.37598799999999999</v>
      </c>
      <c r="BS46" s="4">
        <v>-5</v>
      </c>
      <c r="BT46" s="4">
        <v>6.1419999999999999E-3</v>
      </c>
      <c r="BU46" s="4">
        <v>9.1882070000000002</v>
      </c>
      <c r="BV46" s="4">
        <v>21</v>
      </c>
      <c r="BW46" s="4">
        <f t="shared" si="7"/>
        <v>2.4275242894</v>
      </c>
      <c r="BY46" s="4">
        <f>BE46*$BU46*VLOOKUP("Fuel Specific Gravity",'Raw Data'!$A$1:$B$2000,2,FALSE)</f>
        <v>19853.033362882357</v>
      </c>
      <c r="BZ46" s="4">
        <f>BF46*$BU46*VLOOKUP("Fuel Specific Gravity",'Raw Data'!$A$1:$B$2000,2,FALSE)</f>
        <v>116.988422969978</v>
      </c>
      <c r="CA46" s="4">
        <f>BJ46*$BU46*VLOOKUP("Fuel Specific Gravity",'Raw Data'!$A$1:$B$2000,2,FALSE)</f>
        <v>6.5760273145209993</v>
      </c>
      <c r="CB46" s="4">
        <f>BM46*$BU46*VLOOKUP("Fuel Specific Gravity",'Raw Data'!$A$1:$B$2000,2,FALSE)</f>
        <v>6.9010334913456992</v>
      </c>
    </row>
    <row r="47" spans="1:80" x14ac:dyDescent="0.25">
      <c r="A47" s="2">
        <v>43167</v>
      </c>
      <c r="B47" s="38">
        <v>1.7834490740740738E-2</v>
      </c>
      <c r="C47" s="4">
        <v>14.164</v>
      </c>
      <c r="D47" s="4">
        <v>4.41E-2</v>
      </c>
      <c r="E47" s="4">
        <v>440.62244099999998</v>
      </c>
      <c r="F47" s="4">
        <v>57.1</v>
      </c>
      <c r="G47" s="4">
        <v>2.7</v>
      </c>
      <c r="H47" s="4">
        <v>89</v>
      </c>
      <c r="J47" s="4">
        <v>0.18</v>
      </c>
      <c r="K47" s="4">
        <v>0.87470000000000003</v>
      </c>
      <c r="L47" s="4">
        <v>12.389200000000001</v>
      </c>
      <c r="M47" s="4">
        <v>3.85E-2</v>
      </c>
      <c r="N47" s="4">
        <v>49.956299999999999</v>
      </c>
      <c r="O47" s="4">
        <v>2.3616999999999999</v>
      </c>
      <c r="P47" s="4">
        <v>52.3</v>
      </c>
      <c r="Q47" s="4">
        <v>41.098999999999997</v>
      </c>
      <c r="R47" s="4">
        <v>1.9430000000000001</v>
      </c>
      <c r="S47" s="4">
        <v>43</v>
      </c>
      <c r="T47" s="4">
        <v>88.953199999999995</v>
      </c>
      <c r="W47" s="4">
        <v>0</v>
      </c>
      <c r="X47" s="4">
        <v>0.1545</v>
      </c>
      <c r="Y47" s="4">
        <v>12</v>
      </c>
      <c r="Z47" s="4">
        <v>848</v>
      </c>
      <c r="AA47" s="4">
        <v>849</v>
      </c>
      <c r="AB47" s="4">
        <v>870</v>
      </c>
      <c r="AC47" s="4">
        <v>86</v>
      </c>
      <c r="AD47" s="4">
        <v>29.15</v>
      </c>
      <c r="AE47" s="4">
        <v>0.67</v>
      </c>
      <c r="AF47" s="4">
        <v>979</v>
      </c>
      <c r="AG47" s="4">
        <v>3</v>
      </c>
      <c r="AH47" s="4">
        <v>54</v>
      </c>
      <c r="AI47" s="4">
        <v>41</v>
      </c>
      <c r="AJ47" s="4">
        <v>191</v>
      </c>
      <c r="AK47" s="4">
        <v>169</v>
      </c>
      <c r="AL47" s="4">
        <v>4.8</v>
      </c>
      <c r="AM47" s="4">
        <v>176</v>
      </c>
      <c r="AN47" s="4" t="s">
        <v>155</v>
      </c>
      <c r="AO47" s="4">
        <v>2</v>
      </c>
      <c r="AP47" s="5">
        <v>0.89364583333333336</v>
      </c>
      <c r="AQ47" s="4">
        <v>47.159582999999998</v>
      </c>
      <c r="AR47" s="4">
        <v>-88.484142000000006</v>
      </c>
      <c r="AS47" s="4">
        <v>311.5</v>
      </c>
      <c r="AT47" s="4">
        <v>35.4</v>
      </c>
      <c r="AU47" s="4">
        <v>12</v>
      </c>
      <c r="AV47" s="4">
        <v>11</v>
      </c>
      <c r="AW47" s="4" t="s">
        <v>212</v>
      </c>
      <c r="AX47" s="4">
        <v>1.7083999999999999</v>
      </c>
      <c r="AY47" s="4">
        <v>1.0458000000000001</v>
      </c>
      <c r="AZ47" s="4">
        <v>2.7542</v>
      </c>
      <c r="BA47" s="4">
        <v>13.404</v>
      </c>
      <c r="BB47" s="4">
        <v>14.31</v>
      </c>
      <c r="BC47" s="4">
        <v>1.07</v>
      </c>
      <c r="BD47" s="4">
        <v>14.324999999999999</v>
      </c>
      <c r="BE47" s="4">
        <v>2895.5430000000001</v>
      </c>
      <c r="BF47" s="4">
        <v>5.7329999999999997</v>
      </c>
      <c r="BG47" s="4">
        <v>1.2230000000000001</v>
      </c>
      <c r="BH47" s="4">
        <v>5.8000000000000003E-2</v>
      </c>
      <c r="BI47" s="4">
        <v>1.28</v>
      </c>
      <c r="BJ47" s="4">
        <v>1.006</v>
      </c>
      <c r="BK47" s="4">
        <v>4.8000000000000001E-2</v>
      </c>
      <c r="BL47" s="4">
        <v>1.0529999999999999</v>
      </c>
      <c r="BM47" s="4">
        <v>0.71740000000000004</v>
      </c>
      <c r="BQ47" s="4">
        <v>26.251000000000001</v>
      </c>
      <c r="BR47" s="4">
        <v>0.29224800000000001</v>
      </c>
      <c r="BS47" s="4">
        <v>-5</v>
      </c>
      <c r="BT47" s="4">
        <v>6.9290000000000003E-3</v>
      </c>
      <c r="BU47" s="4">
        <v>7.1418109999999997</v>
      </c>
      <c r="BV47" s="4">
        <v>21</v>
      </c>
      <c r="BW47" s="4">
        <f t="shared" si="7"/>
        <v>1.8868664661999999</v>
      </c>
      <c r="BY47" s="4">
        <f>BE47*$BU47*VLOOKUP("Fuel Specific Gravity",'Raw Data'!$A$1:$B$2000,2,FALSE)</f>
        <v>15530.245057128122</v>
      </c>
      <c r="BZ47" s="4">
        <f>BF47*$BU47*VLOOKUP("Fuel Specific Gravity",'Raw Data'!$A$1:$B$2000,2,FALSE)</f>
        <v>30.748945849712996</v>
      </c>
      <c r="CA47" s="4">
        <f>BJ47*$BU47*VLOOKUP("Fuel Specific Gravity",'Raw Data'!$A$1:$B$2000,2,FALSE)</f>
        <v>5.395681061366</v>
      </c>
      <c r="CB47" s="4">
        <f>BM47*$BU47*VLOOKUP("Fuel Specific Gravity",'Raw Data'!$A$1:$B$2000,2,FALSE)</f>
        <v>3.8477749437613999</v>
      </c>
    </row>
    <row r="48" spans="1:80" x14ac:dyDescent="0.25">
      <c r="A48" s="2">
        <v>43167</v>
      </c>
      <c r="B48" s="38">
        <v>1.7846064814814815E-2</v>
      </c>
      <c r="C48" s="4">
        <v>13.444000000000001</v>
      </c>
      <c r="D48" s="4">
        <v>2.2800000000000001E-2</v>
      </c>
      <c r="E48" s="4">
        <v>227.68222800000001</v>
      </c>
      <c r="F48" s="4">
        <v>92.2</v>
      </c>
      <c r="G48" s="4">
        <v>2.5</v>
      </c>
      <c r="H48" s="4">
        <v>70.8</v>
      </c>
      <c r="J48" s="4">
        <v>0.1</v>
      </c>
      <c r="K48" s="4">
        <v>0.88060000000000005</v>
      </c>
      <c r="L48" s="4">
        <v>11.838200000000001</v>
      </c>
      <c r="M48" s="4">
        <v>0.02</v>
      </c>
      <c r="N48" s="4">
        <v>81.147400000000005</v>
      </c>
      <c r="O48" s="4">
        <v>2.1667999999999998</v>
      </c>
      <c r="P48" s="4">
        <v>83.3</v>
      </c>
      <c r="Q48" s="4">
        <v>66.760000000000005</v>
      </c>
      <c r="R48" s="4">
        <v>1.7826</v>
      </c>
      <c r="S48" s="4">
        <v>68.5</v>
      </c>
      <c r="T48" s="4">
        <v>70.781800000000004</v>
      </c>
      <c r="W48" s="4">
        <v>0</v>
      </c>
      <c r="X48" s="4">
        <v>8.8099999999999998E-2</v>
      </c>
      <c r="Y48" s="4">
        <v>11.9</v>
      </c>
      <c r="Z48" s="4">
        <v>849</v>
      </c>
      <c r="AA48" s="4">
        <v>850</v>
      </c>
      <c r="AB48" s="4">
        <v>870</v>
      </c>
      <c r="AC48" s="4">
        <v>86</v>
      </c>
      <c r="AD48" s="4">
        <v>29.15</v>
      </c>
      <c r="AE48" s="4">
        <v>0.67</v>
      </c>
      <c r="AF48" s="4">
        <v>979</v>
      </c>
      <c r="AG48" s="4">
        <v>3</v>
      </c>
      <c r="AH48" s="4">
        <v>54</v>
      </c>
      <c r="AI48" s="4">
        <v>41</v>
      </c>
      <c r="AJ48" s="4">
        <v>191</v>
      </c>
      <c r="AK48" s="4">
        <v>169</v>
      </c>
      <c r="AL48" s="4">
        <v>4.7</v>
      </c>
      <c r="AM48" s="4">
        <v>176</v>
      </c>
      <c r="AN48" s="4" t="s">
        <v>155</v>
      </c>
      <c r="AO48" s="4">
        <v>2</v>
      </c>
      <c r="AP48" s="5">
        <v>0.8936574074074074</v>
      </c>
      <c r="AQ48" s="4">
        <v>47.159847999999997</v>
      </c>
      <c r="AR48" s="4">
        <v>-88.484167999999997</v>
      </c>
      <c r="AS48" s="4">
        <v>311.8</v>
      </c>
      <c r="AT48" s="4">
        <v>36.5</v>
      </c>
      <c r="AU48" s="4">
        <v>12</v>
      </c>
      <c r="AV48" s="4">
        <v>10</v>
      </c>
      <c r="AW48" s="4" t="s">
        <v>213</v>
      </c>
      <c r="AX48" s="4">
        <v>1.8</v>
      </c>
      <c r="AY48" s="4">
        <v>1</v>
      </c>
      <c r="AZ48" s="4">
        <v>2.8</v>
      </c>
      <c r="BA48" s="4">
        <v>13.404</v>
      </c>
      <c r="BB48" s="4">
        <v>15.06</v>
      </c>
      <c r="BC48" s="4">
        <v>1.1200000000000001</v>
      </c>
      <c r="BD48" s="4">
        <v>13.564</v>
      </c>
      <c r="BE48" s="4">
        <v>2900.433</v>
      </c>
      <c r="BF48" s="4">
        <v>3.1259999999999999</v>
      </c>
      <c r="BG48" s="4">
        <v>2.0819999999999999</v>
      </c>
      <c r="BH48" s="4">
        <v>5.6000000000000001E-2</v>
      </c>
      <c r="BI48" s="4">
        <v>2.1379999999999999</v>
      </c>
      <c r="BJ48" s="4">
        <v>1.7130000000000001</v>
      </c>
      <c r="BK48" s="4">
        <v>4.5999999999999999E-2</v>
      </c>
      <c r="BL48" s="4">
        <v>1.7589999999999999</v>
      </c>
      <c r="BM48" s="4">
        <v>0.59840000000000004</v>
      </c>
      <c r="BQ48" s="4">
        <v>15.686999999999999</v>
      </c>
      <c r="BR48" s="4">
        <v>0.314799</v>
      </c>
      <c r="BS48" s="4">
        <v>-5</v>
      </c>
      <c r="BT48" s="4">
        <v>7.9290000000000003E-3</v>
      </c>
      <c r="BU48" s="4">
        <v>7.692901</v>
      </c>
      <c r="BV48" s="4">
        <v>21</v>
      </c>
      <c r="BW48" s="4">
        <f t="shared" si="7"/>
        <v>2.0324644441999999</v>
      </c>
      <c r="BY48" s="4">
        <f>BE48*$BU48*VLOOKUP("Fuel Specific Gravity",'Raw Data'!$A$1:$B$2000,2,FALSE)</f>
        <v>16756.870688525883</v>
      </c>
      <c r="BZ48" s="4">
        <f>BF48*$BU48*VLOOKUP("Fuel Specific Gravity",'Raw Data'!$A$1:$B$2000,2,FALSE)</f>
        <v>18.060054403026001</v>
      </c>
      <c r="CA48" s="4">
        <f>BJ48*$BU48*VLOOKUP("Fuel Specific Gravity",'Raw Data'!$A$1:$B$2000,2,FALSE)</f>
        <v>9.896632499163001</v>
      </c>
      <c r="CB48" s="4">
        <f>BM48*$BU48*VLOOKUP("Fuel Specific Gravity",'Raw Data'!$A$1:$B$2000,2,FALSE)</f>
        <v>3.4571774007584004</v>
      </c>
    </row>
    <row r="49" spans="1:80" x14ac:dyDescent="0.25">
      <c r="A49" s="2">
        <v>43167</v>
      </c>
      <c r="B49" s="38">
        <v>1.7857638888888888E-2</v>
      </c>
      <c r="C49" s="4">
        <v>11.919</v>
      </c>
      <c r="D49" s="4">
        <v>6.4000000000000003E-3</v>
      </c>
      <c r="E49" s="4">
        <v>64.415583999999996</v>
      </c>
      <c r="F49" s="4">
        <v>149.69999999999999</v>
      </c>
      <c r="G49" s="4">
        <v>2.2999999999999998</v>
      </c>
      <c r="H49" s="4">
        <v>58.5</v>
      </c>
      <c r="J49" s="4">
        <v>0.1</v>
      </c>
      <c r="K49" s="4">
        <v>0.89300000000000002</v>
      </c>
      <c r="L49" s="4">
        <v>10.6442</v>
      </c>
      <c r="M49" s="4">
        <v>5.7999999999999996E-3</v>
      </c>
      <c r="N49" s="4">
        <v>133.65479999999999</v>
      </c>
      <c r="O49" s="4">
        <v>2.0539999999999998</v>
      </c>
      <c r="P49" s="4">
        <v>135.69999999999999</v>
      </c>
      <c r="Q49" s="4">
        <v>109.95780000000001</v>
      </c>
      <c r="R49" s="4">
        <v>1.6898</v>
      </c>
      <c r="S49" s="4">
        <v>111.6</v>
      </c>
      <c r="T49" s="4">
        <v>58.511899999999997</v>
      </c>
      <c r="W49" s="4">
        <v>0</v>
      </c>
      <c r="X49" s="4">
        <v>8.9300000000000004E-2</v>
      </c>
      <c r="Y49" s="4">
        <v>12</v>
      </c>
      <c r="Z49" s="4">
        <v>849</v>
      </c>
      <c r="AA49" s="4">
        <v>851</v>
      </c>
      <c r="AB49" s="4">
        <v>869</v>
      </c>
      <c r="AC49" s="4">
        <v>86</v>
      </c>
      <c r="AD49" s="4">
        <v>29.15</v>
      </c>
      <c r="AE49" s="4">
        <v>0.67</v>
      </c>
      <c r="AF49" s="4">
        <v>979</v>
      </c>
      <c r="AG49" s="4">
        <v>3</v>
      </c>
      <c r="AH49" s="4">
        <v>53.070999999999998</v>
      </c>
      <c r="AI49" s="4">
        <v>41</v>
      </c>
      <c r="AJ49" s="4">
        <v>191</v>
      </c>
      <c r="AK49" s="4">
        <v>169</v>
      </c>
      <c r="AL49" s="4">
        <v>4.8</v>
      </c>
      <c r="AM49" s="4">
        <v>175.7</v>
      </c>
      <c r="AN49" s="4" t="s">
        <v>155</v>
      </c>
      <c r="AO49" s="4">
        <v>2</v>
      </c>
      <c r="AP49" s="5">
        <v>0.89368055555555559</v>
      </c>
      <c r="AQ49" s="4">
        <v>47.160029999999999</v>
      </c>
      <c r="AR49" s="4">
        <v>-88.484183000000002</v>
      </c>
      <c r="AS49" s="4">
        <v>312.10000000000002</v>
      </c>
      <c r="AT49" s="4">
        <v>36.299999999999997</v>
      </c>
      <c r="AU49" s="4">
        <v>12</v>
      </c>
      <c r="AV49" s="4">
        <v>10</v>
      </c>
      <c r="AW49" s="4" t="s">
        <v>213</v>
      </c>
      <c r="AX49" s="4">
        <v>1.9541999999999999</v>
      </c>
      <c r="AY49" s="4">
        <v>1</v>
      </c>
      <c r="AZ49" s="4">
        <v>2.9542000000000002</v>
      </c>
      <c r="BA49" s="4">
        <v>13.404</v>
      </c>
      <c r="BB49" s="4">
        <v>16.89</v>
      </c>
      <c r="BC49" s="4">
        <v>1.26</v>
      </c>
      <c r="BD49" s="4">
        <v>11.977</v>
      </c>
      <c r="BE49" s="4">
        <v>2905.0219999999999</v>
      </c>
      <c r="BF49" s="4">
        <v>0.999</v>
      </c>
      <c r="BG49" s="4">
        <v>3.82</v>
      </c>
      <c r="BH49" s="4">
        <v>5.8999999999999997E-2</v>
      </c>
      <c r="BI49" s="4">
        <v>3.879</v>
      </c>
      <c r="BJ49" s="4">
        <v>3.1429999999999998</v>
      </c>
      <c r="BK49" s="4">
        <v>4.8000000000000001E-2</v>
      </c>
      <c r="BL49" s="4">
        <v>3.1909999999999998</v>
      </c>
      <c r="BM49" s="4">
        <v>0.55110000000000003</v>
      </c>
      <c r="BQ49" s="4">
        <v>17.722000000000001</v>
      </c>
      <c r="BR49" s="4">
        <v>0.202733</v>
      </c>
      <c r="BS49" s="4">
        <v>-5</v>
      </c>
      <c r="BT49" s="4">
        <v>7.071E-3</v>
      </c>
      <c r="BU49" s="4">
        <v>4.954288</v>
      </c>
      <c r="BV49" s="4">
        <v>21</v>
      </c>
      <c r="BW49" s="4">
        <f t="shared" si="7"/>
        <v>1.3089228896</v>
      </c>
      <c r="BY49" s="4">
        <f>BE49*$BU49*VLOOKUP("Fuel Specific Gravity",'Raw Data'!$A$1:$B$2000,2,FALSE)</f>
        <v>10808.629041386337</v>
      </c>
      <c r="BZ49" s="4">
        <f>BF49*$BU49*VLOOKUP("Fuel Specific Gravity",'Raw Data'!$A$1:$B$2000,2,FALSE)</f>
        <v>3.7169496177119998</v>
      </c>
      <c r="CA49" s="4">
        <f>BJ49*$BU49*VLOOKUP("Fuel Specific Gravity",'Raw Data'!$A$1:$B$2000,2,FALSE)</f>
        <v>11.694066715184</v>
      </c>
      <c r="CB49" s="4">
        <f>BM49*$BU49*VLOOKUP("Fuel Specific Gravity",'Raw Data'!$A$1:$B$2000,2,FALSE)</f>
        <v>2.0504613957168001</v>
      </c>
    </row>
    <row r="50" spans="1:80" x14ac:dyDescent="0.25">
      <c r="A50" s="2">
        <v>43167</v>
      </c>
      <c r="B50" s="38">
        <v>1.7869212962962962E-2</v>
      </c>
      <c r="C50" s="4">
        <v>11.035</v>
      </c>
      <c r="D50" s="4">
        <v>9.1000000000000004E-3</v>
      </c>
      <c r="E50" s="4">
        <v>90.733717999999996</v>
      </c>
      <c r="F50" s="4">
        <v>166.5</v>
      </c>
      <c r="G50" s="4">
        <v>2.2999999999999998</v>
      </c>
      <c r="H50" s="4">
        <v>56.7</v>
      </c>
      <c r="J50" s="4">
        <v>0.1</v>
      </c>
      <c r="K50" s="4">
        <v>0.90029999999999999</v>
      </c>
      <c r="L50" s="4">
        <v>9.9344000000000001</v>
      </c>
      <c r="M50" s="4">
        <v>8.2000000000000007E-3</v>
      </c>
      <c r="N50" s="4">
        <v>149.9</v>
      </c>
      <c r="O50" s="4">
        <v>2.0707</v>
      </c>
      <c r="P50" s="4">
        <v>152</v>
      </c>
      <c r="Q50" s="4">
        <v>123.3228</v>
      </c>
      <c r="R50" s="4">
        <v>1.7036</v>
      </c>
      <c r="S50" s="4">
        <v>125</v>
      </c>
      <c r="T50" s="4">
        <v>56.7468</v>
      </c>
      <c r="W50" s="4">
        <v>0</v>
      </c>
      <c r="X50" s="4">
        <v>0.09</v>
      </c>
      <c r="Y50" s="4">
        <v>12</v>
      </c>
      <c r="Z50" s="4">
        <v>849</v>
      </c>
      <c r="AA50" s="4">
        <v>851</v>
      </c>
      <c r="AB50" s="4">
        <v>869</v>
      </c>
      <c r="AC50" s="4">
        <v>86</v>
      </c>
      <c r="AD50" s="4">
        <v>29.15</v>
      </c>
      <c r="AE50" s="4">
        <v>0.67</v>
      </c>
      <c r="AF50" s="4">
        <v>979</v>
      </c>
      <c r="AG50" s="4">
        <v>3</v>
      </c>
      <c r="AH50" s="4">
        <v>53</v>
      </c>
      <c r="AI50" s="4">
        <v>41</v>
      </c>
      <c r="AJ50" s="4">
        <v>191</v>
      </c>
      <c r="AK50" s="4">
        <v>169</v>
      </c>
      <c r="AL50" s="4">
        <v>4.8</v>
      </c>
      <c r="AM50" s="4">
        <v>175.3</v>
      </c>
      <c r="AN50" s="4" t="s">
        <v>155</v>
      </c>
      <c r="AO50" s="4">
        <v>2</v>
      </c>
      <c r="AP50" s="5">
        <v>0.89369212962962974</v>
      </c>
      <c r="AQ50" s="4">
        <v>47.160063000000001</v>
      </c>
      <c r="AR50" s="4">
        <v>-88.484184999999997</v>
      </c>
      <c r="AS50" s="4">
        <v>312.2</v>
      </c>
      <c r="AT50" s="4">
        <v>36.200000000000003</v>
      </c>
      <c r="AU50" s="4">
        <v>12</v>
      </c>
      <c r="AV50" s="4">
        <v>10</v>
      </c>
      <c r="AW50" s="4" t="s">
        <v>213</v>
      </c>
      <c r="AX50" s="4">
        <v>1.4602999999999999</v>
      </c>
      <c r="AY50" s="4">
        <v>1.0770999999999999</v>
      </c>
      <c r="AZ50" s="4">
        <v>2.8458000000000001</v>
      </c>
      <c r="BA50" s="4">
        <v>13.404</v>
      </c>
      <c r="BB50" s="4">
        <v>18.16</v>
      </c>
      <c r="BC50" s="4">
        <v>1.36</v>
      </c>
      <c r="BD50" s="4">
        <v>11.074</v>
      </c>
      <c r="BE50" s="4">
        <v>2904.915</v>
      </c>
      <c r="BF50" s="4">
        <v>1.52</v>
      </c>
      <c r="BG50" s="4">
        <v>4.59</v>
      </c>
      <c r="BH50" s="4">
        <v>6.3E-2</v>
      </c>
      <c r="BI50" s="4">
        <v>4.6539999999999999</v>
      </c>
      <c r="BJ50" s="4">
        <v>3.7759999999999998</v>
      </c>
      <c r="BK50" s="4">
        <v>5.1999999999999998E-2</v>
      </c>
      <c r="BL50" s="4">
        <v>3.8279999999999998</v>
      </c>
      <c r="BM50" s="4">
        <v>0.5726</v>
      </c>
      <c r="BQ50" s="4">
        <v>19.140999999999998</v>
      </c>
      <c r="BR50" s="4">
        <v>0.117822</v>
      </c>
      <c r="BS50" s="4">
        <v>-5</v>
      </c>
      <c r="BT50" s="4">
        <v>7.0000000000000001E-3</v>
      </c>
      <c r="BU50" s="4">
        <v>2.8792749999999998</v>
      </c>
      <c r="BV50" s="4">
        <v>21</v>
      </c>
      <c r="BW50" s="4">
        <f t="shared" si="7"/>
        <v>0.76070445499999995</v>
      </c>
      <c r="BY50" s="4">
        <f>BE50*$BU50*VLOOKUP("Fuel Specific Gravity",'Raw Data'!$A$1:$B$2000,2,FALSE)</f>
        <v>6281.4009016053742</v>
      </c>
      <c r="BZ50" s="4">
        <f>BF50*$BU50*VLOOKUP("Fuel Specific Gravity",'Raw Data'!$A$1:$B$2000,2,FALSE)</f>
        <v>3.2867499979999999</v>
      </c>
      <c r="CA50" s="4">
        <f>BJ50*$BU50*VLOOKUP("Fuel Specific Gravity",'Raw Data'!$A$1:$B$2000,2,FALSE)</f>
        <v>8.1649789423999994</v>
      </c>
      <c r="CB50" s="4">
        <f>BM50*$BU50*VLOOKUP("Fuel Specific Gravity",'Raw Data'!$A$1:$B$2000,2,FALSE)</f>
        <v>1.238153321615</v>
      </c>
    </row>
    <row r="51" spans="1:80" x14ac:dyDescent="0.25">
      <c r="A51" s="2">
        <v>43167</v>
      </c>
      <c r="B51" s="38">
        <v>1.7880787037037039E-2</v>
      </c>
      <c r="C51" s="4">
        <v>12.68</v>
      </c>
      <c r="D51" s="4">
        <v>1.6799999999999999E-2</v>
      </c>
      <c r="E51" s="4">
        <v>168.499594</v>
      </c>
      <c r="F51" s="4">
        <v>153</v>
      </c>
      <c r="G51" s="4">
        <v>2.2999999999999998</v>
      </c>
      <c r="H51" s="4">
        <v>65.3</v>
      </c>
      <c r="J51" s="4">
        <v>0.24</v>
      </c>
      <c r="K51" s="4">
        <v>0.88680000000000003</v>
      </c>
      <c r="L51" s="4">
        <v>11.2445</v>
      </c>
      <c r="M51" s="4">
        <v>1.49E-2</v>
      </c>
      <c r="N51" s="4">
        <v>135.7193</v>
      </c>
      <c r="O51" s="4">
        <v>2.0396999999999998</v>
      </c>
      <c r="P51" s="4">
        <v>137.80000000000001</v>
      </c>
      <c r="Q51" s="4">
        <v>111.66840000000001</v>
      </c>
      <c r="R51" s="4">
        <v>1.6781999999999999</v>
      </c>
      <c r="S51" s="4">
        <v>113.3</v>
      </c>
      <c r="T51" s="4">
        <v>65.340800000000002</v>
      </c>
      <c r="W51" s="4">
        <v>0</v>
      </c>
      <c r="X51" s="4">
        <v>0.21199999999999999</v>
      </c>
      <c r="Y51" s="4">
        <v>12</v>
      </c>
      <c r="Z51" s="4">
        <v>850</v>
      </c>
      <c r="AA51" s="4">
        <v>851</v>
      </c>
      <c r="AB51" s="4">
        <v>870</v>
      </c>
      <c r="AC51" s="4">
        <v>86</v>
      </c>
      <c r="AD51" s="4">
        <v>29.17</v>
      </c>
      <c r="AE51" s="4">
        <v>0.67</v>
      </c>
      <c r="AF51" s="4">
        <v>978</v>
      </c>
      <c r="AG51" s="4">
        <v>3</v>
      </c>
      <c r="AH51" s="4">
        <v>53</v>
      </c>
      <c r="AI51" s="4">
        <v>41</v>
      </c>
      <c r="AJ51" s="4">
        <v>191</v>
      </c>
      <c r="AK51" s="4">
        <v>169</v>
      </c>
      <c r="AL51" s="4">
        <v>4.9000000000000004</v>
      </c>
      <c r="AM51" s="4">
        <v>175</v>
      </c>
      <c r="AN51" s="4" t="s">
        <v>155</v>
      </c>
      <c r="AO51" s="4">
        <v>2</v>
      </c>
      <c r="AP51" s="5">
        <v>0.89369212962962974</v>
      </c>
      <c r="AQ51" s="4">
        <v>47.160175000000002</v>
      </c>
      <c r="AR51" s="4">
        <v>-88.484190999999996</v>
      </c>
      <c r="AS51" s="4">
        <v>312.39999999999998</v>
      </c>
      <c r="AT51" s="4">
        <v>34</v>
      </c>
      <c r="AU51" s="4">
        <v>12</v>
      </c>
      <c r="AV51" s="4">
        <v>10</v>
      </c>
      <c r="AW51" s="4" t="s">
        <v>213</v>
      </c>
      <c r="AX51" s="4">
        <v>1.3</v>
      </c>
      <c r="AY51" s="4">
        <v>1.1000000000000001</v>
      </c>
      <c r="AZ51" s="4">
        <v>2.8</v>
      </c>
      <c r="BA51" s="4">
        <v>13.404</v>
      </c>
      <c r="BB51" s="4">
        <v>15.92</v>
      </c>
      <c r="BC51" s="4">
        <v>1.19</v>
      </c>
      <c r="BD51" s="4">
        <v>12.763</v>
      </c>
      <c r="BE51" s="4">
        <v>2902.056</v>
      </c>
      <c r="BF51" s="4">
        <v>2.4550000000000001</v>
      </c>
      <c r="BG51" s="4">
        <v>3.6680000000000001</v>
      </c>
      <c r="BH51" s="4">
        <v>5.5E-2</v>
      </c>
      <c r="BI51" s="4">
        <v>3.7229999999999999</v>
      </c>
      <c r="BJ51" s="4">
        <v>3.0179999999999998</v>
      </c>
      <c r="BK51" s="4">
        <v>4.4999999999999998E-2</v>
      </c>
      <c r="BL51" s="4">
        <v>3.0630000000000002</v>
      </c>
      <c r="BM51" s="4">
        <v>0.58189999999999997</v>
      </c>
      <c r="BQ51" s="4">
        <v>39.777999999999999</v>
      </c>
      <c r="BR51" s="4">
        <v>0.17795900000000001</v>
      </c>
      <c r="BS51" s="4">
        <v>-5</v>
      </c>
      <c r="BT51" s="4">
        <v>6.071E-3</v>
      </c>
      <c r="BU51" s="4">
        <v>4.3488730000000002</v>
      </c>
      <c r="BV51" s="4">
        <v>21</v>
      </c>
      <c r="BW51" s="4">
        <f t="shared" si="7"/>
        <v>1.1489722466000001</v>
      </c>
      <c r="BY51" s="4">
        <f>BE51*$BU51*VLOOKUP("Fuel Specific Gravity",'Raw Data'!$A$1:$B$2000,2,FALSE)</f>
        <v>9478.1254101488885</v>
      </c>
      <c r="BZ51" s="4">
        <f>BF51*$BU51*VLOOKUP("Fuel Specific Gravity",'Raw Data'!$A$1:$B$2000,2,FALSE)</f>
        <v>8.0180388944650005</v>
      </c>
      <c r="CA51" s="4">
        <f>BJ51*$BU51*VLOOKUP("Fuel Specific Gravity",'Raw Data'!$A$1:$B$2000,2,FALSE)</f>
        <v>9.8567989342139999</v>
      </c>
      <c r="CB51" s="4">
        <f>BM51*$BU51*VLOOKUP("Fuel Specific Gravity",'Raw Data'!$A$1:$B$2000,2,FALSE)</f>
        <v>1.9004875082237001</v>
      </c>
    </row>
    <row r="52" spans="1:80" x14ac:dyDescent="0.25">
      <c r="A52" s="2">
        <v>43167</v>
      </c>
      <c r="B52" s="38">
        <v>1.7892361111111112E-2</v>
      </c>
      <c r="C52" s="4">
        <v>14.064</v>
      </c>
      <c r="D52" s="4">
        <v>0.1016</v>
      </c>
      <c r="E52" s="4">
        <v>1015.657238</v>
      </c>
      <c r="F52" s="4">
        <v>158.30000000000001</v>
      </c>
      <c r="G52" s="4">
        <v>2.2999999999999998</v>
      </c>
      <c r="H52" s="4">
        <v>65.2</v>
      </c>
      <c r="J52" s="4">
        <v>0.75</v>
      </c>
      <c r="K52" s="4">
        <v>0.875</v>
      </c>
      <c r="L52" s="4">
        <v>12.3066</v>
      </c>
      <c r="M52" s="4">
        <v>8.8900000000000007E-2</v>
      </c>
      <c r="N52" s="4">
        <v>138.54859999999999</v>
      </c>
      <c r="O52" s="4">
        <v>2.0125999999999999</v>
      </c>
      <c r="P52" s="4">
        <v>140.6</v>
      </c>
      <c r="Q52" s="4">
        <v>113.99720000000001</v>
      </c>
      <c r="R52" s="4">
        <v>1.6559999999999999</v>
      </c>
      <c r="S52" s="4">
        <v>115.7</v>
      </c>
      <c r="T52" s="4">
        <v>65.245099999999994</v>
      </c>
      <c r="W52" s="4">
        <v>0</v>
      </c>
      <c r="X52" s="4">
        <v>0.65580000000000005</v>
      </c>
      <c r="Y52" s="4">
        <v>12.1</v>
      </c>
      <c r="Z52" s="4">
        <v>849</v>
      </c>
      <c r="AA52" s="4">
        <v>851</v>
      </c>
      <c r="AB52" s="4">
        <v>869</v>
      </c>
      <c r="AC52" s="4">
        <v>86</v>
      </c>
      <c r="AD52" s="4">
        <v>29.18</v>
      </c>
      <c r="AE52" s="4">
        <v>0.67</v>
      </c>
      <c r="AF52" s="4">
        <v>978</v>
      </c>
      <c r="AG52" s="4">
        <v>3</v>
      </c>
      <c r="AH52" s="4">
        <v>53</v>
      </c>
      <c r="AI52" s="4">
        <v>41</v>
      </c>
      <c r="AJ52" s="4">
        <v>191</v>
      </c>
      <c r="AK52" s="4">
        <v>169</v>
      </c>
      <c r="AL52" s="4">
        <v>4.9000000000000004</v>
      </c>
      <c r="AM52" s="4">
        <v>175</v>
      </c>
      <c r="AN52" s="4" t="s">
        <v>155</v>
      </c>
      <c r="AO52" s="4">
        <v>2</v>
      </c>
      <c r="AP52" s="5">
        <v>0.89370370370370367</v>
      </c>
      <c r="AQ52" s="4">
        <v>47.160364999999999</v>
      </c>
      <c r="AR52" s="4">
        <v>-88.484161</v>
      </c>
      <c r="AS52" s="4">
        <v>312.8</v>
      </c>
      <c r="AT52" s="4">
        <v>29.2</v>
      </c>
      <c r="AU52" s="4">
        <v>12</v>
      </c>
      <c r="AV52" s="4">
        <v>9</v>
      </c>
      <c r="AW52" s="4" t="s">
        <v>216</v>
      </c>
      <c r="AX52" s="4">
        <v>1.6084000000000001</v>
      </c>
      <c r="AY52" s="4">
        <v>1.0228999999999999</v>
      </c>
      <c r="AZ52" s="4">
        <v>2.9542000000000002</v>
      </c>
      <c r="BA52" s="4">
        <v>13.404</v>
      </c>
      <c r="BB52" s="4">
        <v>14.35</v>
      </c>
      <c r="BC52" s="4">
        <v>1.07</v>
      </c>
      <c r="BD52" s="4">
        <v>14.28</v>
      </c>
      <c r="BE52" s="4">
        <v>2884.2939999999999</v>
      </c>
      <c r="BF52" s="4">
        <v>13.257</v>
      </c>
      <c r="BG52" s="4">
        <v>3.4</v>
      </c>
      <c r="BH52" s="4">
        <v>4.9000000000000002E-2</v>
      </c>
      <c r="BI52" s="4">
        <v>3.45</v>
      </c>
      <c r="BJ52" s="4">
        <v>2.798</v>
      </c>
      <c r="BK52" s="4">
        <v>4.1000000000000002E-2</v>
      </c>
      <c r="BL52" s="4">
        <v>2.839</v>
      </c>
      <c r="BM52" s="4">
        <v>0.52769999999999995</v>
      </c>
      <c r="BQ52" s="4">
        <v>111.755</v>
      </c>
      <c r="BR52" s="4">
        <v>0.23966899999999999</v>
      </c>
      <c r="BS52" s="4">
        <v>-5</v>
      </c>
      <c r="BT52" s="4">
        <v>6.0000000000000001E-3</v>
      </c>
      <c r="BU52" s="4">
        <v>5.8569110000000002</v>
      </c>
      <c r="BV52" s="4">
        <v>21</v>
      </c>
      <c r="BW52" s="4">
        <f t="shared" si="7"/>
        <v>1.5473958861999999</v>
      </c>
      <c r="BY52" s="4">
        <f>BE52*$BU52*VLOOKUP("Fuel Specific Gravity",'Raw Data'!$A$1:$B$2000,2,FALSE)</f>
        <v>12686.682995131332</v>
      </c>
      <c r="BZ52" s="4">
        <f>BF52*$BU52*VLOOKUP("Fuel Specific Gravity",'Raw Data'!$A$1:$B$2000,2,FALSE)</f>
        <v>58.311446914377001</v>
      </c>
      <c r="CA52" s="4">
        <f>BJ52*$BU52*VLOOKUP("Fuel Specific Gravity",'Raw Data'!$A$1:$B$2000,2,FALSE)</f>
        <v>12.307115370478</v>
      </c>
      <c r="CB52" s="4">
        <f>BM52*$BU52*VLOOKUP("Fuel Specific Gravity",'Raw Data'!$A$1:$B$2000,2,FALSE)</f>
        <v>2.3211096429596996</v>
      </c>
    </row>
    <row r="53" spans="1:80" x14ac:dyDescent="0.25">
      <c r="A53" s="2">
        <v>43167</v>
      </c>
      <c r="B53" s="38">
        <v>1.7903935185185186E-2</v>
      </c>
      <c r="C53" s="4">
        <v>14.272</v>
      </c>
      <c r="D53" s="4">
        <v>0.4027</v>
      </c>
      <c r="E53" s="4">
        <v>4026.6333330000002</v>
      </c>
      <c r="F53" s="4">
        <v>198.7</v>
      </c>
      <c r="G53" s="4">
        <v>2.2999999999999998</v>
      </c>
      <c r="H53" s="4">
        <v>54.4</v>
      </c>
      <c r="J53" s="4">
        <v>1.1200000000000001</v>
      </c>
      <c r="K53" s="4">
        <v>0.87070000000000003</v>
      </c>
      <c r="L53" s="4">
        <v>12.427</v>
      </c>
      <c r="M53" s="4">
        <v>0.35060000000000002</v>
      </c>
      <c r="N53" s="4">
        <v>173.01650000000001</v>
      </c>
      <c r="O53" s="4">
        <v>1.9684999999999999</v>
      </c>
      <c r="P53" s="4">
        <v>175</v>
      </c>
      <c r="Q53" s="4">
        <v>142.35720000000001</v>
      </c>
      <c r="R53" s="4">
        <v>1.6196999999999999</v>
      </c>
      <c r="S53" s="4">
        <v>144</v>
      </c>
      <c r="T53" s="4">
        <v>54.429200000000002</v>
      </c>
      <c r="W53" s="4">
        <v>0</v>
      </c>
      <c r="X53" s="4">
        <v>0.97350000000000003</v>
      </c>
      <c r="Y53" s="4">
        <v>12</v>
      </c>
      <c r="Z53" s="4">
        <v>849</v>
      </c>
      <c r="AA53" s="4">
        <v>850</v>
      </c>
      <c r="AB53" s="4">
        <v>868</v>
      </c>
      <c r="AC53" s="4">
        <v>86</v>
      </c>
      <c r="AD53" s="4">
        <v>29.18</v>
      </c>
      <c r="AE53" s="4">
        <v>0.67</v>
      </c>
      <c r="AF53" s="4">
        <v>978</v>
      </c>
      <c r="AG53" s="4">
        <v>3</v>
      </c>
      <c r="AH53" s="4">
        <v>53</v>
      </c>
      <c r="AI53" s="4">
        <v>41</v>
      </c>
      <c r="AJ53" s="4">
        <v>191</v>
      </c>
      <c r="AK53" s="4">
        <v>169</v>
      </c>
      <c r="AL53" s="4">
        <v>4.8</v>
      </c>
      <c r="AM53" s="4">
        <v>175</v>
      </c>
      <c r="AN53" s="4" t="s">
        <v>155</v>
      </c>
      <c r="AO53" s="4">
        <v>2</v>
      </c>
      <c r="AP53" s="5">
        <v>0.89372685185185186</v>
      </c>
      <c r="AQ53" s="4">
        <v>47.160491</v>
      </c>
      <c r="AR53" s="4">
        <v>-88.484121000000002</v>
      </c>
      <c r="AS53" s="4">
        <v>313</v>
      </c>
      <c r="AT53" s="4">
        <v>27.2</v>
      </c>
      <c r="AU53" s="4">
        <v>12</v>
      </c>
      <c r="AV53" s="4">
        <v>9</v>
      </c>
      <c r="AW53" s="4" t="s">
        <v>216</v>
      </c>
      <c r="AX53" s="4">
        <v>1.8542000000000001</v>
      </c>
      <c r="AY53" s="4">
        <v>1.1541999999999999</v>
      </c>
      <c r="AZ53" s="4">
        <v>3.1541999999999999</v>
      </c>
      <c r="BA53" s="4">
        <v>13.404</v>
      </c>
      <c r="BB53" s="4">
        <v>13.85</v>
      </c>
      <c r="BC53" s="4">
        <v>1.03</v>
      </c>
      <c r="BD53" s="4">
        <v>14.85</v>
      </c>
      <c r="BE53" s="4">
        <v>2825.413</v>
      </c>
      <c r="BF53" s="4">
        <v>50.734000000000002</v>
      </c>
      <c r="BG53" s="4">
        <v>4.1189999999999998</v>
      </c>
      <c r="BH53" s="4">
        <v>4.7E-2</v>
      </c>
      <c r="BI53" s="4">
        <v>4.1660000000000004</v>
      </c>
      <c r="BJ53" s="4">
        <v>3.3889999999999998</v>
      </c>
      <c r="BK53" s="4">
        <v>3.9E-2</v>
      </c>
      <c r="BL53" s="4">
        <v>3.4279999999999999</v>
      </c>
      <c r="BM53" s="4">
        <v>0.42699999999999999</v>
      </c>
      <c r="BQ53" s="4">
        <v>160.934</v>
      </c>
      <c r="BR53" s="4">
        <v>0.319249</v>
      </c>
      <c r="BS53" s="4">
        <v>-5</v>
      </c>
      <c r="BT53" s="4">
        <v>6.9290000000000003E-3</v>
      </c>
      <c r="BU53" s="4">
        <v>7.8016480000000001</v>
      </c>
      <c r="BV53" s="4">
        <v>21</v>
      </c>
      <c r="BW53" s="4">
        <f t="shared" si="7"/>
        <v>2.0611954016</v>
      </c>
      <c r="BY53" s="4">
        <f>BE53*$BU53*VLOOKUP("Fuel Specific Gravity",'Raw Data'!$A$1:$B$2000,2,FALSE)</f>
        <v>16554.201138148626</v>
      </c>
      <c r="BZ53" s="4">
        <f>BF53*$BU53*VLOOKUP("Fuel Specific Gravity",'Raw Data'!$A$1:$B$2000,2,FALSE)</f>
        <v>297.25241603363202</v>
      </c>
      <c r="CA53" s="4">
        <f>BJ53*$BU53*VLOOKUP("Fuel Specific Gravity",'Raw Data'!$A$1:$B$2000,2,FALSE)</f>
        <v>19.856278589071998</v>
      </c>
      <c r="CB53" s="4">
        <f>BM53*$BU53*VLOOKUP("Fuel Specific Gravity",'Raw Data'!$A$1:$B$2000,2,FALSE)</f>
        <v>2.5018090756959999</v>
      </c>
    </row>
    <row r="54" spans="1:80" x14ac:dyDescent="0.25">
      <c r="A54" s="2">
        <v>43167</v>
      </c>
      <c r="B54" s="38">
        <v>1.7915509259259259E-2</v>
      </c>
      <c r="C54" s="4">
        <v>14.218</v>
      </c>
      <c r="D54" s="4">
        <v>0.72599999999999998</v>
      </c>
      <c r="E54" s="4">
        <v>7259.9666669999997</v>
      </c>
      <c r="F54" s="4">
        <v>222.2</v>
      </c>
      <c r="G54" s="4">
        <v>2.2000000000000002</v>
      </c>
      <c r="H54" s="4">
        <v>68.400000000000006</v>
      </c>
      <c r="J54" s="4">
        <v>1.2</v>
      </c>
      <c r="K54" s="4">
        <v>0.86829999999999996</v>
      </c>
      <c r="L54" s="4">
        <v>12.3447</v>
      </c>
      <c r="M54" s="4">
        <v>0.63039999999999996</v>
      </c>
      <c r="N54" s="4">
        <v>192.9529</v>
      </c>
      <c r="O54" s="4">
        <v>1.9101999999999999</v>
      </c>
      <c r="P54" s="4">
        <v>194.9</v>
      </c>
      <c r="Q54" s="4">
        <v>158.76089999999999</v>
      </c>
      <c r="R54" s="4">
        <v>1.5717000000000001</v>
      </c>
      <c r="S54" s="4">
        <v>160.30000000000001</v>
      </c>
      <c r="T54" s="4">
        <v>68.357299999999995</v>
      </c>
      <c r="W54" s="4">
        <v>0</v>
      </c>
      <c r="X54" s="4">
        <v>1.0419</v>
      </c>
      <c r="Y54" s="4">
        <v>12.1</v>
      </c>
      <c r="Z54" s="4">
        <v>849</v>
      </c>
      <c r="AA54" s="4">
        <v>850</v>
      </c>
      <c r="AB54" s="4">
        <v>868</v>
      </c>
      <c r="AC54" s="4">
        <v>86</v>
      </c>
      <c r="AD54" s="4">
        <v>29.18</v>
      </c>
      <c r="AE54" s="4">
        <v>0.67</v>
      </c>
      <c r="AF54" s="4">
        <v>978</v>
      </c>
      <c r="AG54" s="4">
        <v>3</v>
      </c>
      <c r="AH54" s="4">
        <v>53</v>
      </c>
      <c r="AI54" s="4">
        <v>41</v>
      </c>
      <c r="AJ54" s="4">
        <v>191</v>
      </c>
      <c r="AK54" s="4">
        <v>169</v>
      </c>
      <c r="AL54" s="4">
        <v>4.9000000000000004</v>
      </c>
      <c r="AM54" s="4">
        <v>175.2</v>
      </c>
      <c r="AN54" s="4" t="s">
        <v>155</v>
      </c>
      <c r="AO54" s="4">
        <v>2</v>
      </c>
      <c r="AP54" s="5">
        <v>0.89373842592592589</v>
      </c>
      <c r="AQ54" s="4">
        <v>47.160514999999997</v>
      </c>
      <c r="AR54" s="4">
        <v>-88.484111999999996</v>
      </c>
      <c r="AS54" s="4">
        <v>313</v>
      </c>
      <c r="AT54" s="4">
        <v>27</v>
      </c>
      <c r="AU54" s="4">
        <v>12</v>
      </c>
      <c r="AV54" s="4">
        <v>9</v>
      </c>
      <c r="AW54" s="4" t="s">
        <v>216</v>
      </c>
      <c r="AX54" s="4">
        <v>1.8229770000000001</v>
      </c>
      <c r="AY54" s="4">
        <v>1.4310689999999999</v>
      </c>
      <c r="AZ54" s="4">
        <v>3.3540459999999999</v>
      </c>
      <c r="BA54" s="4">
        <v>13.404</v>
      </c>
      <c r="BB54" s="4">
        <v>13.57</v>
      </c>
      <c r="BC54" s="4">
        <v>1.01</v>
      </c>
      <c r="BD54" s="4">
        <v>15.172000000000001</v>
      </c>
      <c r="BE54" s="4">
        <v>2763.5659999999998</v>
      </c>
      <c r="BF54" s="4">
        <v>89.816000000000003</v>
      </c>
      <c r="BG54" s="4">
        <v>4.524</v>
      </c>
      <c r="BH54" s="4">
        <v>4.4999999999999998E-2</v>
      </c>
      <c r="BI54" s="4">
        <v>4.5679999999999996</v>
      </c>
      <c r="BJ54" s="4">
        <v>3.722</v>
      </c>
      <c r="BK54" s="4">
        <v>3.6999999999999998E-2</v>
      </c>
      <c r="BL54" s="4">
        <v>3.7589999999999999</v>
      </c>
      <c r="BM54" s="4">
        <v>0.52810000000000001</v>
      </c>
      <c r="BQ54" s="4">
        <v>169.59800000000001</v>
      </c>
      <c r="BR54" s="4">
        <v>0.31756800000000002</v>
      </c>
      <c r="BS54" s="4">
        <v>-5</v>
      </c>
      <c r="BT54" s="4">
        <v>7.0000000000000001E-3</v>
      </c>
      <c r="BU54" s="4">
        <v>7.7605680000000001</v>
      </c>
      <c r="BV54" s="4">
        <v>21</v>
      </c>
      <c r="BW54" s="4">
        <f t="shared" si="7"/>
        <v>2.0503420655999998</v>
      </c>
      <c r="BY54" s="4">
        <f>BE54*$BU54*VLOOKUP("Fuel Specific Gravity",'Raw Data'!$A$1:$B$2000,2,FALSE)</f>
        <v>16106.578240981489</v>
      </c>
      <c r="BZ54" s="4">
        <f>BF54*$BU54*VLOOKUP("Fuel Specific Gravity",'Raw Data'!$A$1:$B$2000,2,FALSE)</f>
        <v>523.46440479148805</v>
      </c>
      <c r="CA54" s="4">
        <f>BJ54*$BU54*VLOOKUP("Fuel Specific Gravity",'Raw Data'!$A$1:$B$2000,2,FALSE)</f>
        <v>21.692510406095998</v>
      </c>
      <c r="CB54" s="4">
        <f>BM54*$BU54*VLOOKUP("Fuel Specific Gravity",'Raw Data'!$A$1:$B$2000,2,FALSE)</f>
        <v>3.0778653265608003</v>
      </c>
    </row>
    <row r="55" spans="1:80" x14ac:dyDescent="0.25">
      <c r="A55" s="2">
        <v>43167</v>
      </c>
      <c r="B55" s="38">
        <v>1.7927083333333333E-2</v>
      </c>
      <c r="C55" s="4">
        <v>14.16</v>
      </c>
      <c r="D55" s="4">
        <v>0.49209999999999998</v>
      </c>
      <c r="E55" s="4">
        <v>4920.9308279999996</v>
      </c>
      <c r="F55" s="4">
        <v>193.4</v>
      </c>
      <c r="G55" s="4">
        <v>2.2999999999999998</v>
      </c>
      <c r="H55" s="4">
        <v>89.7</v>
      </c>
      <c r="J55" s="4">
        <v>1.3</v>
      </c>
      <c r="K55" s="4">
        <v>0.87080000000000002</v>
      </c>
      <c r="L55" s="4">
        <v>12.330299999999999</v>
      </c>
      <c r="M55" s="4">
        <v>0.42849999999999999</v>
      </c>
      <c r="N55" s="4">
        <v>168.39240000000001</v>
      </c>
      <c r="O55" s="4">
        <v>2.0369999999999999</v>
      </c>
      <c r="P55" s="4">
        <v>170.4</v>
      </c>
      <c r="Q55" s="4">
        <v>138.55260000000001</v>
      </c>
      <c r="R55" s="4">
        <v>1.6759999999999999</v>
      </c>
      <c r="S55" s="4">
        <v>140.19999999999999</v>
      </c>
      <c r="T55" s="4">
        <v>89.712100000000007</v>
      </c>
      <c r="W55" s="4">
        <v>0</v>
      </c>
      <c r="X55" s="4">
        <v>1.1319999999999999</v>
      </c>
      <c r="Y55" s="4">
        <v>12</v>
      </c>
      <c r="Z55" s="4">
        <v>849</v>
      </c>
      <c r="AA55" s="4">
        <v>850</v>
      </c>
      <c r="AB55" s="4">
        <v>868</v>
      </c>
      <c r="AC55" s="4">
        <v>86</v>
      </c>
      <c r="AD55" s="4">
        <v>29.18</v>
      </c>
      <c r="AE55" s="4">
        <v>0.67</v>
      </c>
      <c r="AF55" s="4">
        <v>978</v>
      </c>
      <c r="AG55" s="4">
        <v>3</v>
      </c>
      <c r="AH55" s="4">
        <v>53</v>
      </c>
      <c r="AI55" s="4">
        <v>41</v>
      </c>
      <c r="AJ55" s="4">
        <v>191</v>
      </c>
      <c r="AK55" s="4">
        <v>169</v>
      </c>
      <c r="AL55" s="4">
        <v>4.9000000000000004</v>
      </c>
      <c r="AM55" s="4">
        <v>175.5</v>
      </c>
      <c r="AN55" s="4" t="s">
        <v>155</v>
      </c>
      <c r="AO55" s="4">
        <v>2</v>
      </c>
      <c r="AP55" s="5">
        <v>0.89373842592592589</v>
      </c>
      <c r="AQ55" s="4">
        <v>47.160688</v>
      </c>
      <c r="AR55" s="4">
        <v>-88.484001000000006</v>
      </c>
      <c r="AS55" s="4">
        <v>313.5</v>
      </c>
      <c r="AT55" s="4">
        <v>29.1</v>
      </c>
      <c r="AU55" s="4">
        <v>12</v>
      </c>
      <c r="AV55" s="4">
        <v>9</v>
      </c>
      <c r="AW55" s="4" t="s">
        <v>209</v>
      </c>
      <c r="AX55" s="4">
        <v>1.414615</v>
      </c>
      <c r="AY55" s="4">
        <v>1.5770770000000001</v>
      </c>
      <c r="AZ55" s="4">
        <v>2.937538</v>
      </c>
      <c r="BA55" s="4">
        <v>13.404</v>
      </c>
      <c r="BB55" s="4">
        <v>13.85</v>
      </c>
      <c r="BC55" s="4">
        <v>1.03</v>
      </c>
      <c r="BD55" s="4">
        <v>14.839</v>
      </c>
      <c r="BE55" s="4">
        <v>2806.7860000000001</v>
      </c>
      <c r="BF55" s="4">
        <v>62.082999999999998</v>
      </c>
      <c r="BG55" s="4">
        <v>4.0140000000000002</v>
      </c>
      <c r="BH55" s="4">
        <v>4.9000000000000002E-2</v>
      </c>
      <c r="BI55" s="4">
        <v>4.0629999999999997</v>
      </c>
      <c r="BJ55" s="4">
        <v>3.3029999999999999</v>
      </c>
      <c r="BK55" s="4">
        <v>0.04</v>
      </c>
      <c r="BL55" s="4">
        <v>3.343</v>
      </c>
      <c r="BM55" s="4">
        <v>0.70469999999999999</v>
      </c>
      <c r="BQ55" s="4">
        <v>187.36500000000001</v>
      </c>
      <c r="BR55" s="4">
        <v>0.33372200000000002</v>
      </c>
      <c r="BS55" s="4">
        <v>-5</v>
      </c>
      <c r="BT55" s="4">
        <v>7.0000000000000001E-3</v>
      </c>
      <c r="BU55" s="4">
        <v>8.1553319999999996</v>
      </c>
      <c r="BV55" s="4">
        <v>21</v>
      </c>
      <c r="BW55" s="4">
        <f t="shared" si="7"/>
        <v>2.1546387143999999</v>
      </c>
      <c r="BY55" s="4">
        <f>BE55*$BU55*VLOOKUP("Fuel Specific Gravity",'Raw Data'!$A$1:$B$2000,2,FALSE)</f>
        <v>17190.594033896952</v>
      </c>
      <c r="BZ55" s="4">
        <f>BF55*$BU55*VLOOKUP("Fuel Specific Gravity",'Raw Data'!$A$1:$B$2000,2,FALSE)</f>
        <v>380.23691489355599</v>
      </c>
      <c r="CA55" s="4">
        <f>BJ55*$BU55*VLOOKUP("Fuel Specific Gravity",'Raw Data'!$A$1:$B$2000,2,FALSE)</f>
        <v>20.229733258595999</v>
      </c>
      <c r="CB55" s="4">
        <f>BM55*$BU55*VLOOKUP("Fuel Specific Gravity",'Raw Data'!$A$1:$B$2000,2,FALSE)</f>
        <v>4.3160439077603998</v>
      </c>
    </row>
    <row r="56" spans="1:80" x14ac:dyDescent="0.25">
      <c r="A56" s="2">
        <v>43167</v>
      </c>
      <c r="B56" s="38">
        <v>1.7938657407407407E-2</v>
      </c>
      <c r="C56" s="4">
        <v>14.157999999999999</v>
      </c>
      <c r="D56" s="4">
        <v>0.23080000000000001</v>
      </c>
      <c r="E56" s="4">
        <v>2308.2139849999999</v>
      </c>
      <c r="F56" s="4">
        <v>155.5</v>
      </c>
      <c r="G56" s="4">
        <v>2.4</v>
      </c>
      <c r="H56" s="4">
        <v>91.3</v>
      </c>
      <c r="J56" s="4">
        <v>1.3</v>
      </c>
      <c r="K56" s="4">
        <v>0.87309999999999999</v>
      </c>
      <c r="L56" s="4">
        <v>12.361000000000001</v>
      </c>
      <c r="M56" s="4">
        <v>0.20150000000000001</v>
      </c>
      <c r="N56" s="4">
        <v>135.77070000000001</v>
      </c>
      <c r="O56" s="4">
        <v>2.0954000000000002</v>
      </c>
      <c r="P56" s="4">
        <v>137.9</v>
      </c>
      <c r="Q56" s="4">
        <v>111.7116</v>
      </c>
      <c r="R56" s="4">
        <v>1.7241</v>
      </c>
      <c r="S56" s="4">
        <v>113.4</v>
      </c>
      <c r="T56" s="4">
        <v>91.271900000000002</v>
      </c>
      <c r="W56" s="4">
        <v>0</v>
      </c>
      <c r="X56" s="4">
        <v>1.135</v>
      </c>
      <c r="Y56" s="4">
        <v>12</v>
      </c>
      <c r="Z56" s="4">
        <v>849</v>
      </c>
      <c r="AA56" s="4">
        <v>850</v>
      </c>
      <c r="AB56" s="4">
        <v>868</v>
      </c>
      <c r="AC56" s="4">
        <v>86</v>
      </c>
      <c r="AD56" s="4">
        <v>29.18</v>
      </c>
      <c r="AE56" s="4">
        <v>0.67</v>
      </c>
      <c r="AF56" s="4">
        <v>978</v>
      </c>
      <c r="AG56" s="4">
        <v>3</v>
      </c>
      <c r="AH56" s="4">
        <v>53</v>
      </c>
      <c r="AI56" s="4">
        <v>41</v>
      </c>
      <c r="AJ56" s="4">
        <v>191</v>
      </c>
      <c r="AK56" s="4">
        <v>169</v>
      </c>
      <c r="AL56" s="4">
        <v>4.8</v>
      </c>
      <c r="AM56" s="4">
        <v>175.9</v>
      </c>
      <c r="AN56" s="4" t="s">
        <v>155</v>
      </c>
      <c r="AO56" s="4">
        <v>2</v>
      </c>
      <c r="AP56" s="5">
        <v>0.89376157407407408</v>
      </c>
      <c r="AQ56" s="4">
        <v>47.160739999999997</v>
      </c>
      <c r="AR56" s="4">
        <v>-88.483968000000004</v>
      </c>
      <c r="AS56" s="4">
        <v>313.7</v>
      </c>
      <c r="AT56" s="4">
        <v>31</v>
      </c>
      <c r="AU56" s="4">
        <v>12</v>
      </c>
      <c r="AV56" s="4">
        <v>9</v>
      </c>
      <c r="AW56" s="4" t="s">
        <v>209</v>
      </c>
      <c r="AX56" s="4">
        <v>1.3771</v>
      </c>
      <c r="AY56" s="4">
        <v>1.8312999999999999</v>
      </c>
      <c r="AZ56" s="4">
        <v>2.9542000000000002</v>
      </c>
      <c r="BA56" s="4">
        <v>13.404</v>
      </c>
      <c r="BB56" s="4">
        <v>14.12</v>
      </c>
      <c r="BC56" s="4">
        <v>1.05</v>
      </c>
      <c r="BD56" s="4">
        <v>14.535</v>
      </c>
      <c r="BE56" s="4">
        <v>2857.819</v>
      </c>
      <c r="BF56" s="4">
        <v>29.655000000000001</v>
      </c>
      <c r="BG56" s="4">
        <v>3.2869999999999999</v>
      </c>
      <c r="BH56" s="4">
        <v>5.0999999999999997E-2</v>
      </c>
      <c r="BI56" s="4">
        <v>3.3380000000000001</v>
      </c>
      <c r="BJ56" s="4">
        <v>2.7050000000000001</v>
      </c>
      <c r="BK56" s="4">
        <v>4.2000000000000003E-2</v>
      </c>
      <c r="BL56" s="4">
        <v>2.746</v>
      </c>
      <c r="BM56" s="4">
        <v>0.72819999999999996</v>
      </c>
      <c r="BQ56" s="4">
        <v>190.80199999999999</v>
      </c>
      <c r="BR56" s="4">
        <v>0.33128400000000002</v>
      </c>
      <c r="BS56" s="4">
        <v>-5</v>
      </c>
      <c r="BT56" s="4">
        <v>7.0000000000000001E-3</v>
      </c>
      <c r="BU56" s="4">
        <v>8.0957519999999992</v>
      </c>
      <c r="BV56" s="4">
        <v>21</v>
      </c>
      <c r="BW56" s="4">
        <f t="shared" si="7"/>
        <v>2.1388976783999998</v>
      </c>
      <c r="BY56" s="4">
        <f>BE56*$BU56*VLOOKUP("Fuel Specific Gravity",'Raw Data'!$A$1:$B$2000,2,FALSE)</f>
        <v>17375.281607550885</v>
      </c>
      <c r="BZ56" s="4">
        <f>BF56*$BU56*VLOOKUP("Fuel Specific Gravity",'Raw Data'!$A$1:$B$2000,2,FALSE)</f>
        <v>180.29972369555998</v>
      </c>
      <c r="CA56" s="4">
        <f>BJ56*$BU56*VLOOKUP("Fuel Specific Gravity",'Raw Data'!$A$1:$B$2000,2,FALSE)</f>
        <v>16.446155879159999</v>
      </c>
      <c r="CB56" s="4">
        <f>BM56*$BU56*VLOOKUP("Fuel Specific Gravity",'Raw Data'!$A$1:$B$2000,2,FALSE)</f>
        <v>4.4273902814063995</v>
      </c>
    </row>
    <row r="57" spans="1:80" x14ac:dyDescent="0.25">
      <c r="A57" s="2">
        <v>43167</v>
      </c>
      <c r="B57" s="38">
        <v>1.795023148148148E-2</v>
      </c>
      <c r="C57" s="4">
        <v>14.145</v>
      </c>
      <c r="D57" s="4">
        <v>7.9100000000000004E-2</v>
      </c>
      <c r="E57" s="4">
        <v>790.56006500000001</v>
      </c>
      <c r="F57" s="4">
        <v>137.69999999999999</v>
      </c>
      <c r="G57" s="4">
        <v>2.4</v>
      </c>
      <c r="H57" s="4">
        <v>81.7</v>
      </c>
      <c r="J57" s="4">
        <v>1.3</v>
      </c>
      <c r="K57" s="4">
        <v>0.87460000000000004</v>
      </c>
      <c r="L57" s="4">
        <v>12.3719</v>
      </c>
      <c r="M57" s="4">
        <v>6.9099999999999995E-2</v>
      </c>
      <c r="N57" s="4">
        <v>120.4483</v>
      </c>
      <c r="O57" s="4">
        <v>2.0991</v>
      </c>
      <c r="P57" s="4">
        <v>122.5</v>
      </c>
      <c r="Q57" s="4">
        <v>99.104399999999998</v>
      </c>
      <c r="R57" s="4">
        <v>1.7271000000000001</v>
      </c>
      <c r="S57" s="4">
        <v>100.8</v>
      </c>
      <c r="T57" s="4">
        <v>81.739199999999997</v>
      </c>
      <c r="W57" s="4">
        <v>0</v>
      </c>
      <c r="X57" s="4">
        <v>1.137</v>
      </c>
      <c r="Y57" s="4">
        <v>12.1</v>
      </c>
      <c r="Z57" s="4">
        <v>849</v>
      </c>
      <c r="AA57" s="4">
        <v>850</v>
      </c>
      <c r="AB57" s="4">
        <v>868</v>
      </c>
      <c r="AC57" s="4">
        <v>86</v>
      </c>
      <c r="AD57" s="4">
        <v>29.18</v>
      </c>
      <c r="AE57" s="4">
        <v>0.67</v>
      </c>
      <c r="AF57" s="4">
        <v>978</v>
      </c>
      <c r="AG57" s="4">
        <v>3</v>
      </c>
      <c r="AH57" s="4">
        <v>53</v>
      </c>
      <c r="AI57" s="4">
        <v>41</v>
      </c>
      <c r="AJ57" s="4">
        <v>191.9</v>
      </c>
      <c r="AK57" s="4">
        <v>169</v>
      </c>
      <c r="AL57" s="4">
        <v>5</v>
      </c>
      <c r="AM57" s="4">
        <v>175.8</v>
      </c>
      <c r="AN57" s="4" t="s">
        <v>155</v>
      </c>
      <c r="AO57" s="4">
        <v>2</v>
      </c>
      <c r="AP57" s="5">
        <v>0.89376157407407408</v>
      </c>
      <c r="AQ57" s="4">
        <v>47.160947</v>
      </c>
      <c r="AR57" s="4">
        <v>-88.483909999999995</v>
      </c>
      <c r="AS57" s="4">
        <v>314.2</v>
      </c>
      <c r="AT57" s="4">
        <v>32.4</v>
      </c>
      <c r="AU57" s="4">
        <v>12</v>
      </c>
      <c r="AV57" s="4">
        <v>9</v>
      </c>
      <c r="AW57" s="4" t="s">
        <v>209</v>
      </c>
      <c r="AX57" s="4">
        <v>1.4771000000000001</v>
      </c>
      <c r="AY57" s="4">
        <v>2.2084000000000001</v>
      </c>
      <c r="AZ57" s="4">
        <v>3.2313000000000001</v>
      </c>
      <c r="BA57" s="4">
        <v>13.404</v>
      </c>
      <c r="BB57" s="4">
        <v>14.3</v>
      </c>
      <c r="BC57" s="4">
        <v>1.07</v>
      </c>
      <c r="BD57" s="4">
        <v>14.335000000000001</v>
      </c>
      <c r="BE57" s="4">
        <v>2888.5659999999998</v>
      </c>
      <c r="BF57" s="4">
        <v>10.275</v>
      </c>
      <c r="BG57" s="4">
        <v>2.9449999999999998</v>
      </c>
      <c r="BH57" s="4">
        <v>5.0999999999999997E-2</v>
      </c>
      <c r="BI57" s="4">
        <v>2.996</v>
      </c>
      <c r="BJ57" s="4">
        <v>2.423</v>
      </c>
      <c r="BK57" s="4">
        <v>4.2000000000000003E-2</v>
      </c>
      <c r="BL57" s="4">
        <v>2.4649999999999999</v>
      </c>
      <c r="BM57" s="4">
        <v>0.65859999999999996</v>
      </c>
      <c r="BQ57" s="4">
        <v>193.02199999999999</v>
      </c>
      <c r="BR57" s="4">
        <v>0.30591699999999999</v>
      </c>
      <c r="BS57" s="4">
        <v>-5</v>
      </c>
      <c r="BT57" s="4">
        <v>7.0000000000000001E-3</v>
      </c>
      <c r="BU57" s="4">
        <v>7.4758469999999999</v>
      </c>
      <c r="BV57" s="4">
        <v>21</v>
      </c>
      <c r="BW57" s="4">
        <f t="shared" si="7"/>
        <v>1.9751187773999999</v>
      </c>
      <c r="BY57" s="4">
        <f>BE57*$BU57*VLOOKUP("Fuel Specific Gravity",'Raw Data'!$A$1:$B$2000,2,FALSE)</f>
        <v>16217.4525765169</v>
      </c>
      <c r="BZ57" s="4">
        <f>BF57*$BU57*VLOOKUP("Fuel Specific Gravity",'Raw Data'!$A$1:$B$2000,2,FALSE)</f>
        <v>57.687560271675004</v>
      </c>
      <c r="CA57" s="4">
        <f>BJ57*$BU57*VLOOKUP("Fuel Specific Gravity",'Raw Data'!$A$1:$B$2000,2,FALSE)</f>
        <v>13.603596938031</v>
      </c>
      <c r="CB57" s="4">
        <f>BM57*$BU57*VLOOKUP("Fuel Specific Gravity",'Raw Data'!$A$1:$B$2000,2,FALSE)</f>
        <v>3.6976182184841999</v>
      </c>
    </row>
    <row r="58" spans="1:80" x14ac:dyDescent="0.25">
      <c r="A58" s="2">
        <v>43167</v>
      </c>
      <c r="B58" s="38">
        <v>1.7961805555555554E-2</v>
      </c>
      <c r="C58" s="4">
        <v>14.079000000000001</v>
      </c>
      <c r="D58" s="4">
        <v>2.3599999999999999E-2</v>
      </c>
      <c r="E58" s="4">
        <v>236.468155</v>
      </c>
      <c r="F58" s="4">
        <v>134.5</v>
      </c>
      <c r="G58" s="4">
        <v>2.4</v>
      </c>
      <c r="H58" s="4">
        <v>61.7</v>
      </c>
      <c r="J58" s="4">
        <v>1.23</v>
      </c>
      <c r="K58" s="4">
        <v>0.87560000000000004</v>
      </c>
      <c r="L58" s="4">
        <v>12.3271</v>
      </c>
      <c r="M58" s="4">
        <v>2.07E-2</v>
      </c>
      <c r="N58" s="4">
        <v>117.80070000000001</v>
      </c>
      <c r="O58" s="4">
        <v>2.1013999999999999</v>
      </c>
      <c r="P58" s="4">
        <v>119.9</v>
      </c>
      <c r="Q58" s="4">
        <v>96.926000000000002</v>
      </c>
      <c r="R58" s="4">
        <v>1.7290000000000001</v>
      </c>
      <c r="S58" s="4">
        <v>98.7</v>
      </c>
      <c r="T58" s="4">
        <v>61.6691</v>
      </c>
      <c r="W58" s="4">
        <v>0</v>
      </c>
      <c r="X58" s="4">
        <v>1.0787</v>
      </c>
      <c r="Y58" s="4">
        <v>12</v>
      </c>
      <c r="Z58" s="4">
        <v>849</v>
      </c>
      <c r="AA58" s="4">
        <v>850</v>
      </c>
      <c r="AB58" s="4">
        <v>869</v>
      </c>
      <c r="AC58" s="4">
        <v>86</v>
      </c>
      <c r="AD58" s="4">
        <v>29.18</v>
      </c>
      <c r="AE58" s="4">
        <v>0.67</v>
      </c>
      <c r="AF58" s="4">
        <v>978</v>
      </c>
      <c r="AG58" s="4">
        <v>3</v>
      </c>
      <c r="AH58" s="4">
        <v>53</v>
      </c>
      <c r="AI58" s="4">
        <v>41</v>
      </c>
      <c r="AJ58" s="4">
        <v>191.1</v>
      </c>
      <c r="AK58" s="4">
        <v>169</v>
      </c>
      <c r="AL58" s="4">
        <v>4.8</v>
      </c>
      <c r="AM58" s="4">
        <v>175.4</v>
      </c>
      <c r="AN58" s="4" t="s">
        <v>155</v>
      </c>
      <c r="AO58" s="4">
        <v>2</v>
      </c>
      <c r="AP58" s="5">
        <v>0.89378472222222216</v>
      </c>
      <c r="AQ58" s="4">
        <v>47.161112000000003</v>
      </c>
      <c r="AR58" s="4">
        <v>-88.483895000000004</v>
      </c>
      <c r="AS58" s="4">
        <v>314.5</v>
      </c>
      <c r="AT58" s="4">
        <v>32.799999999999997</v>
      </c>
      <c r="AU58" s="4">
        <v>12</v>
      </c>
      <c r="AV58" s="4">
        <v>9</v>
      </c>
      <c r="AW58" s="4" t="s">
        <v>209</v>
      </c>
      <c r="AX58" s="4">
        <v>1.3458000000000001</v>
      </c>
      <c r="AY58" s="4">
        <v>2.2999999999999998</v>
      </c>
      <c r="AZ58" s="4">
        <v>2.9144999999999999</v>
      </c>
      <c r="BA58" s="4">
        <v>13.404</v>
      </c>
      <c r="BB58" s="4">
        <v>14.42</v>
      </c>
      <c r="BC58" s="4">
        <v>1.08</v>
      </c>
      <c r="BD58" s="4">
        <v>14.209</v>
      </c>
      <c r="BE58" s="4">
        <v>2900.37</v>
      </c>
      <c r="BF58" s="4">
        <v>3.101</v>
      </c>
      <c r="BG58" s="4">
        <v>2.903</v>
      </c>
      <c r="BH58" s="4">
        <v>5.1999999999999998E-2</v>
      </c>
      <c r="BI58" s="4">
        <v>2.9540000000000002</v>
      </c>
      <c r="BJ58" s="4">
        <v>2.3879999999999999</v>
      </c>
      <c r="BK58" s="4">
        <v>4.2999999999999997E-2</v>
      </c>
      <c r="BL58" s="4">
        <v>2.431</v>
      </c>
      <c r="BM58" s="4">
        <v>0.50070000000000003</v>
      </c>
      <c r="BQ58" s="4">
        <v>184.536</v>
      </c>
      <c r="BR58" s="4">
        <v>0.30492900000000001</v>
      </c>
      <c r="BS58" s="4">
        <v>-5</v>
      </c>
      <c r="BT58" s="4">
        <v>6.071E-3</v>
      </c>
      <c r="BU58" s="4">
        <v>7.451702</v>
      </c>
      <c r="BV58" s="4">
        <v>21</v>
      </c>
      <c r="BW58" s="4">
        <f t="shared" si="7"/>
        <v>1.9687396684</v>
      </c>
      <c r="BY58" s="4">
        <f>BE58*$BU58*VLOOKUP("Fuel Specific Gravity",'Raw Data'!$A$1:$B$2000,2,FALSE)</f>
        <v>16231.132390234739</v>
      </c>
      <c r="BZ58" s="4">
        <f>BF58*$BU58*VLOOKUP("Fuel Specific Gravity",'Raw Data'!$A$1:$B$2000,2,FALSE)</f>
        <v>17.353903654402</v>
      </c>
      <c r="CA58" s="4">
        <f>BJ58*$BU58*VLOOKUP("Fuel Specific Gravity",'Raw Data'!$A$1:$B$2000,2,FALSE)</f>
        <v>13.363792946376</v>
      </c>
      <c r="CB58" s="4">
        <f>BM58*$BU58*VLOOKUP("Fuel Specific Gravity",'Raw Data'!$A$1:$B$2000,2,FALSE)</f>
        <v>2.8020314607414001</v>
      </c>
    </row>
    <row r="59" spans="1:80" x14ac:dyDescent="0.25">
      <c r="A59" s="2">
        <v>43167</v>
      </c>
      <c r="B59" s="38">
        <v>1.7973379629629631E-2</v>
      </c>
      <c r="C59" s="4">
        <v>14.07</v>
      </c>
      <c r="D59" s="4">
        <v>8.9999999999999993E-3</v>
      </c>
      <c r="E59" s="4">
        <v>90</v>
      </c>
      <c r="F59" s="4">
        <v>149.69999999999999</v>
      </c>
      <c r="G59" s="4">
        <v>2.4</v>
      </c>
      <c r="H59" s="4">
        <v>56.9</v>
      </c>
      <c r="J59" s="4">
        <v>1.08</v>
      </c>
      <c r="K59" s="4">
        <v>0.87580000000000002</v>
      </c>
      <c r="L59" s="4">
        <v>12.322800000000001</v>
      </c>
      <c r="M59" s="4">
        <v>7.9000000000000008E-3</v>
      </c>
      <c r="N59" s="4">
        <v>131.14580000000001</v>
      </c>
      <c r="O59" s="4">
        <v>2.1019999999999999</v>
      </c>
      <c r="P59" s="4">
        <v>133.19999999999999</v>
      </c>
      <c r="Q59" s="4">
        <v>107.9062</v>
      </c>
      <c r="R59" s="4">
        <v>1.7295</v>
      </c>
      <c r="S59" s="4">
        <v>109.6</v>
      </c>
      <c r="T59" s="4">
        <v>56.939799999999998</v>
      </c>
      <c r="W59" s="4">
        <v>0</v>
      </c>
      <c r="X59" s="4">
        <v>0.94710000000000005</v>
      </c>
      <c r="Y59" s="4">
        <v>12.1</v>
      </c>
      <c r="Z59" s="4">
        <v>848</v>
      </c>
      <c r="AA59" s="4">
        <v>850</v>
      </c>
      <c r="AB59" s="4">
        <v>869</v>
      </c>
      <c r="AC59" s="4">
        <v>86</v>
      </c>
      <c r="AD59" s="4">
        <v>29.18</v>
      </c>
      <c r="AE59" s="4">
        <v>0.67</v>
      </c>
      <c r="AF59" s="4">
        <v>978</v>
      </c>
      <c r="AG59" s="4">
        <v>3</v>
      </c>
      <c r="AH59" s="4">
        <v>53</v>
      </c>
      <c r="AI59" s="4">
        <v>41</v>
      </c>
      <c r="AJ59" s="4">
        <v>191.9</v>
      </c>
      <c r="AK59" s="4">
        <v>169</v>
      </c>
      <c r="AL59" s="4">
        <v>4.9000000000000004</v>
      </c>
      <c r="AM59" s="4">
        <v>175</v>
      </c>
      <c r="AN59" s="4" t="s">
        <v>155</v>
      </c>
      <c r="AO59" s="4">
        <v>2</v>
      </c>
      <c r="AP59" s="5">
        <v>0.89379629629629631</v>
      </c>
      <c r="AQ59" s="4">
        <v>47.161143000000003</v>
      </c>
      <c r="AR59" s="4">
        <v>-88.483895000000004</v>
      </c>
      <c r="AS59" s="4">
        <v>314.5</v>
      </c>
      <c r="AT59" s="4">
        <v>32.700000000000003</v>
      </c>
      <c r="AU59" s="4">
        <v>12</v>
      </c>
      <c r="AV59" s="4">
        <v>9</v>
      </c>
      <c r="AW59" s="4" t="s">
        <v>209</v>
      </c>
      <c r="AX59" s="4">
        <v>1.4541999999999999</v>
      </c>
      <c r="AY59" s="4">
        <v>2.3771</v>
      </c>
      <c r="AZ59" s="4">
        <v>2.9542000000000002</v>
      </c>
      <c r="BA59" s="4">
        <v>13.404</v>
      </c>
      <c r="BB59" s="4">
        <v>14.45</v>
      </c>
      <c r="BC59" s="4">
        <v>1.08</v>
      </c>
      <c r="BD59" s="4">
        <v>14.178000000000001</v>
      </c>
      <c r="BE59" s="4">
        <v>2903.5079999999998</v>
      </c>
      <c r="BF59" s="4">
        <v>1.1819999999999999</v>
      </c>
      <c r="BG59" s="4">
        <v>3.2360000000000002</v>
      </c>
      <c r="BH59" s="4">
        <v>5.1999999999999998E-2</v>
      </c>
      <c r="BI59" s="4">
        <v>3.2879999999999998</v>
      </c>
      <c r="BJ59" s="4">
        <v>2.6629999999999998</v>
      </c>
      <c r="BK59" s="4">
        <v>4.2999999999999997E-2</v>
      </c>
      <c r="BL59" s="4">
        <v>2.7050000000000001</v>
      </c>
      <c r="BM59" s="4">
        <v>0.46300000000000002</v>
      </c>
      <c r="BQ59" s="4">
        <v>162.256</v>
      </c>
      <c r="BR59" s="4">
        <v>0.28734900000000002</v>
      </c>
      <c r="BS59" s="4">
        <v>-5</v>
      </c>
      <c r="BT59" s="4">
        <v>6.0000000000000001E-3</v>
      </c>
      <c r="BU59" s="4">
        <v>7.0220909999999996</v>
      </c>
      <c r="BV59" s="4">
        <v>21</v>
      </c>
      <c r="BW59" s="4">
        <f t="shared" si="7"/>
        <v>1.8552364421999998</v>
      </c>
      <c r="BY59" s="4">
        <f>BE59*$BU59*VLOOKUP("Fuel Specific Gravity",'Raw Data'!$A$1:$B$2000,2,FALSE)</f>
        <v>15311.911743816227</v>
      </c>
      <c r="BZ59" s="4">
        <f>BF59*$BU59*VLOOKUP("Fuel Specific Gravity",'Raw Data'!$A$1:$B$2000,2,FALSE)</f>
        <v>6.233383783062</v>
      </c>
      <c r="CA59" s="4">
        <f>BJ59*$BU59*VLOOKUP("Fuel Specific Gravity",'Raw Data'!$A$1:$B$2000,2,FALSE)</f>
        <v>14.043571078083</v>
      </c>
      <c r="CB59" s="4">
        <f>BM59*$BU59*VLOOKUP("Fuel Specific Gravity",'Raw Data'!$A$1:$B$2000,2,FALSE)</f>
        <v>2.4416723278829999</v>
      </c>
    </row>
    <row r="60" spans="1:80" x14ac:dyDescent="0.25">
      <c r="A60" s="2">
        <v>43167</v>
      </c>
      <c r="B60" s="38">
        <v>1.7984953703703704E-2</v>
      </c>
      <c r="C60" s="4">
        <v>14.082000000000001</v>
      </c>
      <c r="D60" s="4">
        <v>8.9999999999999993E-3</v>
      </c>
      <c r="E60" s="4">
        <v>90</v>
      </c>
      <c r="F60" s="4">
        <v>176.9</v>
      </c>
      <c r="G60" s="4">
        <v>2.4</v>
      </c>
      <c r="H60" s="4">
        <v>56.5</v>
      </c>
      <c r="J60" s="4">
        <v>0.83</v>
      </c>
      <c r="K60" s="4">
        <v>0.87570000000000003</v>
      </c>
      <c r="L60" s="4">
        <v>12.332000000000001</v>
      </c>
      <c r="M60" s="4">
        <v>7.9000000000000008E-3</v>
      </c>
      <c r="N60" s="4">
        <v>154.94499999999999</v>
      </c>
      <c r="O60" s="4">
        <v>2.1017999999999999</v>
      </c>
      <c r="P60" s="4">
        <v>157</v>
      </c>
      <c r="Q60" s="4">
        <v>127.4881</v>
      </c>
      <c r="R60" s="4">
        <v>1.7293000000000001</v>
      </c>
      <c r="S60" s="4">
        <v>129.19999999999999</v>
      </c>
      <c r="T60" s="4">
        <v>56.453299999999999</v>
      </c>
      <c r="W60" s="4">
        <v>0</v>
      </c>
      <c r="X60" s="4">
        <v>0.72929999999999995</v>
      </c>
      <c r="Y60" s="4">
        <v>12.1</v>
      </c>
      <c r="Z60" s="4">
        <v>848</v>
      </c>
      <c r="AA60" s="4">
        <v>850</v>
      </c>
      <c r="AB60" s="4">
        <v>868</v>
      </c>
      <c r="AC60" s="4">
        <v>86</v>
      </c>
      <c r="AD60" s="4">
        <v>29.18</v>
      </c>
      <c r="AE60" s="4">
        <v>0.67</v>
      </c>
      <c r="AF60" s="4">
        <v>978</v>
      </c>
      <c r="AG60" s="4">
        <v>3</v>
      </c>
      <c r="AH60" s="4">
        <v>53</v>
      </c>
      <c r="AI60" s="4">
        <v>41</v>
      </c>
      <c r="AJ60" s="4">
        <v>192</v>
      </c>
      <c r="AK60" s="4">
        <v>169</v>
      </c>
      <c r="AL60" s="4">
        <v>4.9000000000000004</v>
      </c>
      <c r="AM60" s="4">
        <v>175.3</v>
      </c>
      <c r="AN60" s="4" t="s">
        <v>155</v>
      </c>
      <c r="AO60" s="4">
        <v>2</v>
      </c>
      <c r="AP60" s="5">
        <v>0.89379629629629631</v>
      </c>
      <c r="AQ60" s="4">
        <v>47.161245000000001</v>
      </c>
      <c r="AR60" s="4">
        <v>-88.483901000000003</v>
      </c>
      <c r="AS60" s="4">
        <v>314.7</v>
      </c>
      <c r="AT60" s="4">
        <v>32.299999999999997</v>
      </c>
      <c r="AU60" s="4">
        <v>12</v>
      </c>
      <c r="AV60" s="4">
        <v>9</v>
      </c>
      <c r="AW60" s="4" t="s">
        <v>209</v>
      </c>
      <c r="AX60" s="4">
        <v>1.5</v>
      </c>
      <c r="AY60" s="4">
        <v>2.4771000000000001</v>
      </c>
      <c r="AZ60" s="4">
        <v>3.0771000000000002</v>
      </c>
      <c r="BA60" s="4">
        <v>13.404</v>
      </c>
      <c r="BB60" s="4">
        <v>14.43</v>
      </c>
      <c r="BC60" s="4">
        <v>1.08</v>
      </c>
      <c r="BD60" s="4">
        <v>14.19</v>
      </c>
      <c r="BE60" s="4">
        <v>2903.5149999999999</v>
      </c>
      <c r="BF60" s="4">
        <v>1.181</v>
      </c>
      <c r="BG60" s="4">
        <v>3.82</v>
      </c>
      <c r="BH60" s="4">
        <v>5.1999999999999998E-2</v>
      </c>
      <c r="BI60" s="4">
        <v>3.8719999999999999</v>
      </c>
      <c r="BJ60" s="4">
        <v>3.1429999999999998</v>
      </c>
      <c r="BK60" s="4">
        <v>4.2999999999999997E-2</v>
      </c>
      <c r="BL60" s="4">
        <v>3.1859999999999999</v>
      </c>
      <c r="BM60" s="4">
        <v>0.4587</v>
      </c>
      <c r="BQ60" s="4">
        <v>124.86</v>
      </c>
      <c r="BR60" s="4">
        <v>0.23588400000000001</v>
      </c>
      <c r="BS60" s="4">
        <v>-5</v>
      </c>
      <c r="BT60" s="4">
        <v>6.0000000000000001E-3</v>
      </c>
      <c r="BU60" s="4">
        <v>5.764418</v>
      </c>
      <c r="BV60" s="4">
        <v>21</v>
      </c>
      <c r="BW60" s="4">
        <f t="shared" si="7"/>
        <v>1.5229592355999999</v>
      </c>
      <c r="BY60" s="4">
        <f>BE60*$BU60*VLOOKUP("Fuel Specific Gravity",'Raw Data'!$A$1:$B$2000,2,FALSE)</f>
        <v>12569.54267108177</v>
      </c>
      <c r="BZ60" s="4">
        <f>BF60*$BU60*VLOOKUP("Fuel Specific Gravity",'Raw Data'!$A$1:$B$2000,2,FALSE)</f>
        <v>5.1126410211579998</v>
      </c>
      <c r="CA60" s="4">
        <f>BJ60*$BU60*VLOOKUP("Fuel Specific Gravity",'Raw Data'!$A$1:$B$2000,2,FALSE)</f>
        <v>13.606291896274</v>
      </c>
      <c r="CB60" s="4">
        <f>BM60*$BU60*VLOOKUP("Fuel Specific Gravity",'Raw Data'!$A$1:$B$2000,2,FALSE)</f>
        <v>1.9857480409866</v>
      </c>
    </row>
    <row r="61" spans="1:80" x14ac:dyDescent="0.25">
      <c r="A61" s="2">
        <v>43167</v>
      </c>
      <c r="B61" s="38">
        <v>1.7996527777777778E-2</v>
      </c>
      <c r="C61" s="4">
        <v>14.09</v>
      </c>
      <c r="D61" s="4">
        <v>7.4999999999999997E-3</v>
      </c>
      <c r="E61" s="4">
        <v>75.192143000000002</v>
      </c>
      <c r="F61" s="4">
        <v>209.6</v>
      </c>
      <c r="G61" s="4">
        <v>2.4</v>
      </c>
      <c r="H61" s="4">
        <v>55.2</v>
      </c>
      <c r="J61" s="4">
        <v>0.7</v>
      </c>
      <c r="K61" s="4">
        <v>0.87570000000000003</v>
      </c>
      <c r="L61" s="4">
        <v>12.3384</v>
      </c>
      <c r="M61" s="4">
        <v>6.6E-3</v>
      </c>
      <c r="N61" s="4">
        <v>183.5421</v>
      </c>
      <c r="O61" s="4">
        <v>2.1015999999999999</v>
      </c>
      <c r="P61" s="4">
        <v>185.6</v>
      </c>
      <c r="Q61" s="4">
        <v>151.01769999999999</v>
      </c>
      <c r="R61" s="4">
        <v>1.7292000000000001</v>
      </c>
      <c r="S61" s="4">
        <v>152.69999999999999</v>
      </c>
      <c r="T61" s="4">
        <v>55.165399999999998</v>
      </c>
      <c r="W61" s="4">
        <v>0</v>
      </c>
      <c r="X61" s="4">
        <v>0.61299999999999999</v>
      </c>
      <c r="Y61" s="4">
        <v>12</v>
      </c>
      <c r="Z61" s="4">
        <v>849</v>
      </c>
      <c r="AA61" s="4">
        <v>851</v>
      </c>
      <c r="AB61" s="4">
        <v>868</v>
      </c>
      <c r="AC61" s="4">
        <v>86</v>
      </c>
      <c r="AD61" s="4">
        <v>29.18</v>
      </c>
      <c r="AE61" s="4">
        <v>0.67</v>
      </c>
      <c r="AF61" s="4">
        <v>978</v>
      </c>
      <c r="AG61" s="4">
        <v>3</v>
      </c>
      <c r="AH61" s="4">
        <v>53</v>
      </c>
      <c r="AI61" s="4">
        <v>41</v>
      </c>
      <c r="AJ61" s="4">
        <v>192</v>
      </c>
      <c r="AK61" s="4">
        <v>169</v>
      </c>
      <c r="AL61" s="4">
        <v>4.9000000000000004</v>
      </c>
      <c r="AM61" s="4">
        <v>175.7</v>
      </c>
      <c r="AN61" s="4" t="s">
        <v>155</v>
      </c>
      <c r="AO61" s="4">
        <v>2</v>
      </c>
      <c r="AP61" s="5">
        <v>0.89380787037037035</v>
      </c>
      <c r="AQ61" s="4">
        <v>47.161470000000001</v>
      </c>
      <c r="AR61" s="4">
        <v>-88.483932999999993</v>
      </c>
      <c r="AS61" s="4">
        <v>315.2</v>
      </c>
      <c r="AT61" s="4">
        <v>31.7</v>
      </c>
      <c r="AU61" s="4">
        <v>12</v>
      </c>
      <c r="AV61" s="4">
        <v>9</v>
      </c>
      <c r="AW61" s="4" t="s">
        <v>209</v>
      </c>
      <c r="AX61" s="4">
        <v>1.5</v>
      </c>
      <c r="AY61" s="4">
        <v>2.5</v>
      </c>
      <c r="AZ61" s="4">
        <v>3.1</v>
      </c>
      <c r="BA61" s="4">
        <v>13.404</v>
      </c>
      <c r="BB61" s="4">
        <v>14.43</v>
      </c>
      <c r="BC61" s="4">
        <v>1.08</v>
      </c>
      <c r="BD61" s="4">
        <v>14.196</v>
      </c>
      <c r="BE61" s="4">
        <v>2903.848</v>
      </c>
      <c r="BF61" s="4">
        <v>0.98599999999999999</v>
      </c>
      <c r="BG61" s="4">
        <v>4.524</v>
      </c>
      <c r="BH61" s="4">
        <v>5.1999999999999998E-2</v>
      </c>
      <c r="BI61" s="4">
        <v>4.5750000000000002</v>
      </c>
      <c r="BJ61" s="4">
        <v>3.722</v>
      </c>
      <c r="BK61" s="4">
        <v>4.2999999999999997E-2</v>
      </c>
      <c r="BL61" s="4">
        <v>3.7650000000000001</v>
      </c>
      <c r="BM61" s="4">
        <v>0.44800000000000001</v>
      </c>
      <c r="BQ61" s="4">
        <v>104.896</v>
      </c>
      <c r="BR61" s="4">
        <v>0.24221799999999999</v>
      </c>
      <c r="BS61" s="4">
        <v>-5</v>
      </c>
      <c r="BT61" s="4">
        <v>6.0000000000000001E-3</v>
      </c>
      <c r="BU61" s="4">
        <v>5.9192070000000001</v>
      </c>
      <c r="BV61" s="4">
        <v>21</v>
      </c>
      <c r="BW61" s="4">
        <f t="shared" si="7"/>
        <v>1.5638544893999999</v>
      </c>
      <c r="BY61" s="4">
        <f>BE61*$BU61*VLOOKUP("Fuel Specific Gravity",'Raw Data'!$A$1:$B$2000,2,FALSE)</f>
        <v>12908.546533810537</v>
      </c>
      <c r="BZ61" s="4">
        <f>BF61*$BU61*VLOOKUP("Fuel Specific Gravity",'Raw Data'!$A$1:$B$2000,2,FALSE)</f>
        <v>4.3830899146020004</v>
      </c>
      <c r="CA61" s="4">
        <f>BJ61*$BU61*VLOOKUP("Fuel Specific Gravity",'Raw Data'!$A$1:$B$2000,2,FALSE)</f>
        <v>16.545497628954003</v>
      </c>
      <c r="CB61" s="4">
        <f>BM61*$BU61*VLOOKUP("Fuel Specific Gravity",'Raw Data'!$A$1:$B$2000,2,FALSE)</f>
        <v>1.9915053567359999</v>
      </c>
    </row>
    <row r="62" spans="1:80" x14ac:dyDescent="0.25">
      <c r="A62" s="2">
        <v>43167</v>
      </c>
      <c r="B62" s="38">
        <v>1.8008101851851852E-2</v>
      </c>
      <c r="C62" s="4">
        <v>14.097</v>
      </c>
      <c r="D62" s="4">
        <v>6.4000000000000003E-3</v>
      </c>
      <c r="E62" s="4">
        <v>64.2</v>
      </c>
      <c r="F62" s="4">
        <v>244.8</v>
      </c>
      <c r="G62" s="4">
        <v>2.4</v>
      </c>
      <c r="H62" s="4">
        <v>59.6</v>
      </c>
      <c r="J62" s="4">
        <v>0.63</v>
      </c>
      <c r="K62" s="4">
        <v>0.87570000000000003</v>
      </c>
      <c r="L62" s="4">
        <v>12.344099999999999</v>
      </c>
      <c r="M62" s="4">
        <v>5.5999999999999999E-3</v>
      </c>
      <c r="N62" s="4">
        <v>214.33410000000001</v>
      </c>
      <c r="O62" s="4">
        <v>2.1015999999999999</v>
      </c>
      <c r="P62" s="4">
        <v>216.4</v>
      </c>
      <c r="Q62" s="4">
        <v>176.35319999999999</v>
      </c>
      <c r="R62" s="4">
        <v>1.7292000000000001</v>
      </c>
      <c r="S62" s="4">
        <v>178.1</v>
      </c>
      <c r="T62" s="4">
        <v>59.571199999999997</v>
      </c>
      <c r="W62" s="4">
        <v>0</v>
      </c>
      <c r="X62" s="4">
        <v>0.5534</v>
      </c>
      <c r="Y62" s="4">
        <v>12.1</v>
      </c>
      <c r="Z62" s="4">
        <v>848</v>
      </c>
      <c r="AA62" s="4">
        <v>850</v>
      </c>
      <c r="AB62" s="4">
        <v>868</v>
      </c>
      <c r="AC62" s="4">
        <v>86</v>
      </c>
      <c r="AD62" s="4">
        <v>29.18</v>
      </c>
      <c r="AE62" s="4">
        <v>0.67</v>
      </c>
      <c r="AF62" s="4">
        <v>978</v>
      </c>
      <c r="AG62" s="4">
        <v>3</v>
      </c>
      <c r="AH62" s="4">
        <v>53</v>
      </c>
      <c r="AI62" s="4">
        <v>41</v>
      </c>
      <c r="AJ62" s="4">
        <v>192</v>
      </c>
      <c r="AK62" s="4">
        <v>169</v>
      </c>
      <c r="AL62" s="4">
        <v>5</v>
      </c>
      <c r="AM62" s="4">
        <v>175.9</v>
      </c>
      <c r="AN62" s="4" t="s">
        <v>155</v>
      </c>
      <c r="AO62" s="4">
        <v>2</v>
      </c>
      <c r="AP62" s="5">
        <v>0.89383101851851843</v>
      </c>
      <c r="AQ62" s="4">
        <v>47.161527999999997</v>
      </c>
      <c r="AR62" s="4">
        <v>-88.483941999999999</v>
      </c>
      <c r="AS62" s="4">
        <v>315.39999999999998</v>
      </c>
      <c r="AT62" s="4">
        <v>31.5</v>
      </c>
      <c r="AU62" s="4">
        <v>12</v>
      </c>
      <c r="AV62" s="4">
        <v>9</v>
      </c>
      <c r="AW62" s="4" t="s">
        <v>209</v>
      </c>
      <c r="AX62" s="4">
        <v>1.5</v>
      </c>
      <c r="AY62" s="4">
        <v>2.5771000000000002</v>
      </c>
      <c r="AZ62" s="4">
        <v>3.1</v>
      </c>
      <c r="BA62" s="4">
        <v>13.404</v>
      </c>
      <c r="BB62" s="4">
        <v>14.42</v>
      </c>
      <c r="BC62" s="4">
        <v>1.08</v>
      </c>
      <c r="BD62" s="4">
        <v>14.198</v>
      </c>
      <c r="BE62" s="4">
        <v>2903.9679999999998</v>
      </c>
      <c r="BF62" s="4">
        <v>0.84199999999999997</v>
      </c>
      <c r="BG62" s="4">
        <v>5.28</v>
      </c>
      <c r="BH62" s="4">
        <v>5.1999999999999998E-2</v>
      </c>
      <c r="BI62" s="4">
        <v>5.3319999999999999</v>
      </c>
      <c r="BJ62" s="4">
        <v>4.3449999999999998</v>
      </c>
      <c r="BK62" s="4">
        <v>4.2999999999999997E-2</v>
      </c>
      <c r="BL62" s="4">
        <v>4.3869999999999996</v>
      </c>
      <c r="BM62" s="4">
        <v>0.48359999999999997</v>
      </c>
      <c r="BQ62" s="4">
        <v>94.662000000000006</v>
      </c>
      <c r="BR62" s="4">
        <v>0.24392900000000001</v>
      </c>
      <c r="BS62" s="4">
        <v>-5</v>
      </c>
      <c r="BT62" s="4">
        <v>6.0000000000000001E-3</v>
      </c>
      <c r="BU62" s="4">
        <v>5.9610149999999997</v>
      </c>
      <c r="BV62" s="4">
        <v>21</v>
      </c>
      <c r="BW62" s="4">
        <f t="shared" si="7"/>
        <v>1.5749001629999999</v>
      </c>
      <c r="BY62" s="4">
        <f>BE62*$BU62*VLOOKUP("Fuel Specific Gravity",'Raw Data'!$A$1:$B$2000,2,FALSE)</f>
        <v>13000.25820244752</v>
      </c>
      <c r="BZ62" s="4">
        <f>BF62*$BU62*VLOOKUP("Fuel Specific Gravity",'Raw Data'!$A$1:$B$2000,2,FALSE)</f>
        <v>3.7694001471299994</v>
      </c>
      <c r="CA62" s="4">
        <f>BJ62*$BU62*VLOOKUP("Fuel Specific Gravity",'Raw Data'!$A$1:$B$2000,2,FALSE)</f>
        <v>19.451358241424998</v>
      </c>
      <c r="CB62" s="4">
        <f>BM62*$BU62*VLOOKUP("Fuel Specific Gravity",'Raw Data'!$A$1:$B$2000,2,FALSE)</f>
        <v>2.1649428873539995</v>
      </c>
    </row>
    <row r="63" spans="1:80" x14ac:dyDescent="0.25">
      <c r="A63" s="2">
        <v>43167</v>
      </c>
      <c r="B63" s="38">
        <v>1.8019675925925929E-2</v>
      </c>
      <c r="C63" s="4">
        <v>14.119</v>
      </c>
      <c r="D63" s="4">
        <v>6.0000000000000001E-3</v>
      </c>
      <c r="E63" s="4">
        <v>60</v>
      </c>
      <c r="F63" s="4">
        <v>276.39999999999998</v>
      </c>
      <c r="G63" s="4">
        <v>2.2999999999999998</v>
      </c>
      <c r="H63" s="4">
        <v>54.4</v>
      </c>
      <c r="J63" s="4">
        <v>0.57999999999999996</v>
      </c>
      <c r="K63" s="4">
        <v>0.87549999999999994</v>
      </c>
      <c r="L63" s="4">
        <v>12.3611</v>
      </c>
      <c r="M63" s="4">
        <v>5.3E-3</v>
      </c>
      <c r="N63" s="4">
        <v>241.95740000000001</v>
      </c>
      <c r="O63" s="4">
        <v>2.0135999999999998</v>
      </c>
      <c r="P63" s="4">
        <v>244</v>
      </c>
      <c r="Q63" s="4">
        <v>199.08160000000001</v>
      </c>
      <c r="R63" s="4">
        <v>1.6568000000000001</v>
      </c>
      <c r="S63" s="4">
        <v>200.7</v>
      </c>
      <c r="T63" s="4">
        <v>54.430799999999998</v>
      </c>
      <c r="W63" s="4">
        <v>0</v>
      </c>
      <c r="X63" s="4">
        <v>0.50929999999999997</v>
      </c>
      <c r="Y63" s="4">
        <v>12</v>
      </c>
      <c r="Z63" s="4">
        <v>848</v>
      </c>
      <c r="AA63" s="4">
        <v>851</v>
      </c>
      <c r="AB63" s="4">
        <v>869</v>
      </c>
      <c r="AC63" s="4">
        <v>86</v>
      </c>
      <c r="AD63" s="4">
        <v>29.18</v>
      </c>
      <c r="AE63" s="4">
        <v>0.67</v>
      </c>
      <c r="AF63" s="4">
        <v>978</v>
      </c>
      <c r="AG63" s="4">
        <v>3</v>
      </c>
      <c r="AH63" s="4">
        <v>53</v>
      </c>
      <c r="AI63" s="4">
        <v>41</v>
      </c>
      <c r="AJ63" s="4">
        <v>192</v>
      </c>
      <c r="AK63" s="4">
        <v>169</v>
      </c>
      <c r="AL63" s="4">
        <v>4.9000000000000004</v>
      </c>
      <c r="AM63" s="4">
        <v>175.6</v>
      </c>
      <c r="AN63" s="4" t="s">
        <v>155</v>
      </c>
      <c r="AO63" s="4">
        <v>2</v>
      </c>
      <c r="AP63" s="5">
        <v>0.89383101851851843</v>
      </c>
      <c r="AQ63" s="4">
        <v>47.161622000000001</v>
      </c>
      <c r="AR63" s="4">
        <v>-88.483965999999995</v>
      </c>
      <c r="AS63" s="4">
        <v>315.60000000000002</v>
      </c>
      <c r="AT63" s="4">
        <v>31.3</v>
      </c>
      <c r="AU63" s="4">
        <v>12</v>
      </c>
      <c r="AV63" s="4">
        <v>9</v>
      </c>
      <c r="AW63" s="4" t="s">
        <v>209</v>
      </c>
      <c r="AX63" s="4">
        <v>1.3458000000000001</v>
      </c>
      <c r="AY63" s="4">
        <v>2.5228999999999999</v>
      </c>
      <c r="AZ63" s="4">
        <v>2.8687</v>
      </c>
      <c r="BA63" s="4">
        <v>13.404</v>
      </c>
      <c r="BB63" s="4">
        <v>14.4</v>
      </c>
      <c r="BC63" s="4">
        <v>1.07</v>
      </c>
      <c r="BD63" s="4">
        <v>14.224</v>
      </c>
      <c r="BE63" s="4">
        <v>2904.1669999999999</v>
      </c>
      <c r="BF63" s="4">
        <v>0.78500000000000003</v>
      </c>
      <c r="BG63" s="4">
        <v>5.9530000000000003</v>
      </c>
      <c r="BH63" s="4">
        <v>0.05</v>
      </c>
      <c r="BI63" s="4">
        <v>6.0030000000000001</v>
      </c>
      <c r="BJ63" s="4">
        <v>4.8979999999999997</v>
      </c>
      <c r="BK63" s="4">
        <v>4.1000000000000002E-2</v>
      </c>
      <c r="BL63" s="4">
        <v>4.9390000000000001</v>
      </c>
      <c r="BM63" s="4">
        <v>0.44130000000000003</v>
      </c>
      <c r="BQ63" s="4">
        <v>87.007000000000005</v>
      </c>
      <c r="BR63" s="4">
        <v>0.26072200000000001</v>
      </c>
      <c r="BS63" s="4">
        <v>-5</v>
      </c>
      <c r="BT63" s="4">
        <v>6.9290000000000003E-3</v>
      </c>
      <c r="BU63" s="4">
        <v>6.3713939999999996</v>
      </c>
      <c r="BV63" s="4">
        <v>21</v>
      </c>
      <c r="BW63" s="4">
        <f t="shared" si="7"/>
        <v>1.6833222947999997</v>
      </c>
      <c r="BY63" s="4">
        <f>BE63*$BU63*VLOOKUP("Fuel Specific Gravity",'Raw Data'!$A$1:$B$2000,2,FALSE)</f>
        <v>13896.197741297296</v>
      </c>
      <c r="BZ63" s="4">
        <f>BF63*$BU63*VLOOKUP("Fuel Specific Gravity",'Raw Data'!$A$1:$B$2000,2,FALSE)</f>
        <v>3.7561597617900002</v>
      </c>
      <c r="CA63" s="4">
        <f>BJ63*$BU63*VLOOKUP("Fuel Specific Gravity",'Raw Data'!$A$1:$B$2000,2,FALSE)</f>
        <v>23.436522946811998</v>
      </c>
      <c r="CB63" s="4">
        <f>BM63*$BU63*VLOOKUP("Fuel Specific Gravity",'Raw Data'!$A$1:$B$2000,2,FALSE)</f>
        <v>2.1115838253221999</v>
      </c>
    </row>
    <row r="64" spans="1:80" x14ac:dyDescent="0.25">
      <c r="A64" s="2">
        <v>43167</v>
      </c>
      <c r="B64" s="38">
        <v>1.8031250000000002E-2</v>
      </c>
      <c r="C64" s="4">
        <v>14.111000000000001</v>
      </c>
      <c r="D64" s="4">
        <v>6.0000000000000001E-3</v>
      </c>
      <c r="E64" s="4">
        <v>60</v>
      </c>
      <c r="F64" s="4">
        <v>394.7</v>
      </c>
      <c r="G64" s="4">
        <v>1.7</v>
      </c>
      <c r="H64" s="4">
        <v>62.2</v>
      </c>
      <c r="J64" s="4">
        <v>0.5</v>
      </c>
      <c r="K64" s="4">
        <v>0.87549999999999994</v>
      </c>
      <c r="L64" s="4">
        <v>12.3545</v>
      </c>
      <c r="M64" s="4">
        <v>5.3E-3</v>
      </c>
      <c r="N64" s="4">
        <v>345.58920000000001</v>
      </c>
      <c r="O64" s="4">
        <v>1.5314000000000001</v>
      </c>
      <c r="P64" s="4">
        <v>347.1</v>
      </c>
      <c r="Q64" s="4">
        <v>284.3494</v>
      </c>
      <c r="R64" s="4">
        <v>1.2601</v>
      </c>
      <c r="S64" s="4">
        <v>285.60000000000002</v>
      </c>
      <c r="T64" s="4">
        <v>62.180799999999998</v>
      </c>
      <c r="W64" s="4">
        <v>0</v>
      </c>
      <c r="X64" s="4">
        <v>0.43780000000000002</v>
      </c>
      <c r="Y64" s="4">
        <v>12</v>
      </c>
      <c r="Z64" s="4">
        <v>850</v>
      </c>
      <c r="AA64" s="4">
        <v>852</v>
      </c>
      <c r="AB64" s="4">
        <v>869</v>
      </c>
      <c r="AC64" s="4">
        <v>86</v>
      </c>
      <c r="AD64" s="4">
        <v>29.18</v>
      </c>
      <c r="AE64" s="4">
        <v>0.67</v>
      </c>
      <c r="AF64" s="4">
        <v>978</v>
      </c>
      <c r="AG64" s="4">
        <v>3</v>
      </c>
      <c r="AH64" s="4">
        <v>53</v>
      </c>
      <c r="AI64" s="4">
        <v>41</v>
      </c>
      <c r="AJ64" s="4">
        <v>192</v>
      </c>
      <c r="AK64" s="4">
        <v>169</v>
      </c>
      <c r="AL64" s="4">
        <v>4.9000000000000004</v>
      </c>
      <c r="AM64" s="4">
        <v>175.2</v>
      </c>
      <c r="AN64" s="4" t="s">
        <v>155</v>
      </c>
      <c r="AO64" s="4">
        <v>2</v>
      </c>
      <c r="AP64" s="5">
        <v>0.89384259259259258</v>
      </c>
      <c r="AQ64" s="4">
        <v>47.161746000000001</v>
      </c>
      <c r="AR64" s="4">
        <v>-88.483992000000001</v>
      </c>
      <c r="AS64" s="4">
        <v>315.89999999999998</v>
      </c>
      <c r="AT64" s="4">
        <v>31.1</v>
      </c>
      <c r="AU64" s="4">
        <v>12</v>
      </c>
      <c r="AV64" s="4">
        <v>9</v>
      </c>
      <c r="AW64" s="4" t="s">
        <v>209</v>
      </c>
      <c r="AX64" s="4">
        <v>1.3</v>
      </c>
      <c r="AY64" s="4">
        <v>2.5</v>
      </c>
      <c r="AZ64" s="4">
        <v>2.8</v>
      </c>
      <c r="BA64" s="4">
        <v>13.404</v>
      </c>
      <c r="BB64" s="4">
        <v>14.41</v>
      </c>
      <c r="BC64" s="4">
        <v>1.07</v>
      </c>
      <c r="BD64" s="4">
        <v>14.217000000000001</v>
      </c>
      <c r="BE64" s="4">
        <v>2903.9879999999998</v>
      </c>
      <c r="BF64" s="4">
        <v>0.78600000000000003</v>
      </c>
      <c r="BG64" s="4">
        <v>8.5069999999999997</v>
      </c>
      <c r="BH64" s="4">
        <v>3.7999999999999999E-2</v>
      </c>
      <c r="BI64" s="4">
        <v>8.5449999999999999</v>
      </c>
      <c r="BJ64" s="4">
        <v>6.9989999999999997</v>
      </c>
      <c r="BK64" s="4">
        <v>3.1E-2</v>
      </c>
      <c r="BL64" s="4">
        <v>7.03</v>
      </c>
      <c r="BM64" s="4">
        <v>0.50439999999999996</v>
      </c>
      <c r="BQ64" s="4">
        <v>74.817999999999998</v>
      </c>
      <c r="BR64" s="4">
        <v>0.36419000000000001</v>
      </c>
      <c r="BS64" s="4">
        <v>-5</v>
      </c>
      <c r="BT64" s="4">
        <v>7.0000000000000001E-3</v>
      </c>
      <c r="BU64" s="4">
        <v>8.8998930000000005</v>
      </c>
      <c r="BV64" s="4">
        <v>21</v>
      </c>
      <c r="BW64" s="4">
        <f t="shared" si="7"/>
        <v>2.3513517306000002</v>
      </c>
      <c r="BY64" s="4">
        <f>BE64*$BU64*VLOOKUP("Fuel Specific Gravity",'Raw Data'!$A$1:$B$2000,2,FALSE)</f>
        <v>19409.732037436283</v>
      </c>
      <c r="BZ64" s="4">
        <f>BF64*$BU64*VLOOKUP("Fuel Specific Gravity",'Raw Data'!$A$1:$B$2000,2,FALSE)</f>
        <v>5.2534822393980001</v>
      </c>
      <c r="CA64" s="4">
        <f>BJ64*$BU64*VLOOKUP("Fuel Specific Gravity",'Raw Data'!$A$1:$B$2000,2,FALSE)</f>
        <v>46.780053681356996</v>
      </c>
      <c r="CB64" s="4">
        <f>BM64*$BU64*VLOOKUP("Fuel Specific Gravity",'Raw Data'!$A$1:$B$2000,2,FALSE)</f>
        <v>3.3713186279292002</v>
      </c>
    </row>
    <row r="65" spans="1:80" x14ac:dyDescent="0.25">
      <c r="A65" s="2">
        <v>43167</v>
      </c>
      <c r="B65" s="38">
        <v>1.8042824074074072E-2</v>
      </c>
      <c r="C65" s="4">
        <v>13.904999999999999</v>
      </c>
      <c r="D65" s="4">
        <v>6.0000000000000001E-3</v>
      </c>
      <c r="E65" s="4">
        <v>60</v>
      </c>
      <c r="F65" s="4">
        <v>548.6</v>
      </c>
      <c r="G65" s="4">
        <v>1</v>
      </c>
      <c r="H65" s="4">
        <v>65.2</v>
      </c>
      <c r="J65" s="4">
        <v>0.5</v>
      </c>
      <c r="K65" s="4">
        <v>0.87709999999999999</v>
      </c>
      <c r="L65" s="4">
        <v>12.196999999999999</v>
      </c>
      <c r="M65" s="4">
        <v>5.3E-3</v>
      </c>
      <c r="N65" s="4">
        <v>481.22809999999998</v>
      </c>
      <c r="O65" s="4">
        <v>0.84009999999999996</v>
      </c>
      <c r="P65" s="4">
        <v>482.1</v>
      </c>
      <c r="Q65" s="4">
        <v>395.95249999999999</v>
      </c>
      <c r="R65" s="4">
        <v>0.69120000000000004</v>
      </c>
      <c r="S65" s="4">
        <v>396.6</v>
      </c>
      <c r="T65" s="4">
        <v>65.246700000000004</v>
      </c>
      <c r="W65" s="4">
        <v>0</v>
      </c>
      <c r="X65" s="4">
        <v>0.43859999999999999</v>
      </c>
      <c r="Y65" s="4">
        <v>12.1</v>
      </c>
      <c r="Z65" s="4">
        <v>849</v>
      </c>
      <c r="AA65" s="4">
        <v>851</v>
      </c>
      <c r="AB65" s="4">
        <v>869</v>
      </c>
      <c r="AC65" s="4">
        <v>86</v>
      </c>
      <c r="AD65" s="4">
        <v>29.18</v>
      </c>
      <c r="AE65" s="4">
        <v>0.67</v>
      </c>
      <c r="AF65" s="4">
        <v>978</v>
      </c>
      <c r="AG65" s="4">
        <v>3</v>
      </c>
      <c r="AH65" s="4">
        <v>53</v>
      </c>
      <c r="AI65" s="4">
        <v>41</v>
      </c>
      <c r="AJ65" s="4">
        <v>192</v>
      </c>
      <c r="AK65" s="4">
        <v>169</v>
      </c>
      <c r="AL65" s="4">
        <v>4.9000000000000004</v>
      </c>
      <c r="AM65" s="4">
        <v>175.2</v>
      </c>
      <c r="AN65" s="4" t="s">
        <v>155</v>
      </c>
      <c r="AO65" s="4">
        <v>2</v>
      </c>
      <c r="AP65" s="5">
        <v>0.89385416666666673</v>
      </c>
      <c r="AQ65" s="4">
        <v>47.161864999999999</v>
      </c>
      <c r="AR65" s="4">
        <v>-88.484054999999998</v>
      </c>
      <c r="AS65" s="4">
        <v>315.7</v>
      </c>
      <c r="AT65" s="4">
        <v>31.1</v>
      </c>
      <c r="AU65" s="4">
        <v>12</v>
      </c>
      <c r="AV65" s="4">
        <v>9</v>
      </c>
      <c r="AW65" s="4" t="s">
        <v>209</v>
      </c>
      <c r="AX65" s="4">
        <v>1.3</v>
      </c>
      <c r="AY65" s="4">
        <v>2.4228999999999998</v>
      </c>
      <c r="AZ65" s="4">
        <v>2.7229000000000001</v>
      </c>
      <c r="BA65" s="4">
        <v>13.404</v>
      </c>
      <c r="BB65" s="4">
        <v>14.61</v>
      </c>
      <c r="BC65" s="4">
        <v>1.0900000000000001</v>
      </c>
      <c r="BD65" s="4">
        <v>14.007</v>
      </c>
      <c r="BE65" s="4">
        <v>2903.998</v>
      </c>
      <c r="BF65" s="4">
        <v>0.79800000000000004</v>
      </c>
      <c r="BG65" s="4">
        <v>11.999000000000001</v>
      </c>
      <c r="BH65" s="4">
        <v>2.1000000000000001E-2</v>
      </c>
      <c r="BI65" s="4">
        <v>12.02</v>
      </c>
      <c r="BJ65" s="4">
        <v>9.8719999999999999</v>
      </c>
      <c r="BK65" s="4">
        <v>1.7000000000000001E-2</v>
      </c>
      <c r="BL65" s="4">
        <v>9.89</v>
      </c>
      <c r="BM65" s="4">
        <v>0.53610000000000002</v>
      </c>
      <c r="BQ65" s="4">
        <v>75.924000000000007</v>
      </c>
      <c r="BR65" s="4">
        <v>0.489983</v>
      </c>
      <c r="BS65" s="4">
        <v>-5</v>
      </c>
      <c r="BT65" s="4">
        <v>7.0000000000000001E-3</v>
      </c>
      <c r="BU65" s="4">
        <v>11.97396</v>
      </c>
      <c r="BV65" s="4">
        <v>21</v>
      </c>
      <c r="BW65" s="4">
        <f t="shared" si="7"/>
        <v>3.1635202319999998</v>
      </c>
      <c r="BY65" s="4">
        <f>BE65*$BU65*VLOOKUP("Fuel Specific Gravity",'Raw Data'!$A$1:$B$2000,2,FALSE)</f>
        <v>26114.03927495208</v>
      </c>
      <c r="BZ65" s="4">
        <f>BF65*$BU65*VLOOKUP("Fuel Specific Gravity",'Raw Data'!$A$1:$B$2000,2,FALSE)</f>
        <v>7.1759702800799996</v>
      </c>
      <c r="CA65" s="4">
        <f>BJ65*$BU65*VLOOKUP("Fuel Specific Gravity",'Raw Data'!$A$1:$B$2000,2,FALSE)</f>
        <v>88.773406773120001</v>
      </c>
      <c r="CB65" s="4">
        <f>BM65*$BU65*VLOOKUP("Fuel Specific Gravity",'Raw Data'!$A$1:$B$2000,2,FALSE)</f>
        <v>4.8208492069559998</v>
      </c>
    </row>
    <row r="66" spans="1:80" x14ac:dyDescent="0.25">
      <c r="A66" s="2">
        <v>43167</v>
      </c>
      <c r="B66" s="38">
        <v>1.8054398148148149E-2</v>
      </c>
      <c r="C66" s="4">
        <v>13.462</v>
      </c>
      <c r="D66" s="4">
        <v>6.0000000000000001E-3</v>
      </c>
      <c r="E66" s="4">
        <v>60</v>
      </c>
      <c r="F66" s="4">
        <v>757.1</v>
      </c>
      <c r="G66" s="4">
        <v>0.6</v>
      </c>
      <c r="H66" s="4">
        <v>54.5</v>
      </c>
      <c r="J66" s="4">
        <v>0.5</v>
      </c>
      <c r="K66" s="4">
        <v>0.88060000000000005</v>
      </c>
      <c r="L66" s="4">
        <v>11.8551</v>
      </c>
      <c r="M66" s="4">
        <v>5.3E-3</v>
      </c>
      <c r="N66" s="4">
        <v>666.68269999999995</v>
      </c>
      <c r="O66" s="4">
        <v>0.49359999999999998</v>
      </c>
      <c r="P66" s="4">
        <v>667.2</v>
      </c>
      <c r="Q66" s="4">
        <v>548.54380000000003</v>
      </c>
      <c r="R66" s="4">
        <v>0.40610000000000002</v>
      </c>
      <c r="S66" s="4">
        <v>548.9</v>
      </c>
      <c r="T66" s="4">
        <v>54.524900000000002</v>
      </c>
      <c r="W66" s="4">
        <v>0</v>
      </c>
      <c r="X66" s="4">
        <v>0.44030000000000002</v>
      </c>
      <c r="Y66" s="4">
        <v>12</v>
      </c>
      <c r="Z66" s="4">
        <v>850</v>
      </c>
      <c r="AA66" s="4">
        <v>852</v>
      </c>
      <c r="AB66" s="4">
        <v>869</v>
      </c>
      <c r="AC66" s="4">
        <v>86</v>
      </c>
      <c r="AD66" s="4">
        <v>29.18</v>
      </c>
      <c r="AE66" s="4">
        <v>0.67</v>
      </c>
      <c r="AF66" s="4">
        <v>978</v>
      </c>
      <c r="AG66" s="4">
        <v>3</v>
      </c>
      <c r="AH66" s="4">
        <v>53</v>
      </c>
      <c r="AI66" s="4">
        <v>41</v>
      </c>
      <c r="AJ66" s="4">
        <v>192</v>
      </c>
      <c r="AK66" s="4">
        <v>169</v>
      </c>
      <c r="AL66" s="4">
        <v>4.8</v>
      </c>
      <c r="AM66" s="4">
        <v>175.5</v>
      </c>
      <c r="AN66" s="4" t="s">
        <v>155</v>
      </c>
      <c r="AO66" s="4">
        <v>2</v>
      </c>
      <c r="AP66" s="5">
        <v>0.89386574074074077</v>
      </c>
      <c r="AQ66" s="4">
        <v>47.162092999999999</v>
      </c>
      <c r="AR66" s="4">
        <v>-88.484144000000001</v>
      </c>
      <c r="AS66" s="4">
        <v>316.39999999999998</v>
      </c>
      <c r="AT66" s="4">
        <v>31.9</v>
      </c>
      <c r="AU66" s="4">
        <v>12</v>
      </c>
      <c r="AV66" s="4">
        <v>11</v>
      </c>
      <c r="AW66" s="4" t="s">
        <v>212</v>
      </c>
      <c r="AX66" s="4">
        <v>1.3</v>
      </c>
      <c r="AY66" s="4">
        <v>2.4</v>
      </c>
      <c r="AZ66" s="4">
        <v>2.7</v>
      </c>
      <c r="BA66" s="4">
        <v>13.404</v>
      </c>
      <c r="BB66" s="4">
        <v>15.06</v>
      </c>
      <c r="BC66" s="4">
        <v>1.1200000000000001</v>
      </c>
      <c r="BD66" s="4">
        <v>13.555999999999999</v>
      </c>
      <c r="BE66" s="4">
        <v>2904.4490000000001</v>
      </c>
      <c r="BF66" s="4">
        <v>0.82399999999999995</v>
      </c>
      <c r="BG66" s="4">
        <v>17.105</v>
      </c>
      <c r="BH66" s="4">
        <v>1.2999999999999999E-2</v>
      </c>
      <c r="BI66" s="4">
        <v>17.117000000000001</v>
      </c>
      <c r="BJ66" s="4">
        <v>14.074</v>
      </c>
      <c r="BK66" s="4">
        <v>0.01</v>
      </c>
      <c r="BL66" s="4">
        <v>14.084</v>
      </c>
      <c r="BM66" s="4">
        <v>0.46100000000000002</v>
      </c>
      <c r="BQ66" s="4">
        <v>78.436999999999998</v>
      </c>
      <c r="BR66" s="4">
        <v>0.51758000000000004</v>
      </c>
      <c r="BS66" s="4">
        <v>-5</v>
      </c>
      <c r="BT66" s="4">
        <v>7.0000000000000001E-3</v>
      </c>
      <c r="BU66" s="4">
        <v>12.648362000000001</v>
      </c>
      <c r="BV66" s="4">
        <v>21</v>
      </c>
      <c r="BW66" s="4">
        <f t="shared" si="7"/>
        <v>3.3416972403999998</v>
      </c>
      <c r="BY66" s="4">
        <f>BE66*$BU66*VLOOKUP("Fuel Specific Gravity",'Raw Data'!$A$1:$B$2000,2,FALSE)</f>
        <v>27589.12829426604</v>
      </c>
      <c r="BZ66" s="4">
        <f>BF66*$BU66*VLOOKUP("Fuel Specific Gravity",'Raw Data'!$A$1:$B$2000,2,FALSE)</f>
        <v>7.8271099662880008</v>
      </c>
      <c r="CA66" s="4">
        <f>BJ66*$BU66*VLOOKUP("Fuel Specific Gravity",'Raw Data'!$A$1:$B$2000,2,FALSE)</f>
        <v>133.68779813778801</v>
      </c>
      <c r="CB66" s="4">
        <f>BM66*$BU66*VLOOKUP("Fuel Specific Gravity",'Raw Data'!$A$1:$B$2000,2,FALSE)</f>
        <v>4.3790020563820002</v>
      </c>
    </row>
    <row r="67" spans="1:80" x14ac:dyDescent="0.25">
      <c r="A67" s="2">
        <v>43167</v>
      </c>
      <c r="B67" s="38">
        <v>1.8065972222222223E-2</v>
      </c>
      <c r="C67" s="4">
        <v>13.192</v>
      </c>
      <c r="D67" s="4">
        <v>6.0000000000000001E-3</v>
      </c>
      <c r="E67" s="4">
        <v>60</v>
      </c>
      <c r="F67" s="4">
        <v>880.7</v>
      </c>
      <c r="G67" s="4">
        <v>0.7</v>
      </c>
      <c r="H67" s="4">
        <v>48.4</v>
      </c>
      <c r="J67" s="4">
        <v>0.5</v>
      </c>
      <c r="K67" s="4">
        <v>0.88280000000000003</v>
      </c>
      <c r="L67" s="4">
        <v>11.645799999999999</v>
      </c>
      <c r="M67" s="4">
        <v>5.3E-3</v>
      </c>
      <c r="N67" s="4">
        <v>777.50070000000005</v>
      </c>
      <c r="O67" s="4">
        <v>0.61980000000000002</v>
      </c>
      <c r="P67" s="4">
        <v>778.1</v>
      </c>
      <c r="Q67" s="4">
        <v>639.72439999999995</v>
      </c>
      <c r="R67" s="4">
        <v>0.50990000000000002</v>
      </c>
      <c r="S67" s="4">
        <v>640.20000000000005</v>
      </c>
      <c r="T67" s="4">
        <v>48.363999999999997</v>
      </c>
      <c r="W67" s="4">
        <v>0</v>
      </c>
      <c r="X67" s="4">
        <v>0.44140000000000001</v>
      </c>
      <c r="Y67" s="4">
        <v>12.1</v>
      </c>
      <c r="Z67" s="4">
        <v>849</v>
      </c>
      <c r="AA67" s="4">
        <v>852</v>
      </c>
      <c r="AB67" s="4">
        <v>869</v>
      </c>
      <c r="AC67" s="4">
        <v>86</v>
      </c>
      <c r="AD67" s="4">
        <v>29.18</v>
      </c>
      <c r="AE67" s="4">
        <v>0.67</v>
      </c>
      <c r="AF67" s="4">
        <v>978</v>
      </c>
      <c r="AG67" s="4">
        <v>3</v>
      </c>
      <c r="AH67" s="4">
        <v>53</v>
      </c>
      <c r="AI67" s="4">
        <v>41</v>
      </c>
      <c r="AJ67" s="4">
        <v>192</v>
      </c>
      <c r="AK67" s="4">
        <v>169</v>
      </c>
      <c r="AL67" s="4">
        <v>4.9000000000000004</v>
      </c>
      <c r="AM67" s="4">
        <v>175.9</v>
      </c>
      <c r="AN67" s="4" t="s">
        <v>155</v>
      </c>
      <c r="AO67" s="4">
        <v>2</v>
      </c>
      <c r="AP67" s="5">
        <v>0.89388888888888884</v>
      </c>
      <c r="AQ67" s="4">
        <v>47.162153000000004</v>
      </c>
      <c r="AR67" s="4">
        <v>-88.484165000000004</v>
      </c>
      <c r="AS67" s="4">
        <v>316.60000000000002</v>
      </c>
      <c r="AT67" s="4">
        <v>35.299999999999997</v>
      </c>
      <c r="AU67" s="4">
        <v>12</v>
      </c>
      <c r="AV67" s="4">
        <v>11</v>
      </c>
      <c r="AW67" s="4" t="s">
        <v>212</v>
      </c>
      <c r="AX67" s="4">
        <v>1.3771</v>
      </c>
      <c r="AY67" s="4">
        <v>2.4771000000000001</v>
      </c>
      <c r="AZ67" s="4">
        <v>2.8542000000000001</v>
      </c>
      <c r="BA67" s="4">
        <v>13.404</v>
      </c>
      <c r="BB67" s="4">
        <v>15.35</v>
      </c>
      <c r="BC67" s="4">
        <v>1.1499999999999999</v>
      </c>
      <c r="BD67" s="4">
        <v>13.273</v>
      </c>
      <c r="BE67" s="4">
        <v>2904.7280000000001</v>
      </c>
      <c r="BF67" s="4">
        <v>0.84099999999999997</v>
      </c>
      <c r="BG67" s="4">
        <v>20.308</v>
      </c>
      <c r="BH67" s="4">
        <v>1.6E-2</v>
      </c>
      <c r="BI67" s="4">
        <v>20.324999999999999</v>
      </c>
      <c r="BJ67" s="4">
        <v>16.71</v>
      </c>
      <c r="BK67" s="4">
        <v>1.2999999999999999E-2</v>
      </c>
      <c r="BL67" s="4">
        <v>16.722999999999999</v>
      </c>
      <c r="BM67" s="4">
        <v>0.4163</v>
      </c>
      <c r="BQ67" s="4">
        <v>80.052999999999997</v>
      </c>
      <c r="BR67" s="4">
        <v>0.51900000000000002</v>
      </c>
      <c r="BS67" s="4">
        <v>-5</v>
      </c>
      <c r="BT67" s="4">
        <v>7.0000000000000001E-3</v>
      </c>
      <c r="BU67" s="4">
        <v>12.683063000000001</v>
      </c>
      <c r="BV67" s="4">
        <v>21</v>
      </c>
      <c r="BW67" s="4">
        <f t="shared" si="7"/>
        <v>3.3508652446</v>
      </c>
      <c r="BY67" s="4">
        <f>BE67*$BU67*VLOOKUP("Fuel Specific Gravity",'Raw Data'!$A$1:$B$2000,2,FALSE)</f>
        <v>27667.477014619868</v>
      </c>
      <c r="BZ67" s="4">
        <f>BF67*$BU67*VLOOKUP("Fuel Specific Gravity",'Raw Data'!$A$1:$B$2000,2,FALSE)</f>
        <v>8.0105084432330003</v>
      </c>
      <c r="CA67" s="4">
        <f>BJ67*$BU67*VLOOKUP("Fuel Specific Gravity",'Raw Data'!$A$1:$B$2000,2,FALSE)</f>
        <v>159.16242103023001</v>
      </c>
      <c r="CB67" s="4">
        <f>BM67*$BU67*VLOOKUP("Fuel Specific Gravity",'Raw Data'!$A$1:$B$2000,2,FALSE)</f>
        <v>3.9652493043019006</v>
      </c>
    </row>
    <row r="68" spans="1:80" x14ac:dyDescent="0.25">
      <c r="A68" s="2">
        <v>43167</v>
      </c>
      <c r="B68" s="38">
        <v>1.8077546296296296E-2</v>
      </c>
      <c r="C68" s="4">
        <v>13.212999999999999</v>
      </c>
      <c r="D68" s="4">
        <v>6.0000000000000001E-3</v>
      </c>
      <c r="E68" s="4">
        <v>60</v>
      </c>
      <c r="F68" s="4">
        <v>947.5</v>
      </c>
      <c r="G68" s="4">
        <v>1</v>
      </c>
      <c r="H68" s="4">
        <v>38.6</v>
      </c>
      <c r="J68" s="4">
        <v>0.57999999999999996</v>
      </c>
      <c r="K68" s="4">
        <v>0.88270000000000004</v>
      </c>
      <c r="L68" s="4">
        <v>11.662800000000001</v>
      </c>
      <c r="M68" s="4">
        <v>5.3E-3</v>
      </c>
      <c r="N68" s="4">
        <v>836.28790000000004</v>
      </c>
      <c r="O68" s="4">
        <v>0.87509999999999999</v>
      </c>
      <c r="P68" s="4">
        <v>837.2</v>
      </c>
      <c r="Q68" s="4">
        <v>688.0942</v>
      </c>
      <c r="R68" s="4">
        <v>0.72</v>
      </c>
      <c r="S68" s="4">
        <v>688.8</v>
      </c>
      <c r="T68" s="4">
        <v>38.6143</v>
      </c>
      <c r="W68" s="4">
        <v>0</v>
      </c>
      <c r="X68" s="4">
        <v>0.51129999999999998</v>
      </c>
      <c r="Y68" s="4">
        <v>12.1</v>
      </c>
      <c r="Z68" s="4">
        <v>849</v>
      </c>
      <c r="AA68" s="4">
        <v>852</v>
      </c>
      <c r="AB68" s="4">
        <v>869</v>
      </c>
      <c r="AC68" s="4">
        <v>86</v>
      </c>
      <c r="AD68" s="4">
        <v>29.18</v>
      </c>
      <c r="AE68" s="4">
        <v>0.67</v>
      </c>
      <c r="AF68" s="4">
        <v>978</v>
      </c>
      <c r="AG68" s="4">
        <v>3</v>
      </c>
      <c r="AH68" s="4">
        <v>53</v>
      </c>
      <c r="AI68" s="4">
        <v>41</v>
      </c>
      <c r="AJ68" s="4">
        <v>192</v>
      </c>
      <c r="AK68" s="4">
        <v>169</v>
      </c>
      <c r="AL68" s="4">
        <v>4.9000000000000004</v>
      </c>
      <c r="AM68" s="4">
        <v>175.8</v>
      </c>
      <c r="AN68" s="4" t="s">
        <v>155</v>
      </c>
      <c r="AO68" s="4">
        <v>2</v>
      </c>
      <c r="AP68" s="5">
        <v>0.89388888888888884</v>
      </c>
      <c r="AQ68" s="4">
        <v>47.162280000000003</v>
      </c>
      <c r="AR68" s="4">
        <v>-88.484148000000005</v>
      </c>
      <c r="AS68" s="4">
        <v>317.3</v>
      </c>
      <c r="AT68" s="4">
        <v>37.299999999999997</v>
      </c>
      <c r="AU68" s="4">
        <v>12</v>
      </c>
      <c r="AV68" s="4">
        <v>11</v>
      </c>
      <c r="AW68" s="4" t="s">
        <v>212</v>
      </c>
      <c r="AX68" s="4">
        <v>1.2458</v>
      </c>
      <c r="AY68" s="4">
        <v>2.1916000000000002</v>
      </c>
      <c r="AZ68" s="4">
        <v>2.5145</v>
      </c>
      <c r="BA68" s="4">
        <v>13.404</v>
      </c>
      <c r="BB68" s="4">
        <v>15.33</v>
      </c>
      <c r="BC68" s="4">
        <v>1.1399999999999999</v>
      </c>
      <c r="BD68" s="4">
        <v>13.294</v>
      </c>
      <c r="BE68" s="4">
        <v>2904.96</v>
      </c>
      <c r="BF68" s="4">
        <v>0.84</v>
      </c>
      <c r="BG68" s="4">
        <v>21.814</v>
      </c>
      <c r="BH68" s="4">
        <v>2.3E-2</v>
      </c>
      <c r="BI68" s="4">
        <v>21.837</v>
      </c>
      <c r="BJ68" s="4">
        <v>17.948</v>
      </c>
      <c r="BK68" s="4">
        <v>1.9E-2</v>
      </c>
      <c r="BL68" s="4">
        <v>17.966999999999999</v>
      </c>
      <c r="BM68" s="4">
        <v>0.33189999999999997</v>
      </c>
      <c r="BQ68" s="4">
        <v>92.594999999999999</v>
      </c>
      <c r="BR68" s="4">
        <v>0.50599400000000005</v>
      </c>
      <c r="BS68" s="4">
        <v>-5</v>
      </c>
      <c r="BT68" s="4">
        <v>7.0000000000000001E-3</v>
      </c>
      <c r="BU68" s="4">
        <v>12.365228999999999</v>
      </c>
      <c r="BV68" s="4">
        <v>21</v>
      </c>
      <c r="BW68" s="4">
        <f t="shared" si="7"/>
        <v>3.2668935017999998</v>
      </c>
      <c r="BY68" s="4">
        <f>BE68*$BU68*VLOOKUP("Fuel Specific Gravity",'Raw Data'!$A$1:$B$2000,2,FALSE)</f>
        <v>26976.29222251584</v>
      </c>
      <c r="BZ68" s="4">
        <f>BF68*$BU68*VLOOKUP("Fuel Specific Gravity",'Raw Data'!$A$1:$B$2000,2,FALSE)</f>
        <v>7.8004810623599994</v>
      </c>
      <c r="CA68" s="4">
        <f>BJ68*$BU68*VLOOKUP("Fuel Specific Gravity",'Raw Data'!$A$1:$B$2000,2,FALSE)</f>
        <v>166.67027869909199</v>
      </c>
      <c r="CB68" s="4">
        <f>BM68*$BU68*VLOOKUP("Fuel Specific Gravity",'Raw Data'!$A$1:$B$2000,2,FALSE)</f>
        <v>3.0821186483300993</v>
      </c>
    </row>
    <row r="69" spans="1:80" x14ac:dyDescent="0.25">
      <c r="A69" s="2">
        <v>43167</v>
      </c>
      <c r="B69" s="38">
        <v>1.808912037037037E-2</v>
      </c>
      <c r="C69" s="4">
        <v>13.335000000000001</v>
      </c>
      <c r="D69" s="4">
        <v>6.4000000000000003E-3</v>
      </c>
      <c r="E69" s="4">
        <v>64.101530999999994</v>
      </c>
      <c r="F69" s="4">
        <v>1013.8</v>
      </c>
      <c r="G69" s="4">
        <v>1.3</v>
      </c>
      <c r="H69" s="4">
        <v>33.200000000000003</v>
      </c>
      <c r="J69" s="4">
        <v>0.62</v>
      </c>
      <c r="K69" s="4">
        <v>0.88170000000000004</v>
      </c>
      <c r="L69" s="4">
        <v>11.757199999999999</v>
      </c>
      <c r="M69" s="4">
        <v>5.7000000000000002E-3</v>
      </c>
      <c r="N69" s="4">
        <v>893.85509999999999</v>
      </c>
      <c r="O69" s="4">
        <v>1.1809000000000001</v>
      </c>
      <c r="P69" s="4">
        <v>895</v>
      </c>
      <c r="Q69" s="4">
        <v>735.46029999999996</v>
      </c>
      <c r="R69" s="4">
        <v>0.97160000000000002</v>
      </c>
      <c r="S69" s="4">
        <v>736.4</v>
      </c>
      <c r="T69" s="4">
        <v>33.2301</v>
      </c>
      <c r="W69" s="4">
        <v>0</v>
      </c>
      <c r="X69" s="4">
        <v>0.54930000000000001</v>
      </c>
      <c r="Y69" s="4">
        <v>12</v>
      </c>
      <c r="Z69" s="4">
        <v>850</v>
      </c>
      <c r="AA69" s="4">
        <v>852</v>
      </c>
      <c r="AB69" s="4">
        <v>869</v>
      </c>
      <c r="AC69" s="4">
        <v>86</v>
      </c>
      <c r="AD69" s="4">
        <v>29.18</v>
      </c>
      <c r="AE69" s="4">
        <v>0.67</v>
      </c>
      <c r="AF69" s="4">
        <v>978</v>
      </c>
      <c r="AG69" s="4">
        <v>3</v>
      </c>
      <c r="AH69" s="4">
        <v>52.070999999999998</v>
      </c>
      <c r="AI69" s="4">
        <v>41</v>
      </c>
      <c r="AJ69" s="4">
        <v>192</v>
      </c>
      <c r="AK69" s="4">
        <v>169</v>
      </c>
      <c r="AL69" s="4">
        <v>4.9000000000000004</v>
      </c>
      <c r="AM69" s="4">
        <v>175.4</v>
      </c>
      <c r="AN69" s="4" t="s">
        <v>155</v>
      </c>
      <c r="AO69" s="4">
        <v>2</v>
      </c>
      <c r="AP69" s="5">
        <v>0.89390046296296299</v>
      </c>
      <c r="AQ69" s="4">
        <v>47.162438999999999</v>
      </c>
      <c r="AR69" s="4">
        <v>-88.484123999999994</v>
      </c>
      <c r="AS69" s="4">
        <v>317.89999999999998</v>
      </c>
      <c r="AT69" s="4">
        <v>38.4</v>
      </c>
      <c r="AU69" s="4">
        <v>12</v>
      </c>
      <c r="AV69" s="4">
        <v>11</v>
      </c>
      <c r="AW69" s="4" t="s">
        <v>212</v>
      </c>
      <c r="AX69" s="4">
        <v>1.2</v>
      </c>
      <c r="AY69" s="4">
        <v>2.1</v>
      </c>
      <c r="AZ69" s="4">
        <v>2.4</v>
      </c>
      <c r="BA69" s="4">
        <v>13.404</v>
      </c>
      <c r="BB69" s="4">
        <v>15.2</v>
      </c>
      <c r="BC69" s="4">
        <v>1.1299999999999999</v>
      </c>
      <c r="BD69" s="4">
        <v>13.417999999999999</v>
      </c>
      <c r="BE69" s="4">
        <v>2904.944</v>
      </c>
      <c r="BF69" s="4">
        <v>0.88900000000000001</v>
      </c>
      <c r="BG69" s="4">
        <v>23.128</v>
      </c>
      <c r="BH69" s="4">
        <v>3.1E-2</v>
      </c>
      <c r="BI69" s="4">
        <v>23.158999999999999</v>
      </c>
      <c r="BJ69" s="4">
        <v>19.03</v>
      </c>
      <c r="BK69" s="4">
        <v>2.5000000000000001E-2</v>
      </c>
      <c r="BL69" s="4">
        <v>19.055</v>
      </c>
      <c r="BM69" s="4">
        <v>0.2833</v>
      </c>
      <c r="BQ69" s="4">
        <v>98.691000000000003</v>
      </c>
      <c r="BR69" s="4">
        <v>0.52729599999999999</v>
      </c>
      <c r="BS69" s="4">
        <v>-5</v>
      </c>
      <c r="BT69" s="4">
        <v>8.8579999999999996E-3</v>
      </c>
      <c r="BU69" s="4">
        <v>12.885797</v>
      </c>
      <c r="BV69" s="4">
        <v>21</v>
      </c>
      <c r="BW69" s="4">
        <f t="shared" si="7"/>
        <v>3.4044275674</v>
      </c>
      <c r="BY69" s="4">
        <f>BE69*$BU69*VLOOKUP("Fuel Specific Gravity",'Raw Data'!$A$1:$B$2000,2,FALSE)</f>
        <v>28111.821528956367</v>
      </c>
      <c r="BZ69" s="4">
        <f>BF69*$BU69*VLOOKUP("Fuel Specific Gravity",'Raw Data'!$A$1:$B$2000,2,FALSE)</f>
        <v>8.6030606232830014</v>
      </c>
      <c r="CA69" s="4">
        <f>BJ69*$BU69*VLOOKUP("Fuel Specific Gravity",'Raw Data'!$A$1:$B$2000,2,FALSE)</f>
        <v>184.15775439941001</v>
      </c>
      <c r="CB69" s="4">
        <f>BM69*$BU69*VLOOKUP("Fuel Specific Gravity",'Raw Data'!$A$1:$B$2000,2,FALSE)</f>
        <v>2.7415602638650998</v>
      </c>
    </row>
    <row r="70" spans="1:80" x14ac:dyDescent="0.25">
      <c r="A70" s="2">
        <v>43167</v>
      </c>
      <c r="B70" s="38">
        <v>1.8100694444444444E-2</v>
      </c>
      <c r="C70" s="4">
        <v>13.613</v>
      </c>
      <c r="D70" s="4">
        <v>7.0000000000000001E-3</v>
      </c>
      <c r="E70" s="4">
        <v>70</v>
      </c>
      <c r="F70" s="4">
        <v>1056.0999999999999</v>
      </c>
      <c r="G70" s="4">
        <v>1.5</v>
      </c>
      <c r="H70" s="4">
        <v>37.1</v>
      </c>
      <c r="J70" s="4">
        <v>0.8</v>
      </c>
      <c r="K70" s="4">
        <v>0.87949999999999995</v>
      </c>
      <c r="L70" s="4">
        <v>11.972200000000001</v>
      </c>
      <c r="M70" s="4">
        <v>6.1999999999999998E-3</v>
      </c>
      <c r="N70" s="4">
        <v>928.79020000000003</v>
      </c>
      <c r="O70" s="4">
        <v>1.3539000000000001</v>
      </c>
      <c r="P70" s="4">
        <v>930.1</v>
      </c>
      <c r="Q70" s="4">
        <v>764.2047</v>
      </c>
      <c r="R70" s="4">
        <v>1.1140000000000001</v>
      </c>
      <c r="S70" s="4">
        <v>765.3</v>
      </c>
      <c r="T70" s="4">
        <v>37.1</v>
      </c>
      <c r="W70" s="4">
        <v>0</v>
      </c>
      <c r="X70" s="4">
        <v>0.7036</v>
      </c>
      <c r="Y70" s="4">
        <v>12.1</v>
      </c>
      <c r="Z70" s="4">
        <v>849</v>
      </c>
      <c r="AA70" s="4">
        <v>850</v>
      </c>
      <c r="AB70" s="4">
        <v>868</v>
      </c>
      <c r="AC70" s="4">
        <v>86</v>
      </c>
      <c r="AD70" s="4">
        <v>29.18</v>
      </c>
      <c r="AE70" s="4">
        <v>0.67</v>
      </c>
      <c r="AF70" s="4">
        <v>978</v>
      </c>
      <c r="AG70" s="4">
        <v>3</v>
      </c>
      <c r="AH70" s="4">
        <v>52</v>
      </c>
      <c r="AI70" s="4">
        <v>41</v>
      </c>
      <c r="AJ70" s="4">
        <v>192</v>
      </c>
      <c r="AK70" s="4">
        <v>169</v>
      </c>
      <c r="AL70" s="4">
        <v>4.9000000000000004</v>
      </c>
      <c r="AM70" s="4">
        <v>175</v>
      </c>
      <c r="AN70" s="4" t="s">
        <v>155</v>
      </c>
      <c r="AO70" s="4">
        <v>2</v>
      </c>
      <c r="AP70" s="5">
        <v>0.89391203703703714</v>
      </c>
      <c r="AQ70" s="4">
        <v>47.162723</v>
      </c>
      <c r="AR70" s="4">
        <v>-88.484099000000001</v>
      </c>
      <c r="AS70" s="4">
        <v>318.89999999999998</v>
      </c>
      <c r="AT70" s="4">
        <v>39.200000000000003</v>
      </c>
      <c r="AU70" s="4">
        <v>12</v>
      </c>
      <c r="AV70" s="4">
        <v>11</v>
      </c>
      <c r="AW70" s="4" t="s">
        <v>212</v>
      </c>
      <c r="AX70" s="4">
        <v>1.277023</v>
      </c>
      <c r="AY70" s="4">
        <v>1.2527470000000001</v>
      </c>
      <c r="AZ70" s="4">
        <v>2.477023</v>
      </c>
      <c r="BA70" s="4">
        <v>13.404</v>
      </c>
      <c r="BB70" s="4">
        <v>14.9</v>
      </c>
      <c r="BC70" s="4">
        <v>1.1100000000000001</v>
      </c>
      <c r="BD70" s="4">
        <v>13.705</v>
      </c>
      <c r="BE70" s="4">
        <v>2904.5909999999999</v>
      </c>
      <c r="BF70" s="4">
        <v>0.95099999999999996</v>
      </c>
      <c r="BG70" s="4">
        <v>23.597000000000001</v>
      </c>
      <c r="BH70" s="4">
        <v>3.4000000000000002E-2</v>
      </c>
      <c r="BI70" s="4">
        <v>23.632000000000001</v>
      </c>
      <c r="BJ70" s="4">
        <v>19.416</v>
      </c>
      <c r="BK70" s="4">
        <v>2.8000000000000001E-2</v>
      </c>
      <c r="BL70" s="4">
        <v>19.443999999999999</v>
      </c>
      <c r="BM70" s="4">
        <v>0.31059999999999999</v>
      </c>
      <c r="BQ70" s="4">
        <v>124.114</v>
      </c>
      <c r="BR70" s="4">
        <v>0.54386400000000001</v>
      </c>
      <c r="BS70" s="4">
        <v>-5</v>
      </c>
      <c r="BT70" s="4">
        <v>7.1419999999999999E-3</v>
      </c>
      <c r="BU70" s="4">
        <v>13.290677000000001</v>
      </c>
      <c r="BV70" s="4">
        <v>21</v>
      </c>
      <c r="BW70" s="4">
        <f t="shared" si="7"/>
        <v>3.5113968633999999</v>
      </c>
      <c r="BY70" s="4">
        <f>BE70*$BU70*VLOOKUP("Fuel Specific Gravity",'Raw Data'!$A$1:$B$2000,2,FALSE)</f>
        <v>28991.589579378357</v>
      </c>
      <c r="BZ70" s="4">
        <f>BF70*$BU70*VLOOKUP("Fuel Specific Gravity",'Raw Data'!$A$1:$B$2000,2,FALSE)</f>
        <v>9.4922148040769994</v>
      </c>
      <c r="CA70" s="4">
        <f>BJ70*$BU70*VLOOKUP("Fuel Specific Gravity",'Raw Data'!$A$1:$B$2000,2,FALSE)</f>
        <v>193.796890258632</v>
      </c>
      <c r="CB70" s="4">
        <f>BM70*$BU70*VLOOKUP("Fuel Specific Gravity",'Raw Data'!$A$1:$B$2000,2,FALSE)</f>
        <v>3.1001912914262002</v>
      </c>
    </row>
    <row r="71" spans="1:80" x14ac:dyDescent="0.25">
      <c r="A71" s="2">
        <v>43167</v>
      </c>
      <c r="B71" s="38">
        <v>1.8112268518518517E-2</v>
      </c>
      <c r="C71" s="4">
        <v>13.65</v>
      </c>
      <c r="D71" s="4">
        <v>7.0000000000000001E-3</v>
      </c>
      <c r="E71" s="4">
        <v>70</v>
      </c>
      <c r="F71" s="4">
        <v>1073.9000000000001</v>
      </c>
      <c r="G71" s="4">
        <v>1.7</v>
      </c>
      <c r="H71" s="4">
        <v>34.1</v>
      </c>
      <c r="J71" s="4">
        <v>0.9</v>
      </c>
      <c r="K71" s="4">
        <v>0.87909999999999999</v>
      </c>
      <c r="L71" s="4">
        <v>12.000299999999999</v>
      </c>
      <c r="M71" s="4">
        <v>6.1999999999999998E-3</v>
      </c>
      <c r="N71" s="4">
        <v>944.15530000000001</v>
      </c>
      <c r="O71" s="4">
        <v>1.5290999999999999</v>
      </c>
      <c r="P71" s="4">
        <v>945.7</v>
      </c>
      <c r="Q71" s="4">
        <v>776.84699999999998</v>
      </c>
      <c r="R71" s="4">
        <v>1.2581</v>
      </c>
      <c r="S71" s="4">
        <v>778.1</v>
      </c>
      <c r="T71" s="4">
        <v>34.1</v>
      </c>
      <c r="W71" s="4">
        <v>0</v>
      </c>
      <c r="X71" s="4">
        <v>0.79120000000000001</v>
      </c>
      <c r="Y71" s="4">
        <v>12</v>
      </c>
      <c r="Z71" s="4">
        <v>849</v>
      </c>
      <c r="AA71" s="4">
        <v>851</v>
      </c>
      <c r="AB71" s="4">
        <v>869</v>
      </c>
      <c r="AC71" s="4">
        <v>86</v>
      </c>
      <c r="AD71" s="4">
        <v>29.18</v>
      </c>
      <c r="AE71" s="4">
        <v>0.67</v>
      </c>
      <c r="AF71" s="4">
        <v>978</v>
      </c>
      <c r="AG71" s="4">
        <v>3</v>
      </c>
      <c r="AH71" s="4">
        <v>52</v>
      </c>
      <c r="AI71" s="4">
        <v>41</v>
      </c>
      <c r="AJ71" s="4">
        <v>191.1</v>
      </c>
      <c r="AK71" s="4">
        <v>169</v>
      </c>
      <c r="AL71" s="4">
        <v>4.8</v>
      </c>
      <c r="AM71" s="4">
        <v>175</v>
      </c>
      <c r="AN71" s="4" t="s">
        <v>155</v>
      </c>
      <c r="AO71" s="4">
        <v>2</v>
      </c>
      <c r="AP71" s="5">
        <v>0.89393518518518522</v>
      </c>
      <c r="AQ71" s="4">
        <v>47.162796999999998</v>
      </c>
      <c r="AR71" s="4">
        <v>-88.484093000000001</v>
      </c>
      <c r="AS71" s="4">
        <v>319.2</v>
      </c>
      <c r="AT71" s="4">
        <v>39.9</v>
      </c>
      <c r="AU71" s="4">
        <v>12</v>
      </c>
      <c r="AV71" s="4">
        <v>11</v>
      </c>
      <c r="AW71" s="4" t="s">
        <v>212</v>
      </c>
      <c r="AX71" s="4">
        <v>1.3770770000000001</v>
      </c>
      <c r="AY71" s="4">
        <v>1.1541539999999999</v>
      </c>
      <c r="AZ71" s="4">
        <v>2.5770770000000001</v>
      </c>
      <c r="BA71" s="4">
        <v>13.404</v>
      </c>
      <c r="BB71" s="4">
        <v>14.87</v>
      </c>
      <c r="BC71" s="4">
        <v>1.1100000000000001</v>
      </c>
      <c r="BD71" s="4">
        <v>13.747</v>
      </c>
      <c r="BE71" s="4">
        <v>2904.6469999999999</v>
      </c>
      <c r="BF71" s="4">
        <v>0.94799999999999995</v>
      </c>
      <c r="BG71" s="4">
        <v>23.931999999999999</v>
      </c>
      <c r="BH71" s="4">
        <v>3.9E-2</v>
      </c>
      <c r="BI71" s="4">
        <v>23.971</v>
      </c>
      <c r="BJ71" s="4">
        <v>19.690999999999999</v>
      </c>
      <c r="BK71" s="4">
        <v>3.2000000000000001E-2</v>
      </c>
      <c r="BL71" s="4">
        <v>19.722999999999999</v>
      </c>
      <c r="BM71" s="4">
        <v>0.2848</v>
      </c>
      <c r="BQ71" s="4">
        <v>139.25200000000001</v>
      </c>
      <c r="BR71" s="4">
        <v>0.51991699999999996</v>
      </c>
      <c r="BS71" s="4">
        <v>-5</v>
      </c>
      <c r="BT71" s="4">
        <v>8.8579999999999996E-3</v>
      </c>
      <c r="BU71" s="4">
        <v>12.705472</v>
      </c>
      <c r="BV71" s="4">
        <v>21</v>
      </c>
      <c r="BW71" s="4">
        <f t="shared" si="7"/>
        <v>3.3567857023999998</v>
      </c>
      <c r="BY71" s="4">
        <f>BE71*$BU71*VLOOKUP("Fuel Specific Gravity",'Raw Data'!$A$1:$B$2000,2,FALSE)</f>
        <v>27715.588257416388</v>
      </c>
      <c r="BZ71" s="4">
        <f>BF71*$BU71*VLOOKUP("Fuel Specific Gravity",'Raw Data'!$A$1:$B$2000,2,FALSE)</f>
        <v>9.0456353794559998</v>
      </c>
      <c r="CA71" s="4">
        <f>BJ71*$BU71*VLOOKUP("Fuel Specific Gravity",'Raw Data'!$A$1:$B$2000,2,FALSE)</f>
        <v>187.88777031315198</v>
      </c>
      <c r="CB71" s="4">
        <f>BM71*$BU71*VLOOKUP("Fuel Specific Gravity",'Raw Data'!$A$1:$B$2000,2,FALSE)</f>
        <v>2.7175073376255998</v>
      </c>
    </row>
    <row r="72" spans="1:80" x14ac:dyDescent="0.25">
      <c r="A72" s="2">
        <v>43167</v>
      </c>
      <c r="B72" s="38">
        <v>1.8123842592592591E-2</v>
      </c>
      <c r="C72" s="4">
        <v>13.638</v>
      </c>
      <c r="D72" s="4">
        <v>7.0000000000000001E-3</v>
      </c>
      <c r="E72" s="4">
        <v>70</v>
      </c>
      <c r="F72" s="4">
        <v>1075.9000000000001</v>
      </c>
      <c r="G72" s="4">
        <v>1.9</v>
      </c>
      <c r="H72" s="4">
        <v>37.6</v>
      </c>
      <c r="J72" s="4">
        <v>1</v>
      </c>
      <c r="K72" s="4">
        <v>0.87919999999999998</v>
      </c>
      <c r="L72" s="4">
        <v>11.991199999999999</v>
      </c>
      <c r="M72" s="4">
        <v>6.1999999999999998E-3</v>
      </c>
      <c r="N72" s="4">
        <v>945.94860000000006</v>
      </c>
      <c r="O72" s="4">
        <v>1.7053</v>
      </c>
      <c r="P72" s="4">
        <v>947.7</v>
      </c>
      <c r="Q72" s="4">
        <v>778.32259999999997</v>
      </c>
      <c r="R72" s="4">
        <v>1.4031</v>
      </c>
      <c r="S72" s="4">
        <v>779.7</v>
      </c>
      <c r="T72" s="4">
        <v>37.6145</v>
      </c>
      <c r="W72" s="4">
        <v>0</v>
      </c>
      <c r="X72" s="4">
        <v>0.87919999999999998</v>
      </c>
      <c r="Y72" s="4">
        <v>12</v>
      </c>
      <c r="Z72" s="4">
        <v>850</v>
      </c>
      <c r="AA72" s="4">
        <v>851</v>
      </c>
      <c r="AB72" s="4">
        <v>869</v>
      </c>
      <c r="AC72" s="4">
        <v>86</v>
      </c>
      <c r="AD72" s="4">
        <v>29.18</v>
      </c>
      <c r="AE72" s="4">
        <v>0.67</v>
      </c>
      <c r="AF72" s="4">
        <v>978</v>
      </c>
      <c r="AG72" s="4">
        <v>3</v>
      </c>
      <c r="AH72" s="4">
        <v>52</v>
      </c>
      <c r="AI72" s="4">
        <v>41</v>
      </c>
      <c r="AJ72" s="4">
        <v>191</v>
      </c>
      <c r="AK72" s="4">
        <v>169</v>
      </c>
      <c r="AL72" s="4">
        <v>4.8</v>
      </c>
      <c r="AM72" s="4">
        <v>175</v>
      </c>
      <c r="AN72" s="4" t="s">
        <v>155</v>
      </c>
      <c r="AO72" s="4">
        <v>2</v>
      </c>
      <c r="AP72" s="5">
        <v>0.89393518518518522</v>
      </c>
      <c r="AQ72" s="4">
        <v>47.162922999999999</v>
      </c>
      <c r="AR72" s="4">
        <v>-88.484116</v>
      </c>
      <c r="AS72" s="4">
        <v>319.39999999999998</v>
      </c>
      <c r="AT72" s="4">
        <v>40</v>
      </c>
      <c r="AU72" s="4">
        <v>12</v>
      </c>
      <c r="AV72" s="4">
        <v>11</v>
      </c>
      <c r="AW72" s="4" t="s">
        <v>212</v>
      </c>
      <c r="AX72" s="4">
        <v>1.4771000000000001</v>
      </c>
      <c r="AY72" s="4">
        <v>1.2770999999999999</v>
      </c>
      <c r="AZ72" s="4">
        <v>2.6</v>
      </c>
      <c r="BA72" s="4">
        <v>13.404</v>
      </c>
      <c r="BB72" s="4">
        <v>14.88</v>
      </c>
      <c r="BC72" s="4">
        <v>1.1100000000000001</v>
      </c>
      <c r="BD72" s="4">
        <v>13.736000000000001</v>
      </c>
      <c r="BE72" s="4">
        <v>2904.567</v>
      </c>
      <c r="BF72" s="4">
        <v>0.94899999999999995</v>
      </c>
      <c r="BG72" s="4">
        <v>23.995000000000001</v>
      </c>
      <c r="BH72" s="4">
        <v>4.2999999999999997E-2</v>
      </c>
      <c r="BI72" s="4">
        <v>24.038</v>
      </c>
      <c r="BJ72" s="4">
        <v>19.742999999999999</v>
      </c>
      <c r="BK72" s="4">
        <v>3.5999999999999997E-2</v>
      </c>
      <c r="BL72" s="4">
        <v>19.779</v>
      </c>
      <c r="BM72" s="4">
        <v>0.31440000000000001</v>
      </c>
      <c r="BQ72" s="4">
        <v>154.85300000000001</v>
      </c>
      <c r="BR72" s="4">
        <v>0.54215400000000002</v>
      </c>
      <c r="BS72" s="4">
        <v>-5</v>
      </c>
      <c r="BT72" s="4">
        <v>8.071E-3</v>
      </c>
      <c r="BU72" s="4">
        <v>13.248888000000001</v>
      </c>
      <c r="BV72" s="4">
        <v>21</v>
      </c>
      <c r="BW72" s="4">
        <f t="shared" si="7"/>
        <v>3.5003562096</v>
      </c>
      <c r="BY72" s="4">
        <f>BE72*$BU72*VLOOKUP("Fuel Specific Gravity",'Raw Data'!$A$1:$B$2000,2,FALSE)</f>
        <v>28900.194436493501</v>
      </c>
      <c r="BZ72" s="4">
        <f>BF72*$BU72*VLOOKUP("Fuel Specific Gravity",'Raw Data'!$A$1:$B$2000,2,FALSE)</f>
        <v>9.4424692287119996</v>
      </c>
      <c r="CA72" s="4">
        <f>BJ72*$BU72*VLOOKUP("Fuel Specific Gravity",'Raw Data'!$A$1:$B$2000,2,FALSE)</f>
        <v>196.441169633784</v>
      </c>
      <c r="CB72" s="4">
        <f>BM72*$BU72*VLOOKUP("Fuel Specific Gravity",'Raw Data'!$A$1:$B$2000,2,FALSE)</f>
        <v>3.1282532407872008</v>
      </c>
    </row>
    <row r="73" spans="1:80" x14ac:dyDescent="0.25">
      <c r="A73" s="2">
        <v>43167</v>
      </c>
      <c r="B73" s="38">
        <v>1.8135416666666664E-2</v>
      </c>
      <c r="C73" s="4">
        <v>13.736000000000001</v>
      </c>
      <c r="D73" s="4">
        <v>7.7000000000000002E-3</v>
      </c>
      <c r="E73" s="4">
        <v>77.462436999999994</v>
      </c>
      <c r="F73" s="4">
        <v>1059</v>
      </c>
      <c r="G73" s="4">
        <v>2</v>
      </c>
      <c r="H73" s="4">
        <v>35.6</v>
      </c>
      <c r="J73" s="4">
        <v>1.1000000000000001</v>
      </c>
      <c r="K73" s="4">
        <v>0.87849999999999995</v>
      </c>
      <c r="L73" s="4">
        <v>12.0671</v>
      </c>
      <c r="M73" s="4">
        <v>6.7999999999999996E-3</v>
      </c>
      <c r="N73" s="4">
        <v>930.33420000000001</v>
      </c>
      <c r="O73" s="4">
        <v>1.7569999999999999</v>
      </c>
      <c r="P73" s="4">
        <v>932.1</v>
      </c>
      <c r="Q73" s="4">
        <v>764.53700000000003</v>
      </c>
      <c r="R73" s="4">
        <v>1.4439</v>
      </c>
      <c r="S73" s="4">
        <v>766</v>
      </c>
      <c r="T73" s="4">
        <v>35.584000000000003</v>
      </c>
      <c r="W73" s="4">
        <v>0</v>
      </c>
      <c r="X73" s="4">
        <v>0.96640000000000004</v>
      </c>
      <c r="Y73" s="4">
        <v>12</v>
      </c>
      <c r="Z73" s="4">
        <v>849</v>
      </c>
      <c r="AA73" s="4">
        <v>851</v>
      </c>
      <c r="AB73" s="4">
        <v>869</v>
      </c>
      <c r="AC73" s="4">
        <v>85.1</v>
      </c>
      <c r="AD73" s="4">
        <v>28.86</v>
      </c>
      <c r="AE73" s="4">
        <v>0.66</v>
      </c>
      <c r="AF73" s="4">
        <v>978</v>
      </c>
      <c r="AG73" s="4">
        <v>3</v>
      </c>
      <c r="AH73" s="4">
        <v>52</v>
      </c>
      <c r="AI73" s="4">
        <v>41</v>
      </c>
      <c r="AJ73" s="4">
        <v>191</v>
      </c>
      <c r="AK73" s="4">
        <v>169</v>
      </c>
      <c r="AL73" s="4">
        <v>4.8</v>
      </c>
      <c r="AM73" s="4">
        <v>174.9</v>
      </c>
      <c r="AN73" s="4" t="s">
        <v>155</v>
      </c>
      <c r="AO73" s="4">
        <v>2</v>
      </c>
      <c r="AP73" s="5">
        <v>0.89394675925925926</v>
      </c>
      <c r="AQ73" s="4">
        <v>47.163086</v>
      </c>
      <c r="AR73" s="4">
        <v>-88.484185999999994</v>
      </c>
      <c r="AS73" s="4">
        <v>319.7</v>
      </c>
      <c r="AT73" s="4">
        <v>40.799999999999997</v>
      </c>
      <c r="AU73" s="4">
        <v>12</v>
      </c>
      <c r="AV73" s="4">
        <v>11</v>
      </c>
      <c r="AW73" s="4" t="s">
        <v>212</v>
      </c>
      <c r="AX73" s="4">
        <v>1.5</v>
      </c>
      <c r="AY73" s="4">
        <v>1.3</v>
      </c>
      <c r="AZ73" s="4">
        <v>2.6</v>
      </c>
      <c r="BA73" s="4">
        <v>13.404</v>
      </c>
      <c r="BB73" s="4">
        <v>14.78</v>
      </c>
      <c r="BC73" s="4">
        <v>1.1000000000000001</v>
      </c>
      <c r="BD73" s="4">
        <v>13.829000000000001</v>
      </c>
      <c r="BE73" s="4">
        <v>2904.4140000000002</v>
      </c>
      <c r="BF73" s="4">
        <v>1.042</v>
      </c>
      <c r="BG73" s="4">
        <v>23.449000000000002</v>
      </c>
      <c r="BH73" s="4">
        <v>4.3999999999999997E-2</v>
      </c>
      <c r="BI73" s="4">
        <v>23.494</v>
      </c>
      <c r="BJ73" s="4">
        <v>19.27</v>
      </c>
      <c r="BK73" s="4">
        <v>3.5999999999999997E-2</v>
      </c>
      <c r="BL73" s="4">
        <v>19.306999999999999</v>
      </c>
      <c r="BM73" s="4">
        <v>0.29559999999999997</v>
      </c>
      <c r="BQ73" s="4">
        <v>169.12100000000001</v>
      </c>
      <c r="BR73" s="4">
        <v>0.51148499999999997</v>
      </c>
      <c r="BS73" s="4">
        <v>-5</v>
      </c>
      <c r="BT73" s="4">
        <v>7.071E-3</v>
      </c>
      <c r="BU73" s="4">
        <v>12.499415000000001</v>
      </c>
      <c r="BV73" s="4">
        <v>21</v>
      </c>
      <c r="BW73" s="4">
        <f t="shared" si="7"/>
        <v>3.3023454430000001</v>
      </c>
      <c r="BY73" s="4">
        <f>BE73*$BU73*VLOOKUP("Fuel Specific Gravity",'Raw Data'!$A$1:$B$2000,2,FALSE)</f>
        <v>27263.910414275317</v>
      </c>
      <c r="BZ73" s="4">
        <f>BF73*$BU73*VLOOKUP("Fuel Specific Gravity",'Raw Data'!$A$1:$B$2000,2,FALSE)</f>
        <v>9.7813172129300021</v>
      </c>
      <c r="CA73" s="4">
        <f>BJ73*$BU73*VLOOKUP("Fuel Specific Gravity",'Raw Data'!$A$1:$B$2000,2,FALSE)</f>
        <v>180.88865901455003</v>
      </c>
      <c r="CB73" s="4">
        <f>BM73*$BU73*VLOOKUP("Fuel Specific Gravity",'Raw Data'!$A$1:$B$2000,2,FALSE)</f>
        <v>2.774815132574</v>
      </c>
    </row>
    <row r="74" spans="1:80" x14ac:dyDescent="0.25">
      <c r="A74" s="2">
        <v>43167</v>
      </c>
      <c r="B74" s="38">
        <v>1.8146990740740741E-2</v>
      </c>
      <c r="C74" s="4">
        <v>13.997</v>
      </c>
      <c r="D74" s="4">
        <v>1.38E-2</v>
      </c>
      <c r="E74" s="4">
        <v>137.807309</v>
      </c>
      <c r="F74" s="4">
        <v>1057.5999999999999</v>
      </c>
      <c r="G74" s="4">
        <v>2</v>
      </c>
      <c r="H74" s="4">
        <v>33.799999999999997</v>
      </c>
      <c r="J74" s="4">
        <v>1.1000000000000001</v>
      </c>
      <c r="K74" s="4">
        <v>0.87639999999999996</v>
      </c>
      <c r="L74" s="4">
        <v>12.2666</v>
      </c>
      <c r="M74" s="4">
        <v>1.21E-2</v>
      </c>
      <c r="N74" s="4">
        <v>926.82429999999999</v>
      </c>
      <c r="O74" s="4">
        <v>1.7871999999999999</v>
      </c>
      <c r="P74" s="4">
        <v>928.6</v>
      </c>
      <c r="Q74" s="4">
        <v>761.58130000000006</v>
      </c>
      <c r="R74" s="4">
        <v>1.4685999999999999</v>
      </c>
      <c r="S74" s="4">
        <v>763</v>
      </c>
      <c r="T74" s="4">
        <v>33.833500000000001</v>
      </c>
      <c r="W74" s="4">
        <v>0</v>
      </c>
      <c r="X74" s="4">
        <v>0.96399999999999997</v>
      </c>
      <c r="Y74" s="4">
        <v>12</v>
      </c>
      <c r="Z74" s="4">
        <v>850</v>
      </c>
      <c r="AA74" s="4">
        <v>851</v>
      </c>
      <c r="AB74" s="4">
        <v>869</v>
      </c>
      <c r="AC74" s="4">
        <v>85</v>
      </c>
      <c r="AD74" s="4">
        <v>28.84</v>
      </c>
      <c r="AE74" s="4">
        <v>0.66</v>
      </c>
      <c r="AF74" s="4">
        <v>978</v>
      </c>
      <c r="AG74" s="4">
        <v>3</v>
      </c>
      <c r="AH74" s="4">
        <v>52</v>
      </c>
      <c r="AI74" s="4">
        <v>41</v>
      </c>
      <c r="AJ74" s="4">
        <v>191</v>
      </c>
      <c r="AK74" s="4">
        <v>169</v>
      </c>
      <c r="AL74" s="4">
        <v>4.7</v>
      </c>
      <c r="AM74" s="4">
        <v>174.6</v>
      </c>
      <c r="AN74" s="4" t="s">
        <v>155</v>
      </c>
      <c r="AO74" s="4">
        <v>2</v>
      </c>
      <c r="AP74" s="5">
        <v>0.8939583333333333</v>
      </c>
      <c r="AQ74" s="4">
        <v>47.163248000000003</v>
      </c>
      <c r="AR74" s="4">
        <v>-88.48424</v>
      </c>
      <c r="AS74" s="4">
        <v>320.10000000000002</v>
      </c>
      <c r="AT74" s="4">
        <v>41</v>
      </c>
      <c r="AU74" s="4">
        <v>12</v>
      </c>
      <c r="AV74" s="4">
        <v>10</v>
      </c>
      <c r="AW74" s="4" t="s">
        <v>212</v>
      </c>
      <c r="AX74" s="4">
        <v>1.5</v>
      </c>
      <c r="AY74" s="4">
        <v>1.3771</v>
      </c>
      <c r="AZ74" s="4">
        <v>2.6770999999999998</v>
      </c>
      <c r="BA74" s="4">
        <v>13.404</v>
      </c>
      <c r="BB74" s="4">
        <v>14.51</v>
      </c>
      <c r="BC74" s="4">
        <v>1.08</v>
      </c>
      <c r="BD74" s="4">
        <v>14.106999999999999</v>
      </c>
      <c r="BE74" s="4">
        <v>2903.09</v>
      </c>
      <c r="BF74" s="4">
        <v>1.819</v>
      </c>
      <c r="BG74" s="4">
        <v>22.97</v>
      </c>
      <c r="BH74" s="4">
        <v>4.3999999999999997E-2</v>
      </c>
      <c r="BI74" s="4">
        <v>23.015000000000001</v>
      </c>
      <c r="BJ74" s="4">
        <v>18.875</v>
      </c>
      <c r="BK74" s="4">
        <v>3.5999999999999997E-2</v>
      </c>
      <c r="BL74" s="4">
        <v>18.911000000000001</v>
      </c>
      <c r="BM74" s="4">
        <v>0.27629999999999999</v>
      </c>
      <c r="BQ74" s="4">
        <v>165.887</v>
      </c>
      <c r="BR74" s="4">
        <v>0.54337299999999999</v>
      </c>
      <c r="BS74" s="4">
        <v>-5</v>
      </c>
      <c r="BT74" s="4">
        <v>7.9290000000000003E-3</v>
      </c>
      <c r="BU74" s="4">
        <v>13.278677999999999</v>
      </c>
      <c r="BV74" s="4">
        <v>21</v>
      </c>
      <c r="BW74" s="4">
        <f t="shared" si="7"/>
        <v>3.5082267275999999</v>
      </c>
      <c r="BY74" s="4">
        <f>BE74*$BU74*VLOOKUP("Fuel Specific Gravity",'Raw Data'!$A$1:$B$2000,2,FALSE)</f>
        <v>28950.447183580018</v>
      </c>
      <c r="BZ74" s="4">
        <f>BF74*$BU74*VLOOKUP("Fuel Specific Gravity",'Raw Data'!$A$1:$B$2000,2,FALSE)</f>
        <v>18.139590376781999</v>
      </c>
      <c r="CA74" s="4">
        <f>BJ74*$BU74*VLOOKUP("Fuel Specific Gravity",'Raw Data'!$A$1:$B$2000,2,FALSE)</f>
        <v>188.22692048475</v>
      </c>
      <c r="CB74" s="4">
        <f>BM74*$BU74*VLOOKUP("Fuel Specific Gravity",'Raw Data'!$A$1:$B$2000,2,FALSE)</f>
        <v>2.7553429472813997</v>
      </c>
    </row>
    <row r="75" spans="1:80" x14ac:dyDescent="0.25">
      <c r="A75" s="2">
        <v>43167</v>
      </c>
      <c r="B75" s="38">
        <v>1.8158564814814815E-2</v>
      </c>
      <c r="C75" s="4">
        <v>14.371</v>
      </c>
      <c r="D75" s="4">
        <v>1.72E-2</v>
      </c>
      <c r="E75" s="4">
        <v>171.96078399999999</v>
      </c>
      <c r="F75" s="4">
        <v>1083.7</v>
      </c>
      <c r="G75" s="4">
        <v>2.1</v>
      </c>
      <c r="H75" s="4">
        <v>55.3</v>
      </c>
      <c r="J75" s="4">
        <v>1.2</v>
      </c>
      <c r="K75" s="4">
        <v>0.87339999999999995</v>
      </c>
      <c r="L75" s="4">
        <v>12.551500000000001</v>
      </c>
      <c r="M75" s="4">
        <v>1.4999999999999999E-2</v>
      </c>
      <c r="N75" s="4">
        <v>946.50829999999996</v>
      </c>
      <c r="O75" s="4">
        <v>1.8342000000000001</v>
      </c>
      <c r="P75" s="4">
        <v>948.3</v>
      </c>
      <c r="Q75" s="4">
        <v>777.7559</v>
      </c>
      <c r="R75" s="4">
        <v>1.5072000000000001</v>
      </c>
      <c r="S75" s="4">
        <v>779.3</v>
      </c>
      <c r="T75" s="4">
        <v>55.251899999999999</v>
      </c>
      <c r="W75" s="4">
        <v>0</v>
      </c>
      <c r="X75" s="4">
        <v>1.0481</v>
      </c>
      <c r="Y75" s="4">
        <v>12.1</v>
      </c>
      <c r="Z75" s="4">
        <v>850</v>
      </c>
      <c r="AA75" s="4">
        <v>851</v>
      </c>
      <c r="AB75" s="4">
        <v>869</v>
      </c>
      <c r="AC75" s="4">
        <v>85</v>
      </c>
      <c r="AD75" s="4">
        <v>28.84</v>
      </c>
      <c r="AE75" s="4">
        <v>0.66</v>
      </c>
      <c r="AF75" s="4">
        <v>978</v>
      </c>
      <c r="AG75" s="4">
        <v>3</v>
      </c>
      <c r="AH75" s="4">
        <v>52</v>
      </c>
      <c r="AI75" s="4">
        <v>41</v>
      </c>
      <c r="AJ75" s="4">
        <v>191</v>
      </c>
      <c r="AK75" s="4">
        <v>169</v>
      </c>
      <c r="AL75" s="4">
        <v>4.8</v>
      </c>
      <c r="AM75" s="4">
        <v>174.2</v>
      </c>
      <c r="AN75" s="4" t="s">
        <v>155</v>
      </c>
      <c r="AO75" s="4">
        <v>2</v>
      </c>
      <c r="AP75" s="5">
        <v>0.89396990740740734</v>
      </c>
      <c r="AQ75" s="4">
        <v>47.163403000000002</v>
      </c>
      <c r="AR75" s="4">
        <v>-88.484352000000001</v>
      </c>
      <c r="AS75" s="4">
        <v>320.89999999999998</v>
      </c>
      <c r="AT75" s="4">
        <v>41.9</v>
      </c>
      <c r="AU75" s="4">
        <v>12</v>
      </c>
      <c r="AV75" s="4">
        <v>10</v>
      </c>
      <c r="AW75" s="4" t="s">
        <v>208</v>
      </c>
      <c r="AX75" s="4">
        <v>1.5</v>
      </c>
      <c r="AY75" s="4">
        <v>1.6313</v>
      </c>
      <c r="AZ75" s="4">
        <v>2.7770999999999999</v>
      </c>
      <c r="BA75" s="4">
        <v>13.404</v>
      </c>
      <c r="BB75" s="4">
        <v>14.15</v>
      </c>
      <c r="BC75" s="4">
        <v>1.06</v>
      </c>
      <c r="BD75" s="4">
        <v>14.493</v>
      </c>
      <c r="BE75" s="4">
        <v>2901.7809999999999</v>
      </c>
      <c r="BF75" s="4">
        <v>2.21</v>
      </c>
      <c r="BG75" s="4">
        <v>22.916</v>
      </c>
      <c r="BH75" s="4">
        <v>4.3999999999999997E-2</v>
      </c>
      <c r="BI75" s="4">
        <v>22.96</v>
      </c>
      <c r="BJ75" s="4">
        <v>18.829999999999998</v>
      </c>
      <c r="BK75" s="4">
        <v>3.5999999999999997E-2</v>
      </c>
      <c r="BL75" s="4">
        <v>18.866</v>
      </c>
      <c r="BM75" s="4">
        <v>0.44080000000000003</v>
      </c>
      <c r="BQ75" s="4">
        <v>176.18600000000001</v>
      </c>
      <c r="BR75" s="4">
        <v>0.56086400000000003</v>
      </c>
      <c r="BS75" s="4">
        <v>-5</v>
      </c>
      <c r="BT75" s="4">
        <v>8.0000000000000002E-3</v>
      </c>
      <c r="BU75" s="4">
        <v>13.706113999999999</v>
      </c>
      <c r="BV75" s="4">
        <v>21</v>
      </c>
      <c r="BW75" s="4">
        <f t="shared" si="7"/>
        <v>3.6211553187999996</v>
      </c>
      <c r="BY75" s="4">
        <f>BE75*$BU75*VLOOKUP("Fuel Specific Gravity",'Raw Data'!$A$1:$B$2000,2,FALSE)</f>
        <v>29868.878032964531</v>
      </c>
      <c r="BZ75" s="4">
        <f>BF75*$BU75*VLOOKUP("Fuel Specific Gravity",'Raw Data'!$A$1:$B$2000,2,FALSE)</f>
        <v>22.74817446694</v>
      </c>
      <c r="CA75" s="4">
        <f>BJ75*$BU75*VLOOKUP("Fuel Specific Gravity",'Raw Data'!$A$1:$B$2000,2,FALSE)</f>
        <v>193.82268109161996</v>
      </c>
      <c r="CB75" s="4">
        <f>BM75*$BU75*VLOOKUP("Fuel Specific Gravity",'Raw Data'!$A$1:$B$2000,2,FALSE)</f>
        <v>4.5372829434512001</v>
      </c>
    </row>
    <row r="76" spans="1:80" x14ac:dyDescent="0.25">
      <c r="A76" s="2">
        <v>43167</v>
      </c>
      <c r="B76" s="38">
        <v>1.8170138888888888E-2</v>
      </c>
      <c r="C76" s="4">
        <v>14.379</v>
      </c>
      <c r="D76" s="4">
        <v>5.8500000000000003E-2</v>
      </c>
      <c r="E76" s="4">
        <v>584.79668100000004</v>
      </c>
      <c r="F76" s="4">
        <v>1094.7</v>
      </c>
      <c r="G76" s="4">
        <v>2.2000000000000002</v>
      </c>
      <c r="H76" s="4">
        <v>54.4</v>
      </c>
      <c r="J76" s="4">
        <v>1.2</v>
      </c>
      <c r="K76" s="4">
        <v>0.873</v>
      </c>
      <c r="L76" s="4">
        <v>12.5526</v>
      </c>
      <c r="M76" s="4">
        <v>5.11E-2</v>
      </c>
      <c r="N76" s="4">
        <v>955.68110000000001</v>
      </c>
      <c r="O76" s="4">
        <v>1.9206000000000001</v>
      </c>
      <c r="P76" s="4">
        <v>957.6</v>
      </c>
      <c r="Q76" s="4">
        <v>785.29330000000004</v>
      </c>
      <c r="R76" s="4">
        <v>1.5782</v>
      </c>
      <c r="S76" s="4">
        <v>786.9</v>
      </c>
      <c r="T76" s="4">
        <v>54.3733</v>
      </c>
      <c r="W76" s="4">
        <v>0</v>
      </c>
      <c r="X76" s="4">
        <v>1.0476000000000001</v>
      </c>
      <c r="Y76" s="4">
        <v>12</v>
      </c>
      <c r="Z76" s="4">
        <v>850</v>
      </c>
      <c r="AA76" s="4">
        <v>851</v>
      </c>
      <c r="AB76" s="4">
        <v>869</v>
      </c>
      <c r="AC76" s="4">
        <v>85</v>
      </c>
      <c r="AD76" s="4">
        <v>28.84</v>
      </c>
      <c r="AE76" s="4">
        <v>0.66</v>
      </c>
      <c r="AF76" s="4">
        <v>978</v>
      </c>
      <c r="AG76" s="4">
        <v>3</v>
      </c>
      <c r="AH76" s="4">
        <v>52</v>
      </c>
      <c r="AI76" s="4">
        <v>41</v>
      </c>
      <c r="AJ76" s="4">
        <v>191</v>
      </c>
      <c r="AK76" s="4">
        <v>169</v>
      </c>
      <c r="AL76" s="4">
        <v>4.8</v>
      </c>
      <c r="AM76" s="4">
        <v>174.3</v>
      </c>
      <c r="AN76" s="4" t="s">
        <v>155</v>
      </c>
      <c r="AO76" s="4">
        <v>2</v>
      </c>
      <c r="AP76" s="5">
        <v>0.89398148148148149</v>
      </c>
      <c r="AQ76" s="4">
        <v>47.163544000000002</v>
      </c>
      <c r="AR76" s="4">
        <v>-88.484532000000002</v>
      </c>
      <c r="AS76" s="4">
        <v>320.8</v>
      </c>
      <c r="AT76" s="4">
        <v>43.4</v>
      </c>
      <c r="AU76" s="4">
        <v>12</v>
      </c>
      <c r="AV76" s="4">
        <v>10</v>
      </c>
      <c r="AW76" s="4" t="s">
        <v>208</v>
      </c>
      <c r="AX76" s="4">
        <v>1.6541999999999999</v>
      </c>
      <c r="AY76" s="4">
        <v>1.8542000000000001</v>
      </c>
      <c r="AZ76" s="4">
        <v>2.9542000000000002</v>
      </c>
      <c r="BA76" s="4">
        <v>13.404</v>
      </c>
      <c r="BB76" s="4">
        <v>14.1</v>
      </c>
      <c r="BC76" s="4">
        <v>1.05</v>
      </c>
      <c r="BD76" s="4">
        <v>14.548999999999999</v>
      </c>
      <c r="BE76" s="4">
        <v>2893.4810000000002</v>
      </c>
      <c r="BF76" s="4">
        <v>7.49</v>
      </c>
      <c r="BG76" s="4">
        <v>23.068999999999999</v>
      </c>
      <c r="BH76" s="4">
        <v>4.5999999999999999E-2</v>
      </c>
      <c r="BI76" s="4">
        <v>23.116</v>
      </c>
      <c r="BJ76" s="4">
        <v>18.956</v>
      </c>
      <c r="BK76" s="4">
        <v>3.7999999999999999E-2</v>
      </c>
      <c r="BL76" s="4">
        <v>18.994</v>
      </c>
      <c r="BM76" s="4">
        <v>0.4325</v>
      </c>
      <c r="BQ76" s="4">
        <v>175.58</v>
      </c>
      <c r="BR76" s="4">
        <v>0.60747600000000002</v>
      </c>
      <c r="BS76" s="4">
        <v>-5</v>
      </c>
      <c r="BT76" s="4">
        <v>8.9280000000000002E-3</v>
      </c>
      <c r="BU76" s="4">
        <v>14.845183</v>
      </c>
      <c r="BV76" s="4">
        <v>21</v>
      </c>
      <c r="BW76" s="4">
        <f t="shared" ref="BW76:BW139" si="8">BU76*0.2642</f>
        <v>3.9220973485999999</v>
      </c>
      <c r="BY76" s="4">
        <f>BE76*$BU76*VLOOKUP("Fuel Specific Gravity",'Raw Data'!$A$1:$B$2000,2,FALSE)</f>
        <v>32258.645468969276</v>
      </c>
      <c r="BZ76" s="4">
        <f>BF76*$BU76*VLOOKUP("Fuel Specific Gravity",'Raw Data'!$A$1:$B$2000,2,FALSE)</f>
        <v>83.504005923170013</v>
      </c>
      <c r="CA76" s="4">
        <f>BJ76*$BU76*VLOOKUP("Fuel Specific Gravity",'Raw Data'!$A$1:$B$2000,2,FALSE)</f>
        <v>211.33537199994802</v>
      </c>
      <c r="CB76" s="4">
        <f>BM76*$BU76*VLOOKUP("Fuel Specific Gravity",'Raw Data'!$A$1:$B$2000,2,FALSE)</f>
        <v>4.8218267772725003</v>
      </c>
    </row>
    <row r="77" spans="1:80" x14ac:dyDescent="0.25">
      <c r="A77" s="2">
        <v>43167</v>
      </c>
      <c r="B77" s="38">
        <v>1.8181712962962965E-2</v>
      </c>
      <c r="C77" s="4">
        <v>14.253</v>
      </c>
      <c r="D77" s="4">
        <v>0.37469999999999998</v>
      </c>
      <c r="E77" s="4">
        <v>3747.4567470000002</v>
      </c>
      <c r="F77" s="4">
        <v>1016.9</v>
      </c>
      <c r="G77" s="4">
        <v>2.2999999999999998</v>
      </c>
      <c r="H77" s="4">
        <v>54.9</v>
      </c>
      <c r="J77" s="4">
        <v>1.18</v>
      </c>
      <c r="K77" s="4">
        <v>0.87119999999999997</v>
      </c>
      <c r="L77" s="4">
        <v>12.417</v>
      </c>
      <c r="M77" s="4">
        <v>0.32650000000000001</v>
      </c>
      <c r="N77" s="4">
        <v>885.87599999999998</v>
      </c>
      <c r="O77" s="4">
        <v>2.0379</v>
      </c>
      <c r="P77" s="4">
        <v>887.9</v>
      </c>
      <c r="Q77" s="4">
        <v>727.93370000000004</v>
      </c>
      <c r="R77" s="4">
        <v>1.6746000000000001</v>
      </c>
      <c r="S77" s="4">
        <v>729.6</v>
      </c>
      <c r="T77" s="4">
        <v>54.92</v>
      </c>
      <c r="W77" s="4">
        <v>0</v>
      </c>
      <c r="X77" s="4">
        <v>1.0301</v>
      </c>
      <c r="Y77" s="4">
        <v>12</v>
      </c>
      <c r="Z77" s="4">
        <v>850</v>
      </c>
      <c r="AA77" s="4">
        <v>851</v>
      </c>
      <c r="AB77" s="4">
        <v>869</v>
      </c>
      <c r="AC77" s="4">
        <v>85</v>
      </c>
      <c r="AD77" s="4">
        <v>28.84</v>
      </c>
      <c r="AE77" s="4">
        <v>0.66</v>
      </c>
      <c r="AF77" s="4">
        <v>978</v>
      </c>
      <c r="AG77" s="4">
        <v>3</v>
      </c>
      <c r="AH77" s="4">
        <v>52</v>
      </c>
      <c r="AI77" s="4">
        <v>41</v>
      </c>
      <c r="AJ77" s="4">
        <v>191</v>
      </c>
      <c r="AK77" s="4">
        <v>169</v>
      </c>
      <c r="AL77" s="4">
        <v>4.8</v>
      </c>
      <c r="AM77" s="4">
        <v>175.1</v>
      </c>
      <c r="AN77" s="4" t="s">
        <v>155</v>
      </c>
      <c r="AO77" s="4">
        <v>2</v>
      </c>
      <c r="AP77" s="5">
        <v>0.89399305555555564</v>
      </c>
      <c r="AQ77" s="4">
        <v>47.163795</v>
      </c>
      <c r="AR77" s="4">
        <v>-88.484843999999995</v>
      </c>
      <c r="AS77" s="4">
        <v>320.39999999999998</v>
      </c>
      <c r="AT77" s="4">
        <v>44.6</v>
      </c>
      <c r="AU77" s="4">
        <v>12</v>
      </c>
      <c r="AV77" s="4">
        <v>11</v>
      </c>
      <c r="AW77" s="4" t="s">
        <v>212</v>
      </c>
      <c r="AX77" s="4">
        <v>1.7</v>
      </c>
      <c r="AY77" s="4">
        <v>1.9</v>
      </c>
      <c r="AZ77" s="4">
        <v>2.8458000000000001</v>
      </c>
      <c r="BA77" s="4">
        <v>13.404</v>
      </c>
      <c r="BB77" s="4">
        <v>13.89</v>
      </c>
      <c r="BC77" s="4">
        <v>1.04</v>
      </c>
      <c r="BD77" s="4">
        <v>14.79</v>
      </c>
      <c r="BE77" s="4">
        <v>2830.7130000000002</v>
      </c>
      <c r="BF77" s="4">
        <v>47.369</v>
      </c>
      <c r="BG77" s="4">
        <v>21.149000000000001</v>
      </c>
      <c r="BH77" s="4">
        <v>4.9000000000000002E-2</v>
      </c>
      <c r="BI77" s="4">
        <v>21.198</v>
      </c>
      <c r="BJ77" s="4">
        <v>17.378</v>
      </c>
      <c r="BK77" s="4">
        <v>0.04</v>
      </c>
      <c r="BL77" s="4">
        <v>17.417999999999999</v>
      </c>
      <c r="BM77" s="4">
        <v>0.432</v>
      </c>
      <c r="BQ77" s="4">
        <v>170.756</v>
      </c>
      <c r="BR77" s="4">
        <v>0.629579</v>
      </c>
      <c r="BS77" s="4">
        <v>-5</v>
      </c>
      <c r="BT77" s="4">
        <v>8.9999999999999993E-3</v>
      </c>
      <c r="BU77" s="4">
        <v>15.385327</v>
      </c>
      <c r="BV77" s="4">
        <v>21</v>
      </c>
      <c r="BW77" s="4">
        <f t="shared" si="8"/>
        <v>4.0648033934000001</v>
      </c>
      <c r="BY77" s="4">
        <f>BE77*$BU77*VLOOKUP("Fuel Specific Gravity",'Raw Data'!$A$1:$B$2000,2,FALSE)</f>
        <v>32707.135306261403</v>
      </c>
      <c r="BZ77" s="4">
        <f>BF77*$BU77*VLOOKUP("Fuel Specific Gravity",'Raw Data'!$A$1:$B$2000,2,FALSE)</f>
        <v>547.31945355191306</v>
      </c>
      <c r="CA77" s="4">
        <f>BJ77*$BU77*VLOOKUP("Fuel Specific Gravity",'Raw Data'!$A$1:$B$2000,2,FALSE)</f>
        <v>200.79202566710603</v>
      </c>
      <c r="CB77" s="4">
        <f>BM77*$BU77*VLOOKUP("Fuel Specific Gravity",'Raw Data'!$A$1:$B$2000,2,FALSE)</f>
        <v>4.9914924092639996</v>
      </c>
    </row>
    <row r="78" spans="1:80" x14ac:dyDescent="0.25">
      <c r="A78" s="2">
        <v>43167</v>
      </c>
      <c r="B78" s="38">
        <v>1.8193287037037039E-2</v>
      </c>
      <c r="C78" s="4">
        <v>13.074999999999999</v>
      </c>
      <c r="D78" s="4">
        <v>3.0373999999999999</v>
      </c>
      <c r="E78" s="4">
        <v>30373.75433</v>
      </c>
      <c r="F78" s="4">
        <v>975.5</v>
      </c>
      <c r="G78" s="4">
        <v>2.5</v>
      </c>
      <c r="H78" s="4">
        <v>119.7</v>
      </c>
      <c r="J78" s="4">
        <v>1</v>
      </c>
      <c r="K78" s="4">
        <v>0.85629999999999995</v>
      </c>
      <c r="L78" s="4">
        <v>11.1958</v>
      </c>
      <c r="M78" s="4">
        <v>2.6008</v>
      </c>
      <c r="N78" s="4">
        <v>835.26509999999996</v>
      </c>
      <c r="O78" s="4">
        <v>2.1225000000000001</v>
      </c>
      <c r="P78" s="4">
        <v>837.4</v>
      </c>
      <c r="Q78" s="4">
        <v>686.34609999999998</v>
      </c>
      <c r="R78" s="4">
        <v>1.7441</v>
      </c>
      <c r="S78" s="4">
        <v>688.1</v>
      </c>
      <c r="T78" s="4">
        <v>119.66070000000001</v>
      </c>
      <c r="W78" s="4">
        <v>0</v>
      </c>
      <c r="X78" s="4">
        <v>0.85629999999999995</v>
      </c>
      <c r="Y78" s="4">
        <v>12.1</v>
      </c>
      <c r="Z78" s="4">
        <v>850</v>
      </c>
      <c r="AA78" s="4">
        <v>850</v>
      </c>
      <c r="AB78" s="4">
        <v>869</v>
      </c>
      <c r="AC78" s="4">
        <v>85</v>
      </c>
      <c r="AD78" s="4">
        <v>28.84</v>
      </c>
      <c r="AE78" s="4">
        <v>0.66</v>
      </c>
      <c r="AF78" s="4">
        <v>978</v>
      </c>
      <c r="AG78" s="4">
        <v>3</v>
      </c>
      <c r="AH78" s="4">
        <v>52</v>
      </c>
      <c r="AI78" s="4">
        <v>41</v>
      </c>
      <c r="AJ78" s="4">
        <v>191</v>
      </c>
      <c r="AK78" s="4">
        <v>169</v>
      </c>
      <c r="AL78" s="4">
        <v>4.9000000000000004</v>
      </c>
      <c r="AM78" s="4">
        <v>175.8</v>
      </c>
      <c r="AN78" s="4" t="s">
        <v>155</v>
      </c>
      <c r="AO78" s="4">
        <v>2</v>
      </c>
      <c r="AP78" s="5">
        <v>0.89401620370370372</v>
      </c>
      <c r="AQ78" s="4">
        <v>47.163961999999998</v>
      </c>
      <c r="AR78" s="4">
        <v>-88.485079999999996</v>
      </c>
      <c r="AS78" s="4">
        <v>320.5</v>
      </c>
      <c r="AT78" s="4">
        <v>45.6</v>
      </c>
      <c r="AU78" s="4">
        <v>12</v>
      </c>
      <c r="AV78" s="4">
        <v>11</v>
      </c>
      <c r="AW78" s="4" t="s">
        <v>212</v>
      </c>
      <c r="AX78" s="4">
        <v>1.7</v>
      </c>
      <c r="AY78" s="4">
        <v>1.9</v>
      </c>
      <c r="AZ78" s="4">
        <v>2.8</v>
      </c>
      <c r="BA78" s="4">
        <v>13.404</v>
      </c>
      <c r="BB78" s="4">
        <v>12.37</v>
      </c>
      <c r="BC78" s="4">
        <v>0.92</v>
      </c>
      <c r="BD78" s="4">
        <v>16.785</v>
      </c>
      <c r="BE78" s="4">
        <v>2355.8150000000001</v>
      </c>
      <c r="BF78" s="4">
        <v>348.31700000000001</v>
      </c>
      <c r="BG78" s="4">
        <v>18.405000000000001</v>
      </c>
      <c r="BH78" s="4">
        <v>4.7E-2</v>
      </c>
      <c r="BI78" s="4">
        <v>18.452000000000002</v>
      </c>
      <c r="BJ78" s="4">
        <v>15.124000000000001</v>
      </c>
      <c r="BK78" s="4">
        <v>3.7999999999999999E-2</v>
      </c>
      <c r="BL78" s="4">
        <v>15.162000000000001</v>
      </c>
      <c r="BM78" s="4">
        <v>0.86890000000000001</v>
      </c>
      <c r="BQ78" s="4">
        <v>131.00800000000001</v>
      </c>
      <c r="BR78" s="4">
        <v>0.71646799999999999</v>
      </c>
      <c r="BS78" s="4">
        <v>-5</v>
      </c>
      <c r="BT78" s="4">
        <v>7.1419999999999999E-3</v>
      </c>
      <c r="BU78" s="4">
        <v>17.508686000000001</v>
      </c>
      <c r="BV78" s="4">
        <v>21</v>
      </c>
      <c r="BW78" s="4">
        <f t="shared" si="8"/>
        <v>4.6257948412000003</v>
      </c>
      <c r="BY78" s="4">
        <f>BE78*$BU78*VLOOKUP("Fuel Specific Gravity",'Raw Data'!$A$1:$B$2000,2,FALSE)</f>
        <v>30976.666056926591</v>
      </c>
      <c r="BZ78" s="4">
        <f>BF78*$BU78*VLOOKUP("Fuel Specific Gravity",'Raw Data'!$A$1:$B$2000,2,FALSE)</f>
        <v>4580.0283090779631</v>
      </c>
      <c r="CA78" s="4">
        <f>BJ78*$BU78*VLOOKUP("Fuel Specific Gravity",'Raw Data'!$A$1:$B$2000,2,FALSE)</f>
        <v>198.86582666506402</v>
      </c>
      <c r="CB78" s="4">
        <f>BM78*$BU78*VLOOKUP("Fuel Specific Gravity",'Raw Data'!$A$1:$B$2000,2,FALSE)</f>
        <v>11.425186246315402</v>
      </c>
    </row>
    <row r="79" spans="1:80" x14ac:dyDescent="0.25">
      <c r="A79" s="2">
        <v>43167</v>
      </c>
      <c r="B79" s="38">
        <v>1.8204861111111113E-2</v>
      </c>
      <c r="C79" s="4">
        <v>12.337</v>
      </c>
      <c r="D79" s="4">
        <v>4.0354999999999999</v>
      </c>
      <c r="E79" s="4">
        <v>40354.657310000002</v>
      </c>
      <c r="F79" s="4">
        <v>865.3</v>
      </c>
      <c r="G79" s="4">
        <v>3.1</v>
      </c>
      <c r="H79" s="4">
        <v>290.8</v>
      </c>
      <c r="J79" s="4">
        <v>0.88</v>
      </c>
      <c r="K79" s="4">
        <v>0.85260000000000002</v>
      </c>
      <c r="L79" s="4">
        <v>10.5182</v>
      </c>
      <c r="M79" s="4">
        <v>3.4407000000000001</v>
      </c>
      <c r="N79" s="4">
        <v>737.73869999999999</v>
      </c>
      <c r="O79" s="4">
        <v>2.6766000000000001</v>
      </c>
      <c r="P79" s="4">
        <v>740.4</v>
      </c>
      <c r="Q79" s="4">
        <v>606.27239999999995</v>
      </c>
      <c r="R79" s="4">
        <v>2.1996000000000002</v>
      </c>
      <c r="S79" s="4">
        <v>608.5</v>
      </c>
      <c r="T79" s="4">
        <v>290.76229999999998</v>
      </c>
      <c r="W79" s="4">
        <v>0</v>
      </c>
      <c r="X79" s="4">
        <v>0.75180000000000002</v>
      </c>
      <c r="Y79" s="4">
        <v>12</v>
      </c>
      <c r="Z79" s="4">
        <v>850</v>
      </c>
      <c r="AA79" s="4">
        <v>851</v>
      </c>
      <c r="AB79" s="4">
        <v>869</v>
      </c>
      <c r="AC79" s="4">
        <v>85</v>
      </c>
      <c r="AD79" s="4">
        <v>28.86</v>
      </c>
      <c r="AE79" s="4">
        <v>0.66</v>
      </c>
      <c r="AF79" s="4">
        <v>977</v>
      </c>
      <c r="AG79" s="4">
        <v>3</v>
      </c>
      <c r="AH79" s="4">
        <v>52</v>
      </c>
      <c r="AI79" s="4">
        <v>41</v>
      </c>
      <c r="AJ79" s="4">
        <v>191</v>
      </c>
      <c r="AK79" s="4">
        <v>169</v>
      </c>
      <c r="AL79" s="4">
        <v>4.8</v>
      </c>
      <c r="AM79" s="4">
        <v>175.7</v>
      </c>
      <c r="AN79" s="4" t="s">
        <v>155</v>
      </c>
      <c r="AO79" s="4">
        <v>2</v>
      </c>
      <c r="AP79" s="5">
        <v>0.89402777777777775</v>
      </c>
      <c r="AQ79" s="4">
        <v>47.163992</v>
      </c>
      <c r="AR79" s="4">
        <v>-88.485127000000006</v>
      </c>
      <c r="AS79" s="4">
        <v>320.5</v>
      </c>
      <c r="AT79" s="4">
        <v>45.9</v>
      </c>
      <c r="AU79" s="4">
        <v>12</v>
      </c>
      <c r="AV79" s="4">
        <v>11</v>
      </c>
      <c r="AW79" s="4" t="s">
        <v>212</v>
      </c>
      <c r="AX79" s="4">
        <v>2.0855000000000001</v>
      </c>
      <c r="AY79" s="4">
        <v>2.0541999999999998</v>
      </c>
      <c r="AZ79" s="4">
        <v>3.1855000000000002</v>
      </c>
      <c r="BA79" s="4">
        <v>13.404</v>
      </c>
      <c r="BB79" s="4">
        <v>12.05</v>
      </c>
      <c r="BC79" s="4">
        <v>0.9</v>
      </c>
      <c r="BD79" s="4">
        <v>17.288</v>
      </c>
      <c r="BE79" s="4">
        <v>2184.7539999999999</v>
      </c>
      <c r="BF79" s="4">
        <v>454.86099999999999</v>
      </c>
      <c r="BG79" s="4">
        <v>16.047000000000001</v>
      </c>
      <c r="BH79" s="4">
        <v>5.8000000000000003E-2</v>
      </c>
      <c r="BI79" s="4">
        <v>16.105</v>
      </c>
      <c r="BJ79" s="4">
        <v>13.188000000000001</v>
      </c>
      <c r="BK79" s="4">
        <v>4.8000000000000001E-2</v>
      </c>
      <c r="BL79" s="4">
        <v>13.234999999999999</v>
      </c>
      <c r="BM79" s="4">
        <v>2.0840999999999998</v>
      </c>
      <c r="BQ79" s="4">
        <v>113.53700000000001</v>
      </c>
      <c r="BR79" s="4">
        <v>0.67097600000000002</v>
      </c>
      <c r="BS79" s="4">
        <v>-5</v>
      </c>
      <c r="BT79" s="4">
        <v>7.9290000000000003E-3</v>
      </c>
      <c r="BU79" s="4">
        <v>16.396975999999999</v>
      </c>
      <c r="BV79" s="4">
        <v>21</v>
      </c>
      <c r="BW79" s="4">
        <f t="shared" si="8"/>
        <v>4.3320810591999992</v>
      </c>
      <c r="BY79" s="4">
        <f>BE79*$BU79*VLOOKUP("Fuel Specific Gravity",'Raw Data'!$A$1:$B$2000,2,FALSE)</f>
        <v>26903.3425368319</v>
      </c>
      <c r="BZ79" s="4">
        <f>BF79*$BU79*VLOOKUP("Fuel Specific Gravity",'Raw Data'!$A$1:$B$2000,2,FALSE)</f>
        <v>5601.2170201523359</v>
      </c>
      <c r="CA79" s="4">
        <f>BJ79*$BU79*VLOOKUP("Fuel Specific Gravity",'Raw Data'!$A$1:$B$2000,2,FALSE)</f>
        <v>162.398732935488</v>
      </c>
      <c r="CB79" s="4">
        <f>BM79*$BU79*VLOOKUP("Fuel Specific Gravity",'Raw Data'!$A$1:$B$2000,2,FALSE)</f>
        <v>25.663876198881599</v>
      </c>
    </row>
    <row r="80" spans="1:80" x14ac:dyDescent="0.25">
      <c r="A80" s="2">
        <v>43167</v>
      </c>
      <c r="B80" s="38">
        <v>1.8216435185185186E-2</v>
      </c>
      <c r="C80" s="4">
        <v>12.298</v>
      </c>
      <c r="D80" s="4">
        <v>3.5350999999999999</v>
      </c>
      <c r="E80" s="4">
        <v>35350.870289999999</v>
      </c>
      <c r="F80" s="4">
        <v>718.7</v>
      </c>
      <c r="G80" s="4">
        <v>3.4</v>
      </c>
      <c r="H80" s="4">
        <v>365</v>
      </c>
      <c r="J80" s="4">
        <v>0.73</v>
      </c>
      <c r="K80" s="4">
        <v>0.85750000000000004</v>
      </c>
      <c r="L80" s="4">
        <v>10.5456</v>
      </c>
      <c r="M80" s="4">
        <v>3.0314000000000001</v>
      </c>
      <c r="N80" s="4">
        <v>616.29499999999996</v>
      </c>
      <c r="O80" s="4">
        <v>2.9491999999999998</v>
      </c>
      <c r="P80" s="4">
        <v>619.20000000000005</v>
      </c>
      <c r="Q80" s="4">
        <v>506.47430000000003</v>
      </c>
      <c r="R80" s="4">
        <v>2.4237000000000002</v>
      </c>
      <c r="S80" s="4">
        <v>508.9</v>
      </c>
      <c r="T80" s="4">
        <v>365.02980000000002</v>
      </c>
      <c r="W80" s="4">
        <v>0</v>
      </c>
      <c r="X80" s="4">
        <v>0.62649999999999995</v>
      </c>
      <c r="Y80" s="4">
        <v>12.1</v>
      </c>
      <c r="Z80" s="4">
        <v>848</v>
      </c>
      <c r="AA80" s="4">
        <v>851</v>
      </c>
      <c r="AB80" s="4">
        <v>870</v>
      </c>
      <c r="AC80" s="4">
        <v>85</v>
      </c>
      <c r="AD80" s="4">
        <v>28.87</v>
      </c>
      <c r="AE80" s="4">
        <v>0.66</v>
      </c>
      <c r="AF80" s="4">
        <v>977</v>
      </c>
      <c r="AG80" s="4">
        <v>3</v>
      </c>
      <c r="AH80" s="4">
        <v>52</v>
      </c>
      <c r="AI80" s="4">
        <v>41</v>
      </c>
      <c r="AJ80" s="4">
        <v>191</v>
      </c>
      <c r="AK80" s="4">
        <v>169</v>
      </c>
      <c r="AL80" s="4">
        <v>4.9000000000000004</v>
      </c>
      <c r="AM80" s="4">
        <v>175.4</v>
      </c>
      <c r="AN80" s="4" t="s">
        <v>155</v>
      </c>
      <c r="AO80" s="4">
        <v>2</v>
      </c>
      <c r="AP80" s="5">
        <v>0.89402777777777775</v>
      </c>
      <c r="AQ80" s="4">
        <v>47.164074999999997</v>
      </c>
      <c r="AR80" s="4">
        <v>-88.485309000000001</v>
      </c>
      <c r="AS80" s="4">
        <v>320.7</v>
      </c>
      <c r="AT80" s="4">
        <v>46.4</v>
      </c>
      <c r="AU80" s="4">
        <v>12</v>
      </c>
      <c r="AV80" s="4">
        <v>11</v>
      </c>
      <c r="AW80" s="4" t="s">
        <v>212</v>
      </c>
      <c r="AX80" s="4">
        <v>2.2000000000000002</v>
      </c>
      <c r="AY80" s="4">
        <v>2.1</v>
      </c>
      <c r="AZ80" s="4">
        <v>3.3</v>
      </c>
      <c r="BA80" s="4">
        <v>13.404</v>
      </c>
      <c r="BB80" s="4">
        <v>12.48</v>
      </c>
      <c r="BC80" s="4">
        <v>0.93</v>
      </c>
      <c r="BD80" s="4">
        <v>16.617000000000001</v>
      </c>
      <c r="BE80" s="4">
        <v>2250.884</v>
      </c>
      <c r="BF80" s="4">
        <v>411.80900000000003</v>
      </c>
      <c r="BG80" s="4">
        <v>13.775</v>
      </c>
      <c r="BH80" s="4">
        <v>6.6000000000000003E-2</v>
      </c>
      <c r="BI80" s="4">
        <v>13.840999999999999</v>
      </c>
      <c r="BJ80" s="4">
        <v>11.321</v>
      </c>
      <c r="BK80" s="4">
        <v>5.3999999999999999E-2</v>
      </c>
      <c r="BL80" s="4">
        <v>11.375</v>
      </c>
      <c r="BM80" s="4">
        <v>2.6886000000000001</v>
      </c>
      <c r="BQ80" s="4">
        <v>97.238</v>
      </c>
      <c r="BR80" s="4">
        <v>0.56388099999999997</v>
      </c>
      <c r="BS80" s="4">
        <v>-5</v>
      </c>
      <c r="BT80" s="4">
        <v>8.0000000000000002E-3</v>
      </c>
      <c r="BU80" s="4">
        <v>13.779842</v>
      </c>
      <c r="BV80" s="4">
        <v>21</v>
      </c>
      <c r="BW80" s="4">
        <f t="shared" si="8"/>
        <v>3.6406342563999998</v>
      </c>
      <c r="BY80" s="4">
        <f>BE80*$BU80*VLOOKUP("Fuel Specific Gravity",'Raw Data'!$A$1:$B$2000,2,FALSE)</f>
        <v>23293.636236126327</v>
      </c>
      <c r="BZ80" s="4">
        <f>BF80*$BU80*VLOOKUP("Fuel Specific Gravity",'Raw Data'!$A$1:$B$2000,2,FALSE)</f>
        <v>4261.6718785876783</v>
      </c>
      <c r="CA80" s="4">
        <f>BJ80*$BU80*VLOOKUP("Fuel Specific Gravity",'Raw Data'!$A$1:$B$2000,2,FALSE)</f>
        <v>117.157195052782</v>
      </c>
      <c r="CB80" s="4">
        <f>BM80*$BU80*VLOOKUP("Fuel Specific Gravity",'Raw Data'!$A$1:$B$2000,2,FALSE)</f>
        <v>27.8234108841012</v>
      </c>
    </row>
    <row r="81" spans="1:80" x14ac:dyDescent="0.25">
      <c r="A81" s="2">
        <v>43167</v>
      </c>
      <c r="B81" s="38">
        <v>1.822800925925926E-2</v>
      </c>
      <c r="C81" s="4">
        <v>11.353</v>
      </c>
      <c r="D81" s="4">
        <v>2.2336</v>
      </c>
      <c r="E81" s="4">
        <v>22335.90452</v>
      </c>
      <c r="F81" s="4">
        <v>628</v>
      </c>
      <c r="G81" s="4">
        <v>3.5</v>
      </c>
      <c r="H81" s="4">
        <v>338.9</v>
      </c>
      <c r="J81" s="4">
        <v>0.6</v>
      </c>
      <c r="K81" s="4">
        <v>0.87709999999999999</v>
      </c>
      <c r="L81" s="4">
        <v>9.9574999999999996</v>
      </c>
      <c r="M81" s="4">
        <v>1.9590000000000001</v>
      </c>
      <c r="N81" s="4">
        <v>550.80909999999994</v>
      </c>
      <c r="O81" s="4">
        <v>3.0697000000000001</v>
      </c>
      <c r="P81" s="4">
        <v>553.9</v>
      </c>
      <c r="Q81" s="4">
        <v>452.6576</v>
      </c>
      <c r="R81" s="4">
        <v>2.5226999999999999</v>
      </c>
      <c r="S81" s="4">
        <v>455.2</v>
      </c>
      <c r="T81" s="4">
        <v>338.87950000000001</v>
      </c>
      <c r="W81" s="4">
        <v>0</v>
      </c>
      <c r="X81" s="4">
        <v>0.5262</v>
      </c>
      <c r="Y81" s="4">
        <v>12</v>
      </c>
      <c r="Z81" s="4">
        <v>849</v>
      </c>
      <c r="AA81" s="4">
        <v>850</v>
      </c>
      <c r="AB81" s="4">
        <v>869</v>
      </c>
      <c r="AC81" s="4">
        <v>85</v>
      </c>
      <c r="AD81" s="4">
        <v>28.87</v>
      </c>
      <c r="AE81" s="4">
        <v>0.66</v>
      </c>
      <c r="AF81" s="4">
        <v>977</v>
      </c>
      <c r="AG81" s="4">
        <v>3</v>
      </c>
      <c r="AH81" s="4">
        <v>52</v>
      </c>
      <c r="AI81" s="4">
        <v>41</v>
      </c>
      <c r="AJ81" s="4">
        <v>191</v>
      </c>
      <c r="AK81" s="4">
        <v>169</v>
      </c>
      <c r="AL81" s="4">
        <v>4.9000000000000004</v>
      </c>
      <c r="AM81" s="4">
        <v>175</v>
      </c>
      <c r="AN81" s="4" t="s">
        <v>155</v>
      </c>
      <c r="AO81" s="4">
        <v>2</v>
      </c>
      <c r="AP81" s="5">
        <v>0.8940393518518519</v>
      </c>
      <c r="AQ81" s="4">
        <v>47.164250000000003</v>
      </c>
      <c r="AR81" s="4">
        <v>-88.485737</v>
      </c>
      <c r="AS81" s="4">
        <v>320.89999999999998</v>
      </c>
      <c r="AT81" s="4">
        <v>47.1</v>
      </c>
      <c r="AU81" s="4">
        <v>12</v>
      </c>
      <c r="AV81" s="4">
        <v>11</v>
      </c>
      <c r="AW81" s="4" t="s">
        <v>212</v>
      </c>
      <c r="AX81" s="4">
        <v>2.2000000000000002</v>
      </c>
      <c r="AY81" s="4">
        <v>2.1</v>
      </c>
      <c r="AZ81" s="4">
        <v>3.3</v>
      </c>
      <c r="BA81" s="4">
        <v>13.404</v>
      </c>
      <c r="BB81" s="4">
        <v>14.59</v>
      </c>
      <c r="BC81" s="4">
        <v>1.0900000000000001</v>
      </c>
      <c r="BD81" s="4">
        <v>14.016</v>
      </c>
      <c r="BE81" s="4">
        <v>2422.1439999999998</v>
      </c>
      <c r="BF81" s="4">
        <v>303.29599999999999</v>
      </c>
      <c r="BG81" s="4">
        <v>14.031000000000001</v>
      </c>
      <c r="BH81" s="4">
        <v>7.8E-2</v>
      </c>
      <c r="BI81" s="4">
        <v>14.109</v>
      </c>
      <c r="BJ81" s="4">
        <v>11.531000000000001</v>
      </c>
      <c r="BK81" s="4">
        <v>6.4000000000000001E-2</v>
      </c>
      <c r="BL81" s="4">
        <v>11.595000000000001</v>
      </c>
      <c r="BM81" s="4">
        <v>2.8445999999999998</v>
      </c>
      <c r="BQ81" s="4">
        <v>93.075000000000003</v>
      </c>
      <c r="BR81" s="4">
        <v>0.39342500000000002</v>
      </c>
      <c r="BS81" s="4">
        <v>-5</v>
      </c>
      <c r="BT81" s="4">
        <v>8.0000000000000002E-3</v>
      </c>
      <c r="BU81" s="4">
        <v>9.6143239999999999</v>
      </c>
      <c r="BV81" s="4">
        <v>21</v>
      </c>
      <c r="BW81" s="4">
        <f t="shared" si="8"/>
        <v>2.5401044007999998</v>
      </c>
      <c r="BY81" s="4">
        <f>BE81*$BU81*VLOOKUP("Fuel Specific Gravity",'Raw Data'!$A$1:$B$2000,2,FALSE)</f>
        <v>17488.745170182654</v>
      </c>
      <c r="BZ81" s="4">
        <f>BF81*$BU81*VLOOKUP("Fuel Specific Gravity",'Raw Data'!$A$1:$B$2000,2,FALSE)</f>
        <v>2189.9054949399037</v>
      </c>
      <c r="CA81" s="4">
        <f>BJ81*$BU81*VLOOKUP("Fuel Specific Gravity",'Raw Data'!$A$1:$B$2000,2,FALSE)</f>
        <v>83.257940303043995</v>
      </c>
      <c r="CB81" s="4">
        <f>BM81*$BU81*VLOOKUP("Fuel Specific Gravity",'Raw Data'!$A$1:$B$2000,2,FALSE)</f>
        <v>20.539028443850398</v>
      </c>
    </row>
    <row r="82" spans="1:80" x14ac:dyDescent="0.25">
      <c r="A82" s="2">
        <v>43167</v>
      </c>
      <c r="B82" s="38">
        <v>1.8239583333333333E-2</v>
      </c>
      <c r="C82" s="4">
        <v>6.9480000000000004</v>
      </c>
      <c r="D82" s="4">
        <v>0.96599999999999997</v>
      </c>
      <c r="E82" s="4">
        <v>9660.4490779999996</v>
      </c>
      <c r="F82" s="4">
        <v>560.20000000000005</v>
      </c>
      <c r="G82" s="4">
        <v>3.5</v>
      </c>
      <c r="H82" s="4">
        <v>253.7</v>
      </c>
      <c r="J82" s="4">
        <v>0.5</v>
      </c>
      <c r="K82" s="4">
        <v>0.92620000000000002</v>
      </c>
      <c r="L82" s="4">
        <v>6.4355000000000002</v>
      </c>
      <c r="M82" s="4">
        <v>0.89470000000000005</v>
      </c>
      <c r="N82" s="4">
        <v>518.85249999999996</v>
      </c>
      <c r="O82" s="4">
        <v>3.2416</v>
      </c>
      <c r="P82" s="4">
        <v>522.1</v>
      </c>
      <c r="Q82" s="4">
        <v>426.39550000000003</v>
      </c>
      <c r="R82" s="4">
        <v>2.6640000000000001</v>
      </c>
      <c r="S82" s="4">
        <v>429.1</v>
      </c>
      <c r="T82" s="4">
        <v>253.66759999999999</v>
      </c>
      <c r="W82" s="4">
        <v>0</v>
      </c>
      <c r="X82" s="4">
        <v>0.46310000000000001</v>
      </c>
      <c r="Y82" s="4">
        <v>11.9</v>
      </c>
      <c r="Z82" s="4">
        <v>848</v>
      </c>
      <c r="AA82" s="4">
        <v>851</v>
      </c>
      <c r="AB82" s="4">
        <v>869</v>
      </c>
      <c r="AC82" s="4">
        <v>85</v>
      </c>
      <c r="AD82" s="4">
        <v>28.87</v>
      </c>
      <c r="AE82" s="4">
        <v>0.66</v>
      </c>
      <c r="AF82" s="4">
        <v>977</v>
      </c>
      <c r="AG82" s="4">
        <v>3</v>
      </c>
      <c r="AH82" s="4">
        <v>52</v>
      </c>
      <c r="AI82" s="4">
        <v>41</v>
      </c>
      <c r="AJ82" s="4">
        <v>191</v>
      </c>
      <c r="AK82" s="4">
        <v>169</v>
      </c>
      <c r="AL82" s="4">
        <v>4.7</v>
      </c>
      <c r="AM82" s="4">
        <v>175.3</v>
      </c>
      <c r="AN82" s="4" t="s">
        <v>155</v>
      </c>
      <c r="AO82" s="4">
        <v>2</v>
      </c>
      <c r="AP82" s="5">
        <v>0.89406249999999998</v>
      </c>
      <c r="AQ82" s="4">
        <v>47.164295000000003</v>
      </c>
      <c r="AR82" s="4">
        <v>-88.485848000000004</v>
      </c>
      <c r="AS82" s="4">
        <v>320.89999999999998</v>
      </c>
      <c r="AT82" s="4">
        <v>46.7</v>
      </c>
      <c r="AU82" s="4">
        <v>12</v>
      </c>
      <c r="AV82" s="4">
        <v>10</v>
      </c>
      <c r="AW82" s="4" t="s">
        <v>214</v>
      </c>
      <c r="AX82" s="4">
        <v>2.2000000000000002</v>
      </c>
      <c r="AY82" s="4">
        <v>2.1770999999999998</v>
      </c>
      <c r="AZ82" s="4">
        <v>3.3771</v>
      </c>
      <c r="BA82" s="4">
        <v>13.404</v>
      </c>
      <c r="BB82" s="4">
        <v>24.69</v>
      </c>
      <c r="BC82" s="4">
        <v>1.84</v>
      </c>
      <c r="BD82" s="4">
        <v>7.9710000000000001</v>
      </c>
      <c r="BE82" s="4">
        <v>2548.6280000000002</v>
      </c>
      <c r="BF82" s="4">
        <v>225.524</v>
      </c>
      <c r="BG82" s="4">
        <v>21.518000000000001</v>
      </c>
      <c r="BH82" s="4">
        <v>0.13400000000000001</v>
      </c>
      <c r="BI82" s="4">
        <v>21.652999999999999</v>
      </c>
      <c r="BJ82" s="4">
        <v>17.684000000000001</v>
      </c>
      <c r="BK82" s="4">
        <v>0.11</v>
      </c>
      <c r="BL82" s="4">
        <v>17.794</v>
      </c>
      <c r="BM82" s="4">
        <v>3.4666999999999999</v>
      </c>
      <c r="BQ82" s="4">
        <v>133.34800000000001</v>
      </c>
      <c r="BR82" s="4">
        <v>0.15246599999999999</v>
      </c>
      <c r="BS82" s="4">
        <v>-5</v>
      </c>
      <c r="BT82" s="4">
        <v>8.9289999999999994E-3</v>
      </c>
      <c r="BU82" s="4">
        <v>3.7258879999999999</v>
      </c>
      <c r="BV82" s="4">
        <v>21</v>
      </c>
      <c r="BW82" s="4">
        <f t="shared" si="8"/>
        <v>0.98437960959999993</v>
      </c>
      <c r="BY82" s="4">
        <f>BE82*$BU82*VLOOKUP("Fuel Specific Gravity",'Raw Data'!$A$1:$B$2000,2,FALSE)</f>
        <v>7131.4227637296635</v>
      </c>
      <c r="BZ82" s="4">
        <f>BF82*$BU82*VLOOKUP("Fuel Specific Gravity",'Raw Data'!$A$1:$B$2000,2,FALSE)</f>
        <v>631.04815114931193</v>
      </c>
      <c r="CA82" s="4">
        <f>BJ82*$BU82*VLOOKUP("Fuel Specific Gravity",'Raw Data'!$A$1:$B$2000,2,FALSE)</f>
        <v>49.482341147392006</v>
      </c>
      <c r="CB82" s="4">
        <f>BM82*$BU82*VLOOKUP("Fuel Specific Gravity",'Raw Data'!$A$1:$B$2000,2,FALSE)</f>
        <v>9.7003184831295997</v>
      </c>
    </row>
    <row r="83" spans="1:80" x14ac:dyDescent="0.25">
      <c r="A83" s="2">
        <v>43167</v>
      </c>
      <c r="B83" s="38">
        <v>1.8251157407407407E-2</v>
      </c>
      <c r="C83" s="4">
        <v>9.3840000000000003</v>
      </c>
      <c r="D83" s="4">
        <v>0.30309999999999998</v>
      </c>
      <c r="E83" s="4">
        <v>3031.3188650000002</v>
      </c>
      <c r="F83" s="4">
        <v>476.7</v>
      </c>
      <c r="G83" s="4">
        <v>3.5</v>
      </c>
      <c r="H83" s="4">
        <v>161.69999999999999</v>
      </c>
      <c r="J83" s="4">
        <v>0.4</v>
      </c>
      <c r="K83" s="4">
        <v>0.91139999999999999</v>
      </c>
      <c r="L83" s="4">
        <v>8.5524000000000004</v>
      </c>
      <c r="M83" s="4">
        <v>0.27629999999999999</v>
      </c>
      <c r="N83" s="4">
        <v>434.4418</v>
      </c>
      <c r="O83" s="4">
        <v>3.19</v>
      </c>
      <c r="P83" s="4">
        <v>437.6</v>
      </c>
      <c r="Q83" s="4">
        <v>356.98840000000001</v>
      </c>
      <c r="R83" s="4">
        <v>2.6213000000000002</v>
      </c>
      <c r="S83" s="4">
        <v>359.6</v>
      </c>
      <c r="T83" s="4">
        <v>161.6687</v>
      </c>
      <c r="W83" s="4">
        <v>0</v>
      </c>
      <c r="X83" s="4">
        <v>0.36459999999999998</v>
      </c>
      <c r="Y83" s="4">
        <v>12</v>
      </c>
      <c r="Z83" s="4">
        <v>848</v>
      </c>
      <c r="AA83" s="4">
        <v>850</v>
      </c>
      <c r="AB83" s="4">
        <v>869</v>
      </c>
      <c r="AC83" s="4">
        <v>85</v>
      </c>
      <c r="AD83" s="4">
        <v>28.84</v>
      </c>
      <c r="AE83" s="4">
        <v>0.66</v>
      </c>
      <c r="AF83" s="4">
        <v>978</v>
      </c>
      <c r="AG83" s="4">
        <v>3</v>
      </c>
      <c r="AH83" s="4">
        <v>52</v>
      </c>
      <c r="AI83" s="4">
        <v>41</v>
      </c>
      <c r="AJ83" s="4">
        <v>191</v>
      </c>
      <c r="AK83" s="4">
        <v>169</v>
      </c>
      <c r="AL83" s="4">
        <v>4.8</v>
      </c>
      <c r="AM83" s="4">
        <v>175.7</v>
      </c>
      <c r="AN83" s="4" t="s">
        <v>155</v>
      </c>
      <c r="AO83" s="4">
        <v>2</v>
      </c>
      <c r="AP83" s="5">
        <v>0.89406249999999998</v>
      </c>
      <c r="AQ83" s="4">
        <v>47.164354000000003</v>
      </c>
      <c r="AR83" s="4">
        <v>-88.486041999999998</v>
      </c>
      <c r="AS83" s="4">
        <v>320.89999999999998</v>
      </c>
      <c r="AT83" s="4">
        <v>45.1</v>
      </c>
      <c r="AU83" s="4">
        <v>12</v>
      </c>
      <c r="AV83" s="4">
        <v>10</v>
      </c>
      <c r="AW83" s="4" t="s">
        <v>214</v>
      </c>
      <c r="AX83" s="4">
        <v>1.2747999999999999</v>
      </c>
      <c r="AY83" s="4">
        <v>1.5061</v>
      </c>
      <c r="AZ83" s="4">
        <v>2.0122</v>
      </c>
      <c r="BA83" s="4">
        <v>13.404</v>
      </c>
      <c r="BB83" s="4">
        <v>20.5</v>
      </c>
      <c r="BC83" s="4">
        <v>1.53</v>
      </c>
      <c r="BD83" s="4">
        <v>9.718</v>
      </c>
      <c r="BE83" s="4">
        <v>2814.172</v>
      </c>
      <c r="BF83" s="4">
        <v>57.862000000000002</v>
      </c>
      <c r="BG83" s="4">
        <v>14.97</v>
      </c>
      <c r="BH83" s="4">
        <v>0.11</v>
      </c>
      <c r="BI83" s="4">
        <v>15.08</v>
      </c>
      <c r="BJ83" s="4">
        <v>12.301</v>
      </c>
      <c r="BK83" s="4">
        <v>0.09</v>
      </c>
      <c r="BL83" s="4">
        <v>12.391999999999999</v>
      </c>
      <c r="BM83" s="4">
        <v>1.8357000000000001</v>
      </c>
      <c r="BQ83" s="4">
        <v>87.224999999999994</v>
      </c>
      <c r="BR83" s="4">
        <v>9.0408000000000002E-2</v>
      </c>
      <c r="BS83" s="4">
        <v>-5</v>
      </c>
      <c r="BT83" s="4">
        <v>8.9999999999999993E-3</v>
      </c>
      <c r="BU83" s="4">
        <v>2.2093449999999999</v>
      </c>
      <c r="BV83" s="4">
        <v>21</v>
      </c>
      <c r="BW83" s="4">
        <f t="shared" si="8"/>
        <v>0.58370894899999992</v>
      </c>
      <c r="BY83" s="4">
        <f>BE83*$BU83*VLOOKUP("Fuel Specific Gravity",'Raw Data'!$A$1:$B$2000,2,FALSE)</f>
        <v>4669.3251048423399</v>
      </c>
      <c r="BZ83" s="4">
        <f>BF83*$BU83*VLOOKUP("Fuel Specific Gravity",'Raw Data'!$A$1:$B$2000,2,FALSE)</f>
        <v>96.005677412889995</v>
      </c>
      <c r="CA83" s="4">
        <f>BJ83*$BU83*VLOOKUP("Fuel Specific Gravity",'Raw Data'!$A$1:$B$2000,2,FALSE)</f>
        <v>20.410041786594999</v>
      </c>
      <c r="CB83" s="4">
        <f>BM83*$BU83*VLOOKUP("Fuel Specific Gravity",'Raw Data'!$A$1:$B$2000,2,FALSE)</f>
        <v>3.0458266569915002</v>
      </c>
    </row>
    <row r="84" spans="1:80" x14ac:dyDescent="0.25">
      <c r="A84" s="2">
        <v>43167</v>
      </c>
      <c r="B84" s="38">
        <v>1.826273148148148E-2</v>
      </c>
      <c r="C84" s="4">
        <v>11.967000000000001</v>
      </c>
      <c r="D84" s="4">
        <v>0.122</v>
      </c>
      <c r="E84" s="4">
        <v>1219.9666110000001</v>
      </c>
      <c r="F84" s="4">
        <v>452.6</v>
      </c>
      <c r="G84" s="4">
        <v>3.4</v>
      </c>
      <c r="H84" s="4">
        <v>110</v>
      </c>
      <c r="J84" s="4">
        <v>0.6</v>
      </c>
      <c r="K84" s="4">
        <v>0.89159999999999995</v>
      </c>
      <c r="L84" s="4">
        <v>10.6698</v>
      </c>
      <c r="M84" s="4">
        <v>0.10879999999999999</v>
      </c>
      <c r="N84" s="4">
        <v>403.52339999999998</v>
      </c>
      <c r="O84" s="4">
        <v>2.9964</v>
      </c>
      <c r="P84" s="4">
        <v>406.5</v>
      </c>
      <c r="Q84" s="4">
        <v>331.6148</v>
      </c>
      <c r="R84" s="4">
        <v>2.4624000000000001</v>
      </c>
      <c r="S84" s="4">
        <v>334.1</v>
      </c>
      <c r="T84" s="4">
        <v>110.0124</v>
      </c>
      <c r="W84" s="4">
        <v>0</v>
      </c>
      <c r="X84" s="4">
        <v>0.53300000000000003</v>
      </c>
      <c r="Y84" s="4">
        <v>11.9</v>
      </c>
      <c r="Z84" s="4">
        <v>849</v>
      </c>
      <c r="AA84" s="4">
        <v>850</v>
      </c>
      <c r="AB84" s="4">
        <v>868</v>
      </c>
      <c r="AC84" s="4">
        <v>85</v>
      </c>
      <c r="AD84" s="4">
        <v>28.86</v>
      </c>
      <c r="AE84" s="4">
        <v>0.66</v>
      </c>
      <c r="AF84" s="4">
        <v>977</v>
      </c>
      <c r="AG84" s="4">
        <v>3</v>
      </c>
      <c r="AH84" s="4">
        <v>52</v>
      </c>
      <c r="AI84" s="4">
        <v>41</v>
      </c>
      <c r="AJ84" s="4">
        <v>191</v>
      </c>
      <c r="AK84" s="4">
        <v>169</v>
      </c>
      <c r="AL84" s="4">
        <v>4.7</v>
      </c>
      <c r="AM84" s="4">
        <v>175.9</v>
      </c>
      <c r="AN84" s="4" t="s">
        <v>155</v>
      </c>
      <c r="AO84" s="4">
        <v>2</v>
      </c>
      <c r="AP84" s="5">
        <v>0.89407407407407413</v>
      </c>
      <c r="AQ84" s="4">
        <v>47.164408999999999</v>
      </c>
      <c r="AR84" s="4">
        <v>-88.486288999999999</v>
      </c>
      <c r="AS84" s="4">
        <v>320.7</v>
      </c>
      <c r="AT84" s="4">
        <v>40.5</v>
      </c>
      <c r="AU84" s="4">
        <v>12</v>
      </c>
      <c r="AV84" s="4">
        <v>10</v>
      </c>
      <c r="AW84" s="4" t="s">
        <v>214</v>
      </c>
      <c r="AX84" s="4">
        <v>1</v>
      </c>
      <c r="AY84" s="4">
        <v>1.3771</v>
      </c>
      <c r="AZ84" s="4">
        <v>1.6771</v>
      </c>
      <c r="BA84" s="4">
        <v>13.404</v>
      </c>
      <c r="BB84" s="4">
        <v>16.649999999999999</v>
      </c>
      <c r="BC84" s="4">
        <v>1.24</v>
      </c>
      <c r="BD84" s="4">
        <v>12.16</v>
      </c>
      <c r="BE84" s="4">
        <v>2875.7669999999998</v>
      </c>
      <c r="BF84" s="4">
        <v>18.658999999999999</v>
      </c>
      <c r="BG84" s="4">
        <v>11.388999999999999</v>
      </c>
      <c r="BH84" s="4">
        <v>8.5000000000000006E-2</v>
      </c>
      <c r="BI84" s="4">
        <v>11.474</v>
      </c>
      <c r="BJ84" s="4">
        <v>9.36</v>
      </c>
      <c r="BK84" s="4">
        <v>7.0000000000000007E-2</v>
      </c>
      <c r="BL84" s="4">
        <v>9.4290000000000003</v>
      </c>
      <c r="BM84" s="4">
        <v>1.0232000000000001</v>
      </c>
      <c r="BQ84" s="4">
        <v>104.44799999999999</v>
      </c>
      <c r="BR84" s="4">
        <v>0.146456</v>
      </c>
      <c r="BS84" s="4">
        <v>-5</v>
      </c>
      <c r="BT84" s="4">
        <v>8.9999999999999993E-3</v>
      </c>
      <c r="BU84" s="4">
        <v>3.579018</v>
      </c>
      <c r="BV84" s="4">
        <v>21</v>
      </c>
      <c r="BW84" s="4">
        <f t="shared" si="8"/>
        <v>0.94557655559999998</v>
      </c>
      <c r="BY84" s="4">
        <f>BE84*$BU84*VLOOKUP("Fuel Specific Gravity",'Raw Data'!$A$1:$B$2000,2,FALSE)</f>
        <v>7729.608814461305</v>
      </c>
      <c r="BZ84" s="4">
        <f>BF84*$BU84*VLOOKUP("Fuel Specific Gravity",'Raw Data'!$A$1:$B$2000,2,FALSE)</f>
        <v>50.152453543361993</v>
      </c>
      <c r="CA84" s="4">
        <f>BJ84*$BU84*VLOOKUP("Fuel Specific Gravity",'Raw Data'!$A$1:$B$2000,2,FALSE)</f>
        <v>25.158205968480001</v>
      </c>
      <c r="CB84" s="4">
        <f>BM84*$BU84*VLOOKUP("Fuel Specific Gravity",'Raw Data'!$A$1:$B$2000,2,FALSE)</f>
        <v>2.7502004644176004</v>
      </c>
    </row>
    <row r="85" spans="1:80" x14ac:dyDescent="0.25">
      <c r="A85" s="2">
        <v>43167</v>
      </c>
      <c r="B85" s="38">
        <v>1.8274305555555558E-2</v>
      </c>
      <c r="C85" s="4">
        <v>13.222</v>
      </c>
      <c r="D85" s="4">
        <v>5.0700000000000002E-2</v>
      </c>
      <c r="E85" s="4">
        <v>506.88041600000003</v>
      </c>
      <c r="F85" s="4">
        <v>508.6</v>
      </c>
      <c r="G85" s="4">
        <v>2.9</v>
      </c>
      <c r="H85" s="4">
        <v>72.900000000000006</v>
      </c>
      <c r="J85" s="4">
        <v>1.36</v>
      </c>
      <c r="K85" s="4">
        <v>0.8821</v>
      </c>
      <c r="L85" s="4">
        <v>11.664</v>
      </c>
      <c r="M85" s="4">
        <v>4.4699999999999997E-2</v>
      </c>
      <c r="N85" s="4">
        <v>448.67840000000001</v>
      </c>
      <c r="O85" s="4">
        <v>2.5236000000000001</v>
      </c>
      <c r="P85" s="4">
        <v>451.2</v>
      </c>
      <c r="Q85" s="4">
        <v>368.68680000000001</v>
      </c>
      <c r="R85" s="4">
        <v>2.0737000000000001</v>
      </c>
      <c r="S85" s="4">
        <v>370.8</v>
      </c>
      <c r="T85" s="4">
        <v>72.918599999999998</v>
      </c>
      <c r="W85" s="4">
        <v>0</v>
      </c>
      <c r="X85" s="4">
        <v>1.1961999999999999</v>
      </c>
      <c r="Y85" s="4">
        <v>12</v>
      </c>
      <c r="Z85" s="4">
        <v>848</v>
      </c>
      <c r="AA85" s="4">
        <v>850</v>
      </c>
      <c r="AB85" s="4">
        <v>868</v>
      </c>
      <c r="AC85" s="4">
        <v>85</v>
      </c>
      <c r="AD85" s="4">
        <v>28.84</v>
      </c>
      <c r="AE85" s="4">
        <v>0.66</v>
      </c>
      <c r="AF85" s="4">
        <v>978</v>
      </c>
      <c r="AG85" s="4">
        <v>3</v>
      </c>
      <c r="AH85" s="4">
        <v>51.070999999999998</v>
      </c>
      <c r="AI85" s="4">
        <v>41</v>
      </c>
      <c r="AJ85" s="4">
        <v>191</v>
      </c>
      <c r="AK85" s="4">
        <v>169.9</v>
      </c>
      <c r="AL85" s="4">
        <v>4.7</v>
      </c>
      <c r="AM85" s="4">
        <v>175.6</v>
      </c>
      <c r="AN85" s="4" t="s">
        <v>155</v>
      </c>
      <c r="AO85" s="4">
        <v>2</v>
      </c>
      <c r="AP85" s="5">
        <v>0.89408564814814817</v>
      </c>
      <c r="AQ85" s="4">
        <v>47.164439000000002</v>
      </c>
      <c r="AR85" s="4">
        <v>-88.486498999999995</v>
      </c>
      <c r="AS85" s="4">
        <v>320.2</v>
      </c>
      <c r="AT85" s="4">
        <v>36.4</v>
      </c>
      <c r="AU85" s="4">
        <v>12</v>
      </c>
      <c r="AV85" s="4">
        <v>10</v>
      </c>
      <c r="AW85" s="4" t="s">
        <v>214</v>
      </c>
      <c r="AX85" s="4">
        <v>1.0770999999999999</v>
      </c>
      <c r="AY85" s="4">
        <v>1.4</v>
      </c>
      <c r="AZ85" s="4">
        <v>1.7770999999999999</v>
      </c>
      <c r="BA85" s="4">
        <v>13.404</v>
      </c>
      <c r="BB85" s="4">
        <v>15.26</v>
      </c>
      <c r="BC85" s="4">
        <v>1.1399999999999999</v>
      </c>
      <c r="BD85" s="4">
        <v>13.361000000000001</v>
      </c>
      <c r="BE85" s="4">
        <v>2894.2979999999998</v>
      </c>
      <c r="BF85" s="4">
        <v>7.0620000000000003</v>
      </c>
      <c r="BG85" s="4">
        <v>11.659000000000001</v>
      </c>
      <c r="BH85" s="4">
        <v>6.6000000000000003E-2</v>
      </c>
      <c r="BI85" s="4">
        <v>11.725</v>
      </c>
      <c r="BJ85" s="4">
        <v>9.5809999999999995</v>
      </c>
      <c r="BK85" s="4">
        <v>5.3999999999999999E-2</v>
      </c>
      <c r="BL85" s="4">
        <v>9.6340000000000003</v>
      </c>
      <c r="BM85" s="4">
        <v>0.62439999999999996</v>
      </c>
      <c r="BQ85" s="4">
        <v>215.81800000000001</v>
      </c>
      <c r="BR85" s="4">
        <v>0.17236699999999999</v>
      </c>
      <c r="BS85" s="4">
        <v>-5</v>
      </c>
      <c r="BT85" s="4">
        <v>8.9999999999999993E-3</v>
      </c>
      <c r="BU85" s="4">
        <v>4.2122190000000002</v>
      </c>
      <c r="BV85" s="4">
        <v>21</v>
      </c>
      <c r="BW85" s="4">
        <f t="shared" si="8"/>
        <v>1.1128682597999999</v>
      </c>
      <c r="BY85" s="4">
        <f>BE85*$BU85*VLOOKUP("Fuel Specific Gravity",'Raw Data'!$A$1:$B$2000,2,FALSE)</f>
        <v>9155.7541874737617</v>
      </c>
      <c r="BZ85" s="4">
        <f>BF85*$BU85*VLOOKUP("Fuel Specific Gravity",'Raw Data'!$A$1:$B$2000,2,FALSE)</f>
        <v>22.339764624078001</v>
      </c>
      <c r="CA85" s="4">
        <f>BJ85*$BU85*VLOOKUP("Fuel Specific Gravity",'Raw Data'!$A$1:$B$2000,2,FALSE)</f>
        <v>30.308309949489001</v>
      </c>
      <c r="CB85" s="4">
        <f>BM85*$BU85*VLOOKUP("Fuel Specific Gravity",'Raw Data'!$A$1:$B$2000,2,FALSE)</f>
        <v>1.9752122672435999</v>
      </c>
    </row>
    <row r="86" spans="1:80" x14ac:dyDescent="0.25">
      <c r="A86" s="2">
        <v>43167</v>
      </c>
      <c r="B86" s="38">
        <v>1.8285879629629628E-2</v>
      </c>
      <c r="C86" s="4">
        <v>13.381</v>
      </c>
      <c r="D86" s="4">
        <v>2.6200000000000001E-2</v>
      </c>
      <c r="E86" s="4">
        <v>262.01325600000001</v>
      </c>
      <c r="F86" s="4">
        <v>507.9</v>
      </c>
      <c r="G86" s="4">
        <v>2.8</v>
      </c>
      <c r="H86" s="4">
        <v>55.8</v>
      </c>
      <c r="J86" s="4">
        <v>1.77</v>
      </c>
      <c r="K86" s="4">
        <v>0.88109999999999999</v>
      </c>
      <c r="L86" s="4">
        <v>11.790699999999999</v>
      </c>
      <c r="M86" s="4">
        <v>2.3099999999999999E-2</v>
      </c>
      <c r="N86" s="4">
        <v>447.49239999999998</v>
      </c>
      <c r="O86" s="4">
        <v>2.4672000000000001</v>
      </c>
      <c r="P86" s="4">
        <v>450</v>
      </c>
      <c r="Q86" s="4">
        <v>367.70920000000001</v>
      </c>
      <c r="R86" s="4">
        <v>2.0272999999999999</v>
      </c>
      <c r="S86" s="4">
        <v>369.7</v>
      </c>
      <c r="T86" s="4">
        <v>55.841799999999999</v>
      </c>
      <c r="W86" s="4">
        <v>0</v>
      </c>
      <c r="X86" s="4">
        <v>1.5572999999999999</v>
      </c>
      <c r="Y86" s="4">
        <v>12</v>
      </c>
      <c r="Z86" s="4">
        <v>848</v>
      </c>
      <c r="AA86" s="4">
        <v>850</v>
      </c>
      <c r="AB86" s="4">
        <v>869</v>
      </c>
      <c r="AC86" s="4">
        <v>85</v>
      </c>
      <c r="AD86" s="4">
        <v>28.84</v>
      </c>
      <c r="AE86" s="4">
        <v>0.66</v>
      </c>
      <c r="AF86" s="4">
        <v>978</v>
      </c>
      <c r="AG86" s="4">
        <v>3</v>
      </c>
      <c r="AH86" s="4">
        <v>51</v>
      </c>
      <c r="AI86" s="4">
        <v>41</v>
      </c>
      <c r="AJ86" s="4">
        <v>191</v>
      </c>
      <c r="AK86" s="4">
        <v>170</v>
      </c>
      <c r="AL86" s="4">
        <v>4.8</v>
      </c>
      <c r="AM86" s="4">
        <v>175.2</v>
      </c>
      <c r="AN86" s="4" t="s">
        <v>155</v>
      </c>
      <c r="AO86" s="4">
        <v>2</v>
      </c>
      <c r="AP86" s="5">
        <v>0.89409722222222221</v>
      </c>
      <c r="AQ86" s="4">
        <v>47.164445000000001</v>
      </c>
      <c r="AR86" s="4">
        <v>-88.486846999999997</v>
      </c>
      <c r="AS86" s="4">
        <v>319.60000000000002</v>
      </c>
      <c r="AT86" s="4">
        <v>34.700000000000003</v>
      </c>
      <c r="AU86" s="4">
        <v>12</v>
      </c>
      <c r="AV86" s="4">
        <v>10</v>
      </c>
      <c r="AW86" s="4" t="s">
        <v>214</v>
      </c>
      <c r="AX86" s="4">
        <v>1.1000000000000001</v>
      </c>
      <c r="AY86" s="4">
        <v>1.4771000000000001</v>
      </c>
      <c r="AZ86" s="4">
        <v>1.8771</v>
      </c>
      <c r="BA86" s="4">
        <v>13.404</v>
      </c>
      <c r="BB86" s="4">
        <v>15.12</v>
      </c>
      <c r="BC86" s="4">
        <v>1.1299999999999999</v>
      </c>
      <c r="BD86" s="4">
        <v>13.489000000000001</v>
      </c>
      <c r="BE86" s="4">
        <v>2900.0650000000001</v>
      </c>
      <c r="BF86" s="4">
        <v>3.6139999999999999</v>
      </c>
      <c r="BG86" s="4">
        <v>11.526</v>
      </c>
      <c r="BH86" s="4">
        <v>6.4000000000000001E-2</v>
      </c>
      <c r="BI86" s="4">
        <v>11.59</v>
      </c>
      <c r="BJ86" s="4">
        <v>9.4710000000000001</v>
      </c>
      <c r="BK86" s="4">
        <v>5.1999999999999998E-2</v>
      </c>
      <c r="BL86" s="4">
        <v>9.5229999999999997</v>
      </c>
      <c r="BM86" s="4">
        <v>0.47399999999999998</v>
      </c>
      <c r="BQ86" s="4">
        <v>278.505</v>
      </c>
      <c r="BR86" s="4">
        <v>0.14241400000000001</v>
      </c>
      <c r="BS86" s="4">
        <v>-5</v>
      </c>
      <c r="BT86" s="4">
        <v>8.9999999999999993E-3</v>
      </c>
      <c r="BU86" s="4">
        <v>3.4802420000000001</v>
      </c>
      <c r="BV86" s="4">
        <v>21</v>
      </c>
      <c r="BW86" s="4">
        <f t="shared" si="8"/>
        <v>0.91947993640000003</v>
      </c>
      <c r="BY86" s="4">
        <f>BE86*$BU86*VLOOKUP("Fuel Specific Gravity",'Raw Data'!$A$1:$B$2000,2,FALSE)</f>
        <v>7579.7889398132302</v>
      </c>
      <c r="BZ86" s="4">
        <f>BF86*$BU86*VLOOKUP("Fuel Specific Gravity",'Raw Data'!$A$1:$B$2000,2,FALSE)</f>
        <v>9.4457735355879997</v>
      </c>
      <c r="CA86" s="4">
        <f>BJ86*$BU86*VLOOKUP("Fuel Specific Gravity",'Raw Data'!$A$1:$B$2000,2,FALSE)</f>
        <v>24.753990358482003</v>
      </c>
      <c r="CB86" s="4">
        <f>BM86*$BU86*VLOOKUP("Fuel Specific Gravity",'Raw Data'!$A$1:$B$2000,2,FALSE)</f>
        <v>1.238875665708</v>
      </c>
    </row>
    <row r="87" spans="1:80" x14ac:dyDescent="0.25">
      <c r="A87" s="2">
        <v>43167</v>
      </c>
      <c r="B87" s="38">
        <v>1.8297453703703701E-2</v>
      </c>
      <c r="C87" s="4">
        <v>13.417999999999999</v>
      </c>
      <c r="D87" s="4">
        <v>1.7600000000000001E-2</v>
      </c>
      <c r="E87" s="4">
        <v>175.62043800000001</v>
      </c>
      <c r="F87" s="4">
        <v>425.2</v>
      </c>
      <c r="G87" s="4">
        <v>3</v>
      </c>
      <c r="H87" s="4">
        <v>52.1</v>
      </c>
      <c r="J87" s="4">
        <v>1.8</v>
      </c>
      <c r="K87" s="4">
        <v>0.88090000000000002</v>
      </c>
      <c r="L87" s="4">
        <v>11.8201</v>
      </c>
      <c r="M87" s="4">
        <v>1.55E-2</v>
      </c>
      <c r="N87" s="4">
        <v>374.52050000000003</v>
      </c>
      <c r="O87" s="4">
        <v>2.6240000000000001</v>
      </c>
      <c r="P87" s="4">
        <v>377.1</v>
      </c>
      <c r="Q87" s="4">
        <v>307.7475</v>
      </c>
      <c r="R87" s="4">
        <v>2.1562000000000001</v>
      </c>
      <c r="S87" s="4">
        <v>309.89999999999998</v>
      </c>
      <c r="T87" s="4">
        <v>52.143099999999997</v>
      </c>
      <c r="W87" s="4">
        <v>0</v>
      </c>
      <c r="X87" s="4">
        <v>1.5855999999999999</v>
      </c>
      <c r="Y87" s="4">
        <v>11.9</v>
      </c>
      <c r="Z87" s="4">
        <v>849</v>
      </c>
      <c r="AA87" s="4">
        <v>851</v>
      </c>
      <c r="AB87" s="4">
        <v>869</v>
      </c>
      <c r="AC87" s="4">
        <v>85</v>
      </c>
      <c r="AD87" s="4">
        <v>28.84</v>
      </c>
      <c r="AE87" s="4">
        <v>0.66</v>
      </c>
      <c r="AF87" s="4">
        <v>978</v>
      </c>
      <c r="AG87" s="4">
        <v>3</v>
      </c>
      <c r="AH87" s="4">
        <v>51</v>
      </c>
      <c r="AI87" s="4">
        <v>41</v>
      </c>
      <c r="AJ87" s="4">
        <v>190.1</v>
      </c>
      <c r="AK87" s="4">
        <v>170</v>
      </c>
      <c r="AL87" s="4">
        <v>4.7</v>
      </c>
      <c r="AM87" s="4">
        <v>175.2</v>
      </c>
      <c r="AN87" s="4" t="s">
        <v>155</v>
      </c>
      <c r="AO87" s="4">
        <v>2</v>
      </c>
      <c r="AP87" s="5">
        <v>0.8941203703703704</v>
      </c>
      <c r="AQ87" s="4">
        <v>47.164445000000001</v>
      </c>
      <c r="AR87" s="4">
        <v>-88.486936999999998</v>
      </c>
      <c r="AS87" s="4">
        <v>319.5</v>
      </c>
      <c r="AT87" s="4">
        <v>34.4</v>
      </c>
      <c r="AU87" s="4">
        <v>12</v>
      </c>
      <c r="AV87" s="4">
        <v>11</v>
      </c>
      <c r="AW87" s="4" t="s">
        <v>214</v>
      </c>
      <c r="AX87" s="4">
        <v>1.1771</v>
      </c>
      <c r="AY87" s="4">
        <v>1.5770999999999999</v>
      </c>
      <c r="AZ87" s="4">
        <v>1.9771000000000001</v>
      </c>
      <c r="BA87" s="4">
        <v>13.404</v>
      </c>
      <c r="BB87" s="4">
        <v>15.09</v>
      </c>
      <c r="BC87" s="4">
        <v>1.1299999999999999</v>
      </c>
      <c r="BD87" s="4">
        <v>13.521000000000001</v>
      </c>
      <c r="BE87" s="4">
        <v>2902.0219999999999</v>
      </c>
      <c r="BF87" s="4">
        <v>2.4169999999999998</v>
      </c>
      <c r="BG87" s="4">
        <v>9.6289999999999996</v>
      </c>
      <c r="BH87" s="4">
        <v>6.7000000000000004E-2</v>
      </c>
      <c r="BI87" s="4">
        <v>9.6969999999999992</v>
      </c>
      <c r="BJ87" s="4">
        <v>7.9119999999999999</v>
      </c>
      <c r="BK87" s="4">
        <v>5.5E-2</v>
      </c>
      <c r="BL87" s="4">
        <v>7.968</v>
      </c>
      <c r="BM87" s="4">
        <v>0.44180000000000003</v>
      </c>
      <c r="BQ87" s="4">
        <v>283.05700000000002</v>
      </c>
      <c r="BR87" s="4">
        <v>0.140929</v>
      </c>
      <c r="BS87" s="4">
        <v>-5</v>
      </c>
      <c r="BT87" s="4">
        <v>8.071E-3</v>
      </c>
      <c r="BU87" s="4">
        <v>3.4439519999999999</v>
      </c>
      <c r="BV87" s="4">
        <v>21</v>
      </c>
      <c r="BW87" s="4">
        <f t="shared" si="8"/>
        <v>0.90989211839999995</v>
      </c>
      <c r="BY87" s="4">
        <f>BE87*$BU87*VLOOKUP("Fuel Specific Gravity",'Raw Data'!$A$1:$B$2000,2,FALSE)</f>
        <v>7505.8127776789433</v>
      </c>
      <c r="BZ87" s="4">
        <f>BF87*$BU87*VLOOKUP("Fuel Specific Gravity",'Raw Data'!$A$1:$B$2000,2,FALSE)</f>
        <v>6.2513480199839995</v>
      </c>
      <c r="CA87" s="4">
        <f>BJ87*$BU87*VLOOKUP("Fuel Specific Gravity",'Raw Data'!$A$1:$B$2000,2,FALSE)</f>
        <v>20.463659716224001</v>
      </c>
      <c r="CB87" s="4">
        <f>BM87*$BU87*VLOOKUP("Fuel Specific Gravity",'Raw Data'!$A$1:$B$2000,2,FALSE)</f>
        <v>1.1426750331936</v>
      </c>
    </row>
    <row r="88" spans="1:80" x14ac:dyDescent="0.25">
      <c r="A88" s="2">
        <v>43167</v>
      </c>
      <c r="B88" s="38">
        <v>1.8309027777777775E-2</v>
      </c>
      <c r="C88" s="4">
        <v>13.391999999999999</v>
      </c>
      <c r="D88" s="4">
        <v>1.38E-2</v>
      </c>
      <c r="E88" s="4">
        <v>137.779619</v>
      </c>
      <c r="F88" s="4">
        <v>345.7</v>
      </c>
      <c r="G88" s="4">
        <v>3.2</v>
      </c>
      <c r="H88" s="4">
        <v>56.8</v>
      </c>
      <c r="J88" s="4">
        <v>1.97</v>
      </c>
      <c r="K88" s="4">
        <v>0.88119999999999998</v>
      </c>
      <c r="L88" s="4">
        <v>11.8009</v>
      </c>
      <c r="M88" s="4">
        <v>1.21E-2</v>
      </c>
      <c r="N88" s="4">
        <v>304.5994</v>
      </c>
      <c r="O88" s="4">
        <v>2.8197000000000001</v>
      </c>
      <c r="P88" s="4">
        <v>307.39999999999998</v>
      </c>
      <c r="Q88" s="4">
        <v>250.29249999999999</v>
      </c>
      <c r="R88" s="4">
        <v>2.3170000000000002</v>
      </c>
      <c r="S88" s="4">
        <v>252.6</v>
      </c>
      <c r="T88" s="4">
        <v>56.753799999999998</v>
      </c>
      <c r="W88" s="4">
        <v>0</v>
      </c>
      <c r="X88" s="4">
        <v>1.7396</v>
      </c>
      <c r="Y88" s="4">
        <v>12</v>
      </c>
      <c r="Z88" s="4">
        <v>848</v>
      </c>
      <c r="AA88" s="4">
        <v>851</v>
      </c>
      <c r="AB88" s="4">
        <v>870</v>
      </c>
      <c r="AC88" s="4">
        <v>85</v>
      </c>
      <c r="AD88" s="4">
        <v>28.84</v>
      </c>
      <c r="AE88" s="4">
        <v>0.66</v>
      </c>
      <c r="AF88" s="4">
        <v>978</v>
      </c>
      <c r="AG88" s="4">
        <v>3</v>
      </c>
      <c r="AH88" s="4">
        <v>51</v>
      </c>
      <c r="AI88" s="4">
        <v>41</v>
      </c>
      <c r="AJ88" s="4">
        <v>190</v>
      </c>
      <c r="AK88" s="4">
        <v>170</v>
      </c>
      <c r="AL88" s="4">
        <v>4.8</v>
      </c>
      <c r="AM88" s="4">
        <v>175.5</v>
      </c>
      <c r="AN88" s="4" t="s">
        <v>155</v>
      </c>
      <c r="AO88" s="4">
        <v>2</v>
      </c>
      <c r="AP88" s="5">
        <v>0.8941203703703704</v>
      </c>
      <c r="AQ88" s="4">
        <v>47.164416000000003</v>
      </c>
      <c r="AR88" s="4">
        <v>-88.487080000000006</v>
      </c>
      <c r="AS88" s="4">
        <v>319.2</v>
      </c>
      <c r="AT88" s="4">
        <v>31.6</v>
      </c>
      <c r="AU88" s="4">
        <v>12</v>
      </c>
      <c r="AV88" s="4">
        <v>11</v>
      </c>
      <c r="AW88" s="4" t="s">
        <v>212</v>
      </c>
      <c r="AX88" s="4">
        <v>1.4313</v>
      </c>
      <c r="AY88" s="4">
        <v>2.0626000000000002</v>
      </c>
      <c r="AZ88" s="4">
        <v>2.4626000000000001</v>
      </c>
      <c r="BA88" s="4">
        <v>13.404</v>
      </c>
      <c r="BB88" s="4">
        <v>15.12</v>
      </c>
      <c r="BC88" s="4">
        <v>1.1299999999999999</v>
      </c>
      <c r="BD88" s="4">
        <v>13.486000000000001</v>
      </c>
      <c r="BE88" s="4">
        <v>2902.7359999999999</v>
      </c>
      <c r="BF88" s="4">
        <v>1.901</v>
      </c>
      <c r="BG88" s="4">
        <v>7.8460000000000001</v>
      </c>
      <c r="BH88" s="4">
        <v>7.2999999999999995E-2</v>
      </c>
      <c r="BI88" s="4">
        <v>7.9189999999999996</v>
      </c>
      <c r="BJ88" s="4">
        <v>6.4470000000000001</v>
      </c>
      <c r="BK88" s="4">
        <v>0.06</v>
      </c>
      <c r="BL88" s="4">
        <v>6.5069999999999997</v>
      </c>
      <c r="BM88" s="4">
        <v>0.48170000000000002</v>
      </c>
      <c r="BQ88" s="4">
        <v>311.13400000000001</v>
      </c>
      <c r="BR88" s="4">
        <v>0.14285800000000001</v>
      </c>
      <c r="BS88" s="4">
        <v>-5</v>
      </c>
      <c r="BT88" s="4">
        <v>8.0000000000000002E-3</v>
      </c>
      <c r="BU88" s="4">
        <v>3.4910920000000001</v>
      </c>
      <c r="BV88" s="4">
        <v>21</v>
      </c>
      <c r="BW88" s="4">
        <f t="shared" si="8"/>
        <v>0.92234650640000004</v>
      </c>
      <c r="BY88" s="4">
        <f>BE88*$BU88*VLOOKUP("Fuel Specific Gravity",'Raw Data'!$A$1:$B$2000,2,FALSE)</f>
        <v>7610.4225392117114</v>
      </c>
      <c r="BZ88" s="4">
        <f>BF88*$BU88*VLOOKUP("Fuel Specific Gravity",'Raw Data'!$A$1:$B$2000,2,FALSE)</f>
        <v>4.9840609848920003</v>
      </c>
      <c r="CA88" s="4">
        <f>BJ88*$BU88*VLOOKUP("Fuel Specific Gravity",'Raw Data'!$A$1:$B$2000,2,FALSE)</f>
        <v>16.902809663124003</v>
      </c>
      <c r="CB88" s="4">
        <f>BM88*$BU88*VLOOKUP("Fuel Specific Gravity",'Raw Data'!$A$1:$B$2000,2,FALSE)</f>
        <v>1.2629259213164001</v>
      </c>
    </row>
    <row r="89" spans="1:80" x14ac:dyDescent="0.25">
      <c r="A89" s="2">
        <v>43167</v>
      </c>
      <c r="B89" s="38">
        <v>1.8320601851851852E-2</v>
      </c>
      <c r="C89" s="4">
        <v>13.39</v>
      </c>
      <c r="D89" s="4">
        <v>1.2699999999999999E-2</v>
      </c>
      <c r="E89" s="4">
        <v>127.458333</v>
      </c>
      <c r="F89" s="4">
        <v>299.60000000000002</v>
      </c>
      <c r="G89" s="4">
        <v>3.2</v>
      </c>
      <c r="H89" s="4">
        <v>60.1</v>
      </c>
      <c r="J89" s="4">
        <v>2.12</v>
      </c>
      <c r="K89" s="4">
        <v>0.88119999999999998</v>
      </c>
      <c r="L89" s="4">
        <v>11.799200000000001</v>
      </c>
      <c r="M89" s="4">
        <v>1.12E-2</v>
      </c>
      <c r="N89" s="4">
        <v>263.96710000000002</v>
      </c>
      <c r="O89" s="4">
        <v>2.8197999999999999</v>
      </c>
      <c r="P89" s="4">
        <v>266.8</v>
      </c>
      <c r="Q89" s="4">
        <v>216.90450000000001</v>
      </c>
      <c r="R89" s="4">
        <v>2.3170999999999999</v>
      </c>
      <c r="S89" s="4">
        <v>219.2</v>
      </c>
      <c r="T89" s="4">
        <v>60.1</v>
      </c>
      <c r="W89" s="4">
        <v>0</v>
      </c>
      <c r="X89" s="4">
        <v>1.8652</v>
      </c>
      <c r="Y89" s="4">
        <v>12</v>
      </c>
      <c r="Z89" s="4">
        <v>849</v>
      </c>
      <c r="AA89" s="4">
        <v>851</v>
      </c>
      <c r="AB89" s="4">
        <v>870</v>
      </c>
      <c r="AC89" s="4">
        <v>85</v>
      </c>
      <c r="AD89" s="4">
        <v>28.84</v>
      </c>
      <c r="AE89" s="4">
        <v>0.66</v>
      </c>
      <c r="AF89" s="4">
        <v>978</v>
      </c>
      <c r="AG89" s="4">
        <v>3</v>
      </c>
      <c r="AH89" s="4">
        <v>51</v>
      </c>
      <c r="AI89" s="4">
        <v>41</v>
      </c>
      <c r="AJ89" s="4">
        <v>190</v>
      </c>
      <c r="AK89" s="4">
        <v>170</v>
      </c>
      <c r="AL89" s="4">
        <v>4.8</v>
      </c>
      <c r="AM89" s="4">
        <v>175.9</v>
      </c>
      <c r="AN89" s="4" t="s">
        <v>155</v>
      </c>
      <c r="AO89" s="4">
        <v>2</v>
      </c>
      <c r="AP89" s="5">
        <v>0.89413194444444455</v>
      </c>
      <c r="AQ89" s="4">
        <v>47.164340000000003</v>
      </c>
      <c r="AR89" s="4">
        <v>-88.487364999999997</v>
      </c>
      <c r="AS89" s="4">
        <v>319.3</v>
      </c>
      <c r="AT89" s="4">
        <v>29.6</v>
      </c>
      <c r="AU89" s="4">
        <v>12</v>
      </c>
      <c r="AV89" s="4">
        <v>11</v>
      </c>
      <c r="AW89" s="4" t="s">
        <v>212</v>
      </c>
      <c r="AX89" s="4">
        <v>1.4229769999999999</v>
      </c>
      <c r="AY89" s="4">
        <v>2.2000000000000002</v>
      </c>
      <c r="AZ89" s="4">
        <v>2.6770230000000002</v>
      </c>
      <c r="BA89" s="4">
        <v>13.404</v>
      </c>
      <c r="BB89" s="4">
        <v>15.13</v>
      </c>
      <c r="BC89" s="4">
        <v>1.1299999999999999</v>
      </c>
      <c r="BD89" s="4">
        <v>13.481999999999999</v>
      </c>
      <c r="BE89" s="4">
        <v>2902.8789999999999</v>
      </c>
      <c r="BF89" s="4">
        <v>1.7589999999999999</v>
      </c>
      <c r="BG89" s="4">
        <v>6.8010000000000002</v>
      </c>
      <c r="BH89" s="4">
        <v>7.2999999999999995E-2</v>
      </c>
      <c r="BI89" s="4">
        <v>6.8730000000000002</v>
      </c>
      <c r="BJ89" s="4">
        <v>5.5880000000000001</v>
      </c>
      <c r="BK89" s="4">
        <v>0.06</v>
      </c>
      <c r="BL89" s="4">
        <v>5.6479999999999997</v>
      </c>
      <c r="BM89" s="4">
        <v>0.51019999999999999</v>
      </c>
      <c r="BQ89" s="4">
        <v>333.65600000000001</v>
      </c>
      <c r="BR89" s="4">
        <v>0.107698</v>
      </c>
      <c r="BS89" s="4">
        <v>-5</v>
      </c>
      <c r="BT89" s="4">
        <v>8.0000000000000002E-3</v>
      </c>
      <c r="BU89" s="4">
        <v>2.6318700000000002</v>
      </c>
      <c r="BV89" s="4">
        <v>21</v>
      </c>
      <c r="BW89" s="4">
        <f t="shared" si="8"/>
        <v>0.69534005399999999</v>
      </c>
      <c r="BY89" s="4">
        <f>BE89*$BU89*VLOOKUP("Fuel Specific Gravity",'Raw Data'!$A$1:$B$2000,2,FALSE)</f>
        <v>5737.6401154512305</v>
      </c>
      <c r="BZ89" s="4">
        <f>BF89*$BU89*VLOOKUP("Fuel Specific Gravity",'Raw Data'!$A$1:$B$2000,2,FALSE)</f>
        <v>3.4767239568300004</v>
      </c>
      <c r="CA89" s="4">
        <f>BJ89*$BU89*VLOOKUP("Fuel Specific Gravity",'Raw Data'!$A$1:$B$2000,2,FALSE)</f>
        <v>11.04487405956</v>
      </c>
      <c r="CB89" s="4">
        <f>BM89*$BU89*VLOOKUP("Fuel Specific Gravity",'Raw Data'!$A$1:$B$2000,2,FALSE)</f>
        <v>1.008427835574</v>
      </c>
    </row>
    <row r="90" spans="1:80" x14ac:dyDescent="0.25">
      <c r="A90" s="2">
        <v>43167</v>
      </c>
      <c r="B90" s="38">
        <v>1.8332175925925925E-2</v>
      </c>
      <c r="C90" s="4">
        <v>13.675000000000001</v>
      </c>
      <c r="D90" s="4">
        <v>8.6E-3</v>
      </c>
      <c r="E90" s="4">
        <v>85.791667000000004</v>
      </c>
      <c r="F90" s="4">
        <v>258.3</v>
      </c>
      <c r="G90" s="4">
        <v>3.2</v>
      </c>
      <c r="H90" s="4">
        <v>64.8</v>
      </c>
      <c r="J90" s="4">
        <v>2.2000000000000002</v>
      </c>
      <c r="K90" s="4">
        <v>0.879</v>
      </c>
      <c r="L90" s="4">
        <v>12.02</v>
      </c>
      <c r="M90" s="4">
        <v>7.4999999999999997E-3</v>
      </c>
      <c r="N90" s="4">
        <v>227.054</v>
      </c>
      <c r="O90" s="4">
        <v>2.8127</v>
      </c>
      <c r="P90" s="4">
        <v>229.9</v>
      </c>
      <c r="Q90" s="4">
        <v>186.57259999999999</v>
      </c>
      <c r="R90" s="4">
        <v>2.3111999999999999</v>
      </c>
      <c r="S90" s="4">
        <v>188.9</v>
      </c>
      <c r="T90" s="4">
        <v>64.847499999999997</v>
      </c>
      <c r="W90" s="4">
        <v>0</v>
      </c>
      <c r="X90" s="4">
        <v>1.9337</v>
      </c>
      <c r="Y90" s="4">
        <v>11.9</v>
      </c>
      <c r="Z90" s="4">
        <v>849</v>
      </c>
      <c r="AA90" s="4">
        <v>851</v>
      </c>
      <c r="AB90" s="4">
        <v>870</v>
      </c>
      <c r="AC90" s="4">
        <v>85</v>
      </c>
      <c r="AD90" s="4">
        <v>28.84</v>
      </c>
      <c r="AE90" s="4">
        <v>0.66</v>
      </c>
      <c r="AF90" s="4">
        <v>978</v>
      </c>
      <c r="AG90" s="4">
        <v>3</v>
      </c>
      <c r="AH90" s="4">
        <v>51</v>
      </c>
      <c r="AI90" s="4">
        <v>41</v>
      </c>
      <c r="AJ90" s="4">
        <v>190</v>
      </c>
      <c r="AK90" s="4">
        <v>169.1</v>
      </c>
      <c r="AL90" s="4">
        <v>4.8</v>
      </c>
      <c r="AM90" s="4">
        <v>175.8</v>
      </c>
      <c r="AN90" s="4" t="s">
        <v>155</v>
      </c>
      <c r="AO90" s="4">
        <v>2</v>
      </c>
      <c r="AP90" s="5">
        <v>0.89415509259259263</v>
      </c>
      <c r="AQ90" s="4">
        <v>47.164290999999999</v>
      </c>
      <c r="AR90" s="4">
        <v>-88.487549999999999</v>
      </c>
      <c r="AS90" s="4">
        <v>319.39999999999998</v>
      </c>
      <c r="AT90" s="4">
        <v>28</v>
      </c>
      <c r="AU90" s="4">
        <v>12</v>
      </c>
      <c r="AV90" s="4">
        <v>11</v>
      </c>
      <c r="AW90" s="4" t="s">
        <v>212</v>
      </c>
      <c r="AX90" s="4">
        <v>1.3229230000000001</v>
      </c>
      <c r="AY90" s="4">
        <v>2.1229230000000001</v>
      </c>
      <c r="AZ90" s="4">
        <v>2.468769</v>
      </c>
      <c r="BA90" s="4">
        <v>13.404</v>
      </c>
      <c r="BB90" s="4">
        <v>14.84</v>
      </c>
      <c r="BC90" s="4">
        <v>1.1100000000000001</v>
      </c>
      <c r="BD90" s="4">
        <v>13.77</v>
      </c>
      <c r="BE90" s="4">
        <v>2903.5549999999998</v>
      </c>
      <c r="BF90" s="4">
        <v>1.159</v>
      </c>
      <c r="BG90" s="4">
        <v>5.7439999999999998</v>
      </c>
      <c r="BH90" s="4">
        <v>7.0999999999999994E-2</v>
      </c>
      <c r="BI90" s="4">
        <v>5.8150000000000004</v>
      </c>
      <c r="BJ90" s="4">
        <v>4.72</v>
      </c>
      <c r="BK90" s="4">
        <v>5.8000000000000003E-2</v>
      </c>
      <c r="BL90" s="4">
        <v>4.7779999999999996</v>
      </c>
      <c r="BM90" s="4">
        <v>0.54059999999999997</v>
      </c>
      <c r="BQ90" s="4">
        <v>339.63900000000001</v>
      </c>
      <c r="BR90" s="4">
        <v>0.11429</v>
      </c>
      <c r="BS90" s="4">
        <v>-5</v>
      </c>
      <c r="BT90" s="4">
        <v>8.0000000000000002E-3</v>
      </c>
      <c r="BU90" s="4">
        <v>2.7929620000000002</v>
      </c>
      <c r="BV90" s="4">
        <v>21</v>
      </c>
      <c r="BW90" s="4">
        <f t="shared" si="8"/>
        <v>0.73790056040000007</v>
      </c>
      <c r="BY90" s="4">
        <f>BE90*$BU90*VLOOKUP("Fuel Specific Gravity",'Raw Data'!$A$1:$B$2000,2,FALSE)</f>
        <v>6090.2486037124099</v>
      </c>
      <c r="BZ90" s="4">
        <f>BF90*$BU90*VLOOKUP("Fuel Specific Gravity",'Raw Data'!$A$1:$B$2000,2,FALSE)</f>
        <v>2.4310192614580002</v>
      </c>
      <c r="CA90" s="4">
        <f>BJ90*$BU90*VLOOKUP("Fuel Specific Gravity",'Raw Data'!$A$1:$B$2000,2,FALSE)</f>
        <v>9.9002682606400008</v>
      </c>
      <c r="CB90" s="4">
        <f>BM90*$BU90*VLOOKUP("Fuel Specific Gravity",'Raw Data'!$A$1:$B$2000,2,FALSE)</f>
        <v>1.1339163181572001</v>
      </c>
    </row>
    <row r="91" spans="1:80" x14ac:dyDescent="0.25">
      <c r="A91" s="2">
        <v>43167</v>
      </c>
      <c r="B91" s="38">
        <v>1.8343749999999999E-2</v>
      </c>
      <c r="C91" s="4">
        <v>14.15</v>
      </c>
      <c r="D91" s="4">
        <v>5.7999999999999996E-3</v>
      </c>
      <c r="E91" s="4">
        <v>57.636364</v>
      </c>
      <c r="F91" s="4">
        <v>227.1</v>
      </c>
      <c r="G91" s="4">
        <v>3.2</v>
      </c>
      <c r="H91" s="4">
        <v>68.2</v>
      </c>
      <c r="J91" s="4">
        <v>2.2000000000000002</v>
      </c>
      <c r="K91" s="4">
        <v>0.87519999999999998</v>
      </c>
      <c r="L91" s="4">
        <v>12.3848</v>
      </c>
      <c r="M91" s="4">
        <v>5.0000000000000001E-3</v>
      </c>
      <c r="N91" s="4">
        <v>198.79660000000001</v>
      </c>
      <c r="O91" s="4">
        <v>2.7926000000000002</v>
      </c>
      <c r="P91" s="4">
        <v>201.6</v>
      </c>
      <c r="Q91" s="4">
        <v>163.35329999999999</v>
      </c>
      <c r="R91" s="4">
        <v>2.2947000000000002</v>
      </c>
      <c r="S91" s="4">
        <v>165.6</v>
      </c>
      <c r="T91" s="4">
        <v>68.2</v>
      </c>
      <c r="W91" s="4">
        <v>0</v>
      </c>
      <c r="X91" s="4">
        <v>1.9255</v>
      </c>
      <c r="Y91" s="4">
        <v>12</v>
      </c>
      <c r="Z91" s="4">
        <v>849</v>
      </c>
      <c r="AA91" s="4">
        <v>851</v>
      </c>
      <c r="AB91" s="4">
        <v>870</v>
      </c>
      <c r="AC91" s="4">
        <v>85</v>
      </c>
      <c r="AD91" s="4">
        <v>28.84</v>
      </c>
      <c r="AE91" s="4">
        <v>0.66</v>
      </c>
      <c r="AF91" s="4">
        <v>978</v>
      </c>
      <c r="AG91" s="4">
        <v>3</v>
      </c>
      <c r="AH91" s="4">
        <v>51</v>
      </c>
      <c r="AI91" s="4">
        <v>41</v>
      </c>
      <c r="AJ91" s="4">
        <v>190</v>
      </c>
      <c r="AK91" s="4">
        <v>169.9</v>
      </c>
      <c r="AL91" s="4">
        <v>4.8</v>
      </c>
      <c r="AM91" s="4">
        <v>175.4</v>
      </c>
      <c r="AN91" s="4" t="s">
        <v>155</v>
      </c>
      <c r="AO91" s="4">
        <v>2</v>
      </c>
      <c r="AP91" s="5">
        <v>0.89416666666666667</v>
      </c>
      <c r="AQ91" s="4">
        <v>47.164261000000003</v>
      </c>
      <c r="AR91" s="4">
        <v>-88.487689000000003</v>
      </c>
      <c r="AS91" s="4">
        <v>319.39999999999998</v>
      </c>
      <c r="AT91" s="4">
        <v>26.3</v>
      </c>
      <c r="AU91" s="4">
        <v>12</v>
      </c>
      <c r="AV91" s="4">
        <v>11</v>
      </c>
      <c r="AW91" s="4" t="s">
        <v>212</v>
      </c>
      <c r="AX91" s="4">
        <v>1.3</v>
      </c>
      <c r="AY91" s="4">
        <v>1.9458</v>
      </c>
      <c r="AZ91" s="4">
        <v>2.3229000000000002</v>
      </c>
      <c r="BA91" s="4">
        <v>13.404</v>
      </c>
      <c r="BB91" s="4">
        <v>14.37</v>
      </c>
      <c r="BC91" s="4">
        <v>1.07</v>
      </c>
      <c r="BD91" s="4">
        <v>14.255000000000001</v>
      </c>
      <c r="BE91" s="4">
        <v>2903.88</v>
      </c>
      <c r="BF91" s="4">
        <v>0.753</v>
      </c>
      <c r="BG91" s="4">
        <v>4.8810000000000002</v>
      </c>
      <c r="BH91" s="4">
        <v>6.9000000000000006E-2</v>
      </c>
      <c r="BI91" s="4">
        <v>4.95</v>
      </c>
      <c r="BJ91" s="4">
        <v>4.0110000000000001</v>
      </c>
      <c r="BK91" s="4">
        <v>5.6000000000000001E-2</v>
      </c>
      <c r="BL91" s="4">
        <v>4.0670000000000002</v>
      </c>
      <c r="BM91" s="4">
        <v>0.55179999999999996</v>
      </c>
      <c r="BQ91" s="4">
        <v>328.274</v>
      </c>
      <c r="BR91" s="4">
        <v>0.13358</v>
      </c>
      <c r="BS91" s="4">
        <v>-5</v>
      </c>
      <c r="BT91" s="4">
        <v>7.071E-3</v>
      </c>
      <c r="BU91" s="4">
        <v>3.2643620000000002</v>
      </c>
      <c r="BV91" s="4">
        <v>21</v>
      </c>
      <c r="BW91" s="4">
        <f t="shared" si="8"/>
        <v>0.86244444040000001</v>
      </c>
      <c r="BY91" s="4">
        <f>BE91*$BU91*VLOOKUP("Fuel Specific Gravity",'Raw Data'!$A$1:$B$2000,2,FALSE)</f>
        <v>7118.965958944561</v>
      </c>
      <c r="BZ91" s="4">
        <f>BF91*$BU91*VLOOKUP("Fuel Specific Gravity",'Raw Data'!$A$1:$B$2000,2,FALSE)</f>
        <v>1.8460065040860003</v>
      </c>
      <c r="CA91" s="4">
        <f>BJ91*$BU91*VLOOKUP("Fuel Specific Gravity",'Raw Data'!$A$1:$B$2000,2,FALSE)</f>
        <v>9.8331103424820014</v>
      </c>
      <c r="CB91" s="4">
        <f>BM91*$BU91*VLOOKUP("Fuel Specific Gravity",'Raw Data'!$A$1:$B$2000,2,FALSE)</f>
        <v>1.3527574886516001</v>
      </c>
    </row>
    <row r="92" spans="1:80" x14ac:dyDescent="0.25">
      <c r="A92" s="2">
        <v>43167</v>
      </c>
      <c r="B92" s="38">
        <v>1.8355324074074073E-2</v>
      </c>
      <c r="C92" s="4">
        <v>14.398</v>
      </c>
      <c r="D92" s="4">
        <v>3.8E-3</v>
      </c>
      <c r="E92" s="4">
        <v>38.272424999999998</v>
      </c>
      <c r="F92" s="4">
        <v>201.8</v>
      </c>
      <c r="G92" s="4">
        <v>3.1</v>
      </c>
      <c r="H92" s="4">
        <v>52</v>
      </c>
      <c r="J92" s="4">
        <v>2.1</v>
      </c>
      <c r="K92" s="4">
        <v>0.87329999999999997</v>
      </c>
      <c r="L92" s="4">
        <v>12.5746</v>
      </c>
      <c r="M92" s="4">
        <v>3.3E-3</v>
      </c>
      <c r="N92" s="4">
        <v>176.23670000000001</v>
      </c>
      <c r="O92" s="4">
        <v>2.7446999999999999</v>
      </c>
      <c r="P92" s="4">
        <v>179</v>
      </c>
      <c r="Q92" s="4">
        <v>144.81559999999999</v>
      </c>
      <c r="R92" s="4">
        <v>2.2553999999999998</v>
      </c>
      <c r="S92" s="4">
        <v>147.1</v>
      </c>
      <c r="T92" s="4">
        <v>51.984400000000001</v>
      </c>
      <c r="W92" s="4">
        <v>0</v>
      </c>
      <c r="X92" s="4">
        <v>1.8340000000000001</v>
      </c>
      <c r="Y92" s="4">
        <v>11.9</v>
      </c>
      <c r="Z92" s="4">
        <v>849</v>
      </c>
      <c r="AA92" s="4">
        <v>851</v>
      </c>
      <c r="AB92" s="4">
        <v>870</v>
      </c>
      <c r="AC92" s="4">
        <v>85</v>
      </c>
      <c r="AD92" s="4">
        <v>28.84</v>
      </c>
      <c r="AE92" s="4">
        <v>0.66</v>
      </c>
      <c r="AF92" s="4">
        <v>978</v>
      </c>
      <c r="AG92" s="4">
        <v>3</v>
      </c>
      <c r="AH92" s="4">
        <v>51</v>
      </c>
      <c r="AI92" s="4">
        <v>41</v>
      </c>
      <c r="AJ92" s="4">
        <v>190</v>
      </c>
      <c r="AK92" s="4">
        <v>170</v>
      </c>
      <c r="AL92" s="4">
        <v>4.8</v>
      </c>
      <c r="AM92" s="4">
        <v>175</v>
      </c>
      <c r="AN92" s="4" t="s">
        <v>155</v>
      </c>
      <c r="AO92" s="4">
        <v>2</v>
      </c>
      <c r="AP92" s="5">
        <v>0.8941782407407407</v>
      </c>
      <c r="AQ92" s="4">
        <v>47.164254999999997</v>
      </c>
      <c r="AR92" s="4">
        <v>-88.487719999999996</v>
      </c>
      <c r="AS92" s="4">
        <v>319.39999999999998</v>
      </c>
      <c r="AT92" s="4">
        <v>25.9</v>
      </c>
      <c r="AU92" s="4">
        <v>12</v>
      </c>
      <c r="AV92" s="4">
        <v>11</v>
      </c>
      <c r="AW92" s="4" t="s">
        <v>212</v>
      </c>
      <c r="AX92" s="4">
        <v>0.99160000000000004</v>
      </c>
      <c r="AY92" s="4">
        <v>1.5915999999999999</v>
      </c>
      <c r="AZ92" s="4">
        <v>1.8373999999999999</v>
      </c>
      <c r="BA92" s="4">
        <v>13.404</v>
      </c>
      <c r="BB92" s="4">
        <v>14.14</v>
      </c>
      <c r="BC92" s="4">
        <v>1.06</v>
      </c>
      <c r="BD92" s="4">
        <v>14.505000000000001</v>
      </c>
      <c r="BE92" s="4">
        <v>2904.55</v>
      </c>
      <c r="BF92" s="4">
        <v>0.49099999999999999</v>
      </c>
      <c r="BG92" s="4">
        <v>4.2629999999999999</v>
      </c>
      <c r="BH92" s="4">
        <v>6.6000000000000003E-2</v>
      </c>
      <c r="BI92" s="4">
        <v>4.3289999999999997</v>
      </c>
      <c r="BJ92" s="4">
        <v>3.5030000000000001</v>
      </c>
      <c r="BK92" s="4">
        <v>5.5E-2</v>
      </c>
      <c r="BL92" s="4">
        <v>3.5579999999999998</v>
      </c>
      <c r="BM92" s="4">
        <v>0.41439999999999999</v>
      </c>
      <c r="BQ92" s="4">
        <v>308.02</v>
      </c>
      <c r="BR92" s="4">
        <v>0.15820200000000001</v>
      </c>
      <c r="BS92" s="4">
        <v>-5</v>
      </c>
      <c r="BT92" s="4">
        <v>8.8559999999999993E-3</v>
      </c>
      <c r="BU92" s="4">
        <v>3.8660559999999999</v>
      </c>
      <c r="BV92" s="4">
        <v>21</v>
      </c>
      <c r="BW92" s="4">
        <f t="shared" si="8"/>
        <v>1.0214119952</v>
      </c>
      <c r="BY92" s="4">
        <f>BE92*$BU92*VLOOKUP("Fuel Specific Gravity",'Raw Data'!$A$1:$B$2000,2,FALSE)</f>
        <v>8433.0938690547991</v>
      </c>
      <c r="BZ92" s="4">
        <f>BF92*$BU92*VLOOKUP("Fuel Specific Gravity",'Raw Data'!$A$1:$B$2000,2,FALSE)</f>
        <v>1.4255733554959999</v>
      </c>
      <c r="CA92" s="4">
        <f>BJ92*$BU92*VLOOKUP("Fuel Specific Gravity",'Raw Data'!$A$1:$B$2000,2,FALSE)</f>
        <v>10.170638420168</v>
      </c>
      <c r="CB92" s="4">
        <f>BM92*$BU92*VLOOKUP("Fuel Specific Gravity",'Raw Data'!$A$1:$B$2000,2,FALSE)</f>
        <v>1.2031722984063999</v>
      </c>
    </row>
    <row r="93" spans="1:80" x14ac:dyDescent="0.25">
      <c r="A93" s="2">
        <v>43167</v>
      </c>
      <c r="B93" s="38">
        <v>1.836689814814815E-2</v>
      </c>
      <c r="C93" s="4">
        <v>14.016999999999999</v>
      </c>
      <c r="D93" s="4">
        <v>3.8E-3</v>
      </c>
      <c r="E93" s="4">
        <v>38.394649000000001</v>
      </c>
      <c r="F93" s="4">
        <v>176.8</v>
      </c>
      <c r="G93" s="4">
        <v>3.1</v>
      </c>
      <c r="H93" s="4">
        <v>40.200000000000003</v>
      </c>
      <c r="J93" s="4">
        <v>1.87</v>
      </c>
      <c r="K93" s="4">
        <v>0.87629999999999997</v>
      </c>
      <c r="L93" s="4">
        <v>12.283799999999999</v>
      </c>
      <c r="M93" s="4">
        <v>3.3999999999999998E-3</v>
      </c>
      <c r="N93" s="4">
        <v>154.95740000000001</v>
      </c>
      <c r="O93" s="4">
        <v>2.7166000000000001</v>
      </c>
      <c r="P93" s="4">
        <v>157.69999999999999</v>
      </c>
      <c r="Q93" s="4">
        <v>127.3437</v>
      </c>
      <c r="R93" s="4">
        <v>2.2324999999999999</v>
      </c>
      <c r="S93" s="4">
        <v>129.6</v>
      </c>
      <c r="T93" s="4">
        <v>40.164099999999998</v>
      </c>
      <c r="W93" s="4">
        <v>0</v>
      </c>
      <c r="X93" s="4">
        <v>1.6425000000000001</v>
      </c>
      <c r="Y93" s="4">
        <v>11.9</v>
      </c>
      <c r="Z93" s="4">
        <v>849</v>
      </c>
      <c r="AA93" s="4">
        <v>851</v>
      </c>
      <c r="AB93" s="4">
        <v>871</v>
      </c>
      <c r="AC93" s="4">
        <v>85</v>
      </c>
      <c r="AD93" s="4">
        <v>28.86</v>
      </c>
      <c r="AE93" s="4">
        <v>0.66</v>
      </c>
      <c r="AF93" s="4">
        <v>977</v>
      </c>
      <c r="AG93" s="4">
        <v>3</v>
      </c>
      <c r="AH93" s="4">
        <v>51</v>
      </c>
      <c r="AI93" s="4">
        <v>41</v>
      </c>
      <c r="AJ93" s="4">
        <v>190</v>
      </c>
      <c r="AK93" s="4">
        <v>170</v>
      </c>
      <c r="AL93" s="4">
        <v>4.8</v>
      </c>
      <c r="AM93" s="4">
        <v>175.3</v>
      </c>
      <c r="AN93" s="4" t="s">
        <v>155</v>
      </c>
      <c r="AO93" s="4">
        <v>2</v>
      </c>
      <c r="AP93" s="5">
        <v>0.8941782407407407</v>
      </c>
      <c r="AQ93" s="4">
        <v>47.164237999999997</v>
      </c>
      <c r="AR93" s="4">
        <v>-88.487824000000003</v>
      </c>
      <c r="AS93" s="4">
        <v>319.5</v>
      </c>
      <c r="AT93" s="4">
        <v>24.2</v>
      </c>
      <c r="AU93" s="4">
        <v>12</v>
      </c>
      <c r="AV93" s="4">
        <v>11</v>
      </c>
      <c r="AW93" s="4" t="s">
        <v>212</v>
      </c>
      <c r="AX93" s="4">
        <v>0.97709999999999997</v>
      </c>
      <c r="AY93" s="4">
        <v>1.5</v>
      </c>
      <c r="AZ93" s="4">
        <v>1.7770999999999999</v>
      </c>
      <c r="BA93" s="4">
        <v>13.404</v>
      </c>
      <c r="BB93" s="4">
        <v>14.5</v>
      </c>
      <c r="BC93" s="4">
        <v>1.08</v>
      </c>
      <c r="BD93" s="4">
        <v>14.112</v>
      </c>
      <c r="BE93" s="4">
        <v>2904.9960000000001</v>
      </c>
      <c r="BF93" s="4">
        <v>0.50600000000000001</v>
      </c>
      <c r="BG93" s="4">
        <v>3.8380000000000001</v>
      </c>
      <c r="BH93" s="4">
        <v>6.7000000000000004E-2</v>
      </c>
      <c r="BI93" s="4">
        <v>3.9049999999999998</v>
      </c>
      <c r="BJ93" s="4">
        <v>3.1539999999999999</v>
      </c>
      <c r="BK93" s="4">
        <v>5.5E-2</v>
      </c>
      <c r="BL93" s="4">
        <v>3.2090000000000001</v>
      </c>
      <c r="BM93" s="4">
        <v>0.32779999999999998</v>
      </c>
      <c r="BQ93" s="4">
        <v>282.42599999999999</v>
      </c>
      <c r="BR93" s="4">
        <v>0.144208</v>
      </c>
      <c r="BS93" s="4">
        <v>-5</v>
      </c>
      <c r="BT93" s="4">
        <v>8.071E-3</v>
      </c>
      <c r="BU93" s="4">
        <v>3.5240879999999999</v>
      </c>
      <c r="BV93" s="4">
        <v>21</v>
      </c>
      <c r="BW93" s="4">
        <f t="shared" si="8"/>
        <v>0.93106404959999989</v>
      </c>
      <c r="BY93" s="4">
        <f>BE93*$BU93*VLOOKUP("Fuel Specific Gravity",'Raw Data'!$A$1:$B$2000,2,FALSE)</f>
        <v>7688.3336192796478</v>
      </c>
      <c r="BZ93" s="4">
        <f>BF93*$BU93*VLOOKUP("Fuel Specific Gravity",'Raw Data'!$A$1:$B$2000,2,FALSE)</f>
        <v>1.3391745845279999</v>
      </c>
      <c r="CA93" s="4">
        <f>BJ93*$BU93*VLOOKUP("Fuel Specific Gravity",'Raw Data'!$A$1:$B$2000,2,FALSE)</f>
        <v>8.3473451375519989</v>
      </c>
      <c r="CB93" s="4">
        <f>BM93*$BU93*VLOOKUP("Fuel Specific Gravity",'Raw Data'!$A$1:$B$2000,2,FALSE)</f>
        <v>0.86755223084639999</v>
      </c>
    </row>
    <row r="94" spans="1:80" x14ac:dyDescent="0.25">
      <c r="A94" s="2">
        <v>43167</v>
      </c>
      <c r="B94" s="38">
        <v>1.8378472222222223E-2</v>
      </c>
      <c r="C94" s="4">
        <v>14.186</v>
      </c>
      <c r="D94" s="4">
        <v>4.7999999999999996E-3</v>
      </c>
      <c r="E94" s="4">
        <v>47.542169000000001</v>
      </c>
      <c r="F94" s="4">
        <v>151.5</v>
      </c>
      <c r="G94" s="4">
        <v>3.1</v>
      </c>
      <c r="H94" s="4">
        <v>40.200000000000003</v>
      </c>
      <c r="J94" s="4">
        <v>1.63</v>
      </c>
      <c r="K94" s="4">
        <v>0.875</v>
      </c>
      <c r="L94" s="4">
        <v>12.4129</v>
      </c>
      <c r="M94" s="4">
        <v>4.1999999999999997E-3</v>
      </c>
      <c r="N94" s="4">
        <v>132.55029999999999</v>
      </c>
      <c r="O94" s="4">
        <v>2.7124999999999999</v>
      </c>
      <c r="P94" s="4">
        <v>135.30000000000001</v>
      </c>
      <c r="Q94" s="4">
        <v>108.93049999999999</v>
      </c>
      <c r="R94" s="4">
        <v>2.2290999999999999</v>
      </c>
      <c r="S94" s="4">
        <v>111.2</v>
      </c>
      <c r="T94" s="4">
        <v>40.179099999999998</v>
      </c>
      <c r="W94" s="4">
        <v>0</v>
      </c>
      <c r="X94" s="4">
        <v>1.4275</v>
      </c>
      <c r="Y94" s="4">
        <v>12</v>
      </c>
      <c r="Z94" s="4">
        <v>849</v>
      </c>
      <c r="AA94" s="4">
        <v>851</v>
      </c>
      <c r="AB94" s="4">
        <v>871</v>
      </c>
      <c r="AC94" s="4">
        <v>85</v>
      </c>
      <c r="AD94" s="4">
        <v>28.87</v>
      </c>
      <c r="AE94" s="4">
        <v>0.66</v>
      </c>
      <c r="AF94" s="4">
        <v>977</v>
      </c>
      <c r="AG94" s="4">
        <v>3</v>
      </c>
      <c r="AH94" s="4">
        <v>51</v>
      </c>
      <c r="AI94" s="4">
        <v>41</v>
      </c>
      <c r="AJ94" s="4">
        <v>190</v>
      </c>
      <c r="AK94" s="4">
        <v>169.1</v>
      </c>
      <c r="AL94" s="4">
        <v>4.8</v>
      </c>
      <c r="AM94" s="4">
        <v>175.7</v>
      </c>
      <c r="AN94" s="4" t="s">
        <v>155</v>
      </c>
      <c r="AO94" s="4">
        <v>2</v>
      </c>
      <c r="AP94" s="5">
        <v>0.89418981481481474</v>
      </c>
      <c r="AQ94" s="4">
        <v>47.164220999999998</v>
      </c>
      <c r="AR94" s="4">
        <v>-88.487959000000004</v>
      </c>
      <c r="AS94" s="4">
        <v>319.7</v>
      </c>
      <c r="AT94" s="4">
        <v>23.7</v>
      </c>
      <c r="AU94" s="4">
        <v>12</v>
      </c>
      <c r="AV94" s="4">
        <v>10</v>
      </c>
      <c r="AW94" s="4" t="s">
        <v>213</v>
      </c>
      <c r="AX94" s="4">
        <v>1.0770999999999999</v>
      </c>
      <c r="AY94" s="4">
        <v>1.6541999999999999</v>
      </c>
      <c r="AZ94" s="4">
        <v>1.9541999999999999</v>
      </c>
      <c r="BA94" s="4">
        <v>13.404</v>
      </c>
      <c r="BB94" s="4">
        <v>14.34</v>
      </c>
      <c r="BC94" s="4">
        <v>1.07</v>
      </c>
      <c r="BD94" s="4">
        <v>14.287000000000001</v>
      </c>
      <c r="BE94" s="4">
        <v>2904.73</v>
      </c>
      <c r="BF94" s="4">
        <v>0.62</v>
      </c>
      <c r="BG94" s="4">
        <v>3.2480000000000002</v>
      </c>
      <c r="BH94" s="4">
        <v>6.6000000000000003E-2</v>
      </c>
      <c r="BI94" s="4">
        <v>3.3149999999999999</v>
      </c>
      <c r="BJ94" s="4">
        <v>2.669</v>
      </c>
      <c r="BK94" s="4">
        <v>5.5E-2</v>
      </c>
      <c r="BL94" s="4">
        <v>2.7240000000000002</v>
      </c>
      <c r="BM94" s="4">
        <v>0.32450000000000001</v>
      </c>
      <c r="BQ94" s="4">
        <v>242.88</v>
      </c>
      <c r="BR94" s="4">
        <v>0.11977500000000001</v>
      </c>
      <c r="BS94" s="4">
        <v>-5</v>
      </c>
      <c r="BT94" s="4">
        <v>8.9289999999999994E-3</v>
      </c>
      <c r="BU94" s="4">
        <v>2.9270019999999999</v>
      </c>
      <c r="BV94" s="4">
        <v>21</v>
      </c>
      <c r="BW94" s="4">
        <f t="shared" si="8"/>
        <v>0.77331392839999991</v>
      </c>
      <c r="BY94" s="4">
        <f>BE94*$BU94*VLOOKUP("Fuel Specific Gravity",'Raw Data'!$A$1:$B$2000,2,FALSE)</f>
        <v>6385.1150401144596</v>
      </c>
      <c r="BZ94" s="4">
        <f>BF94*$BU94*VLOOKUP("Fuel Specific Gravity",'Raw Data'!$A$1:$B$2000,2,FALSE)</f>
        <v>1.3628706712399998</v>
      </c>
      <c r="CA94" s="4">
        <f>BJ94*$BU94*VLOOKUP("Fuel Specific Gravity",'Raw Data'!$A$1:$B$2000,2,FALSE)</f>
        <v>5.8669384218380003</v>
      </c>
      <c r="CB94" s="4">
        <f>BM94*$BU94*VLOOKUP("Fuel Specific Gravity",'Raw Data'!$A$1:$B$2000,2,FALSE)</f>
        <v>0.71330892389900002</v>
      </c>
    </row>
    <row r="95" spans="1:80" x14ac:dyDescent="0.25">
      <c r="A95" s="2">
        <v>43167</v>
      </c>
      <c r="B95" s="38">
        <v>1.8390046296296297E-2</v>
      </c>
      <c r="C95" s="4">
        <v>14.21</v>
      </c>
      <c r="D95" s="4">
        <v>3.8999999999999998E-3</v>
      </c>
      <c r="E95" s="4">
        <v>39.482173000000003</v>
      </c>
      <c r="F95" s="4">
        <v>136.5</v>
      </c>
      <c r="G95" s="4">
        <v>3.1</v>
      </c>
      <c r="H95" s="4">
        <v>35.6</v>
      </c>
      <c r="J95" s="4">
        <v>1.48</v>
      </c>
      <c r="K95" s="4">
        <v>0.87480000000000002</v>
      </c>
      <c r="L95" s="4">
        <v>12.4312</v>
      </c>
      <c r="M95" s="4">
        <v>3.5000000000000001E-3</v>
      </c>
      <c r="N95" s="4">
        <v>119.3824</v>
      </c>
      <c r="O95" s="4">
        <v>2.7119</v>
      </c>
      <c r="P95" s="4">
        <v>122.1</v>
      </c>
      <c r="Q95" s="4">
        <v>98.109099999999998</v>
      </c>
      <c r="R95" s="4">
        <v>2.2286999999999999</v>
      </c>
      <c r="S95" s="4">
        <v>100.3</v>
      </c>
      <c r="T95" s="4">
        <v>35.6419</v>
      </c>
      <c r="W95" s="4">
        <v>0</v>
      </c>
      <c r="X95" s="4">
        <v>1.2976000000000001</v>
      </c>
      <c r="Y95" s="4">
        <v>11.9</v>
      </c>
      <c r="Z95" s="4">
        <v>849</v>
      </c>
      <c r="AA95" s="4">
        <v>851</v>
      </c>
      <c r="AB95" s="4">
        <v>870</v>
      </c>
      <c r="AC95" s="4">
        <v>85</v>
      </c>
      <c r="AD95" s="4">
        <v>28.87</v>
      </c>
      <c r="AE95" s="4">
        <v>0.66</v>
      </c>
      <c r="AF95" s="4">
        <v>977</v>
      </c>
      <c r="AG95" s="4">
        <v>3</v>
      </c>
      <c r="AH95" s="4">
        <v>51</v>
      </c>
      <c r="AI95" s="4">
        <v>41</v>
      </c>
      <c r="AJ95" s="4">
        <v>190</v>
      </c>
      <c r="AK95" s="4">
        <v>169</v>
      </c>
      <c r="AL95" s="4">
        <v>4.8</v>
      </c>
      <c r="AM95" s="4">
        <v>175.9</v>
      </c>
      <c r="AN95" s="4" t="s">
        <v>155</v>
      </c>
      <c r="AO95" s="4">
        <v>2</v>
      </c>
      <c r="AP95" s="5">
        <v>0.89420138888888889</v>
      </c>
      <c r="AQ95" s="4">
        <v>47.164217999999998</v>
      </c>
      <c r="AR95" s="4">
        <v>-88.488095999999999</v>
      </c>
      <c r="AS95" s="4">
        <v>319.89999999999998</v>
      </c>
      <c r="AT95" s="4">
        <v>23.3</v>
      </c>
      <c r="AU95" s="4">
        <v>12</v>
      </c>
      <c r="AV95" s="4">
        <v>10</v>
      </c>
      <c r="AW95" s="4" t="s">
        <v>213</v>
      </c>
      <c r="AX95" s="4">
        <v>1.1000000000000001</v>
      </c>
      <c r="AY95" s="4">
        <v>1.7</v>
      </c>
      <c r="AZ95" s="4">
        <v>2</v>
      </c>
      <c r="BA95" s="4">
        <v>13.404</v>
      </c>
      <c r="BB95" s="4">
        <v>14.32</v>
      </c>
      <c r="BC95" s="4">
        <v>1.07</v>
      </c>
      <c r="BD95" s="4">
        <v>14.31</v>
      </c>
      <c r="BE95" s="4">
        <v>2904.99</v>
      </c>
      <c r="BF95" s="4">
        <v>0.51400000000000001</v>
      </c>
      <c r="BG95" s="4">
        <v>2.9220000000000002</v>
      </c>
      <c r="BH95" s="4">
        <v>6.6000000000000003E-2</v>
      </c>
      <c r="BI95" s="4">
        <v>2.988</v>
      </c>
      <c r="BJ95" s="4">
        <v>2.4009999999999998</v>
      </c>
      <c r="BK95" s="4">
        <v>5.5E-2</v>
      </c>
      <c r="BL95" s="4">
        <v>2.4550000000000001</v>
      </c>
      <c r="BM95" s="4">
        <v>0.28739999999999999</v>
      </c>
      <c r="BQ95" s="4">
        <v>220.49</v>
      </c>
      <c r="BR95" s="4">
        <v>0.14679900000000001</v>
      </c>
      <c r="BS95" s="4">
        <v>-5</v>
      </c>
      <c r="BT95" s="4">
        <v>8.9999999999999993E-3</v>
      </c>
      <c r="BU95" s="4">
        <v>3.5874009999999998</v>
      </c>
      <c r="BV95" s="4">
        <v>21</v>
      </c>
      <c r="BW95" s="4">
        <f t="shared" si="8"/>
        <v>0.94779134419999989</v>
      </c>
      <c r="BY95" s="4">
        <f>BE95*$BU95*VLOOKUP("Fuel Specific Gravity",'Raw Data'!$A$1:$B$2000,2,FALSE)</f>
        <v>7826.4443872734892</v>
      </c>
      <c r="BZ95" s="4">
        <f>BF95*$BU95*VLOOKUP("Fuel Specific Gravity",'Raw Data'!$A$1:$B$2000,2,FALSE)</f>
        <v>1.384787009614</v>
      </c>
      <c r="CA95" s="4">
        <f>BJ95*$BU95*VLOOKUP("Fuel Specific Gravity",'Raw Data'!$A$1:$B$2000,2,FALSE)</f>
        <v>6.4686257005509988</v>
      </c>
      <c r="CB95" s="4">
        <f>BM95*$BU95*VLOOKUP("Fuel Specific Gravity",'Raw Data'!$A$1:$B$2000,2,FALSE)</f>
        <v>0.77429530459739992</v>
      </c>
    </row>
    <row r="96" spans="1:80" x14ac:dyDescent="0.25">
      <c r="A96" s="2">
        <v>43167</v>
      </c>
      <c r="B96" s="38">
        <v>1.840162037037037E-2</v>
      </c>
      <c r="C96" s="4">
        <v>14.06</v>
      </c>
      <c r="D96" s="4">
        <v>3.0999999999999999E-3</v>
      </c>
      <c r="E96" s="4">
        <v>30.993209</v>
      </c>
      <c r="F96" s="4">
        <v>123.1</v>
      </c>
      <c r="G96" s="4">
        <v>3.1</v>
      </c>
      <c r="H96" s="4">
        <v>33.200000000000003</v>
      </c>
      <c r="J96" s="4">
        <v>1.33</v>
      </c>
      <c r="K96" s="4">
        <v>0.876</v>
      </c>
      <c r="L96" s="4">
        <v>12.3169</v>
      </c>
      <c r="M96" s="4">
        <v>2.7000000000000001E-3</v>
      </c>
      <c r="N96" s="4">
        <v>107.8792</v>
      </c>
      <c r="O96" s="4">
        <v>2.7157</v>
      </c>
      <c r="P96" s="4">
        <v>110.6</v>
      </c>
      <c r="Q96" s="4">
        <v>88.655600000000007</v>
      </c>
      <c r="R96" s="4">
        <v>2.2317999999999998</v>
      </c>
      <c r="S96" s="4">
        <v>90.9</v>
      </c>
      <c r="T96" s="4">
        <v>33.183</v>
      </c>
      <c r="W96" s="4">
        <v>0</v>
      </c>
      <c r="X96" s="4">
        <v>1.1655</v>
      </c>
      <c r="Y96" s="4">
        <v>12</v>
      </c>
      <c r="Z96" s="4">
        <v>849</v>
      </c>
      <c r="AA96" s="4">
        <v>851</v>
      </c>
      <c r="AB96" s="4">
        <v>870</v>
      </c>
      <c r="AC96" s="4">
        <v>85</v>
      </c>
      <c r="AD96" s="4">
        <v>28.87</v>
      </c>
      <c r="AE96" s="4">
        <v>0.66</v>
      </c>
      <c r="AF96" s="4">
        <v>977</v>
      </c>
      <c r="AG96" s="4">
        <v>3</v>
      </c>
      <c r="AH96" s="4">
        <v>51</v>
      </c>
      <c r="AI96" s="4">
        <v>41</v>
      </c>
      <c r="AJ96" s="4">
        <v>190</v>
      </c>
      <c r="AK96" s="4">
        <v>169.9</v>
      </c>
      <c r="AL96" s="4">
        <v>4.9000000000000004</v>
      </c>
      <c r="AM96" s="4">
        <v>175.6</v>
      </c>
      <c r="AN96" s="4" t="s">
        <v>155</v>
      </c>
      <c r="AO96" s="4">
        <v>2</v>
      </c>
      <c r="AP96" s="5">
        <v>0.89421296296296304</v>
      </c>
      <c r="AQ96" s="4">
        <v>47.164209999999997</v>
      </c>
      <c r="AR96" s="4">
        <v>-88.488234000000006</v>
      </c>
      <c r="AS96" s="4">
        <v>320.10000000000002</v>
      </c>
      <c r="AT96" s="4">
        <v>23.2</v>
      </c>
      <c r="AU96" s="4">
        <v>12</v>
      </c>
      <c r="AV96" s="4">
        <v>10</v>
      </c>
      <c r="AW96" s="4" t="s">
        <v>213</v>
      </c>
      <c r="AX96" s="4">
        <v>1.1000000000000001</v>
      </c>
      <c r="AY96" s="4">
        <v>1.7</v>
      </c>
      <c r="AZ96" s="4">
        <v>2</v>
      </c>
      <c r="BA96" s="4">
        <v>13.404</v>
      </c>
      <c r="BB96" s="4">
        <v>14.46</v>
      </c>
      <c r="BC96" s="4">
        <v>1.08</v>
      </c>
      <c r="BD96" s="4">
        <v>14.148999999999999</v>
      </c>
      <c r="BE96" s="4">
        <v>2905.2939999999999</v>
      </c>
      <c r="BF96" s="4">
        <v>0.40799999999999997</v>
      </c>
      <c r="BG96" s="4">
        <v>2.665</v>
      </c>
      <c r="BH96" s="4">
        <v>6.7000000000000004E-2</v>
      </c>
      <c r="BI96" s="4">
        <v>2.7320000000000002</v>
      </c>
      <c r="BJ96" s="4">
        <v>2.19</v>
      </c>
      <c r="BK96" s="4">
        <v>5.5E-2</v>
      </c>
      <c r="BL96" s="4">
        <v>2.2450000000000001</v>
      </c>
      <c r="BM96" s="4">
        <v>0.27010000000000001</v>
      </c>
      <c r="BQ96" s="4">
        <v>199.89099999999999</v>
      </c>
      <c r="BR96" s="4">
        <v>0.162935</v>
      </c>
      <c r="BS96" s="4">
        <v>-5</v>
      </c>
      <c r="BT96" s="4">
        <v>8.071E-3</v>
      </c>
      <c r="BU96" s="4">
        <v>3.9817239999999998</v>
      </c>
      <c r="BV96" s="4">
        <v>21</v>
      </c>
      <c r="BW96" s="4">
        <f t="shared" si="8"/>
        <v>1.0519714807999998</v>
      </c>
      <c r="BY96" s="4">
        <f>BE96*$BU96*VLOOKUP("Fuel Specific Gravity",'Raw Data'!$A$1:$B$2000,2,FALSE)</f>
        <v>8687.6272139888551</v>
      </c>
      <c r="BZ96" s="4">
        <f>BF96*$BU96*VLOOKUP("Fuel Specific Gravity",'Raw Data'!$A$1:$B$2000,2,FALSE)</f>
        <v>1.2200320873919999</v>
      </c>
      <c r="CA96" s="4">
        <f>BJ96*$BU96*VLOOKUP("Fuel Specific Gravity",'Raw Data'!$A$1:$B$2000,2,FALSE)</f>
        <v>6.5487016455599996</v>
      </c>
      <c r="CB96" s="4">
        <f>BM96*$BU96*VLOOKUP("Fuel Specific Gravity",'Raw Data'!$A$1:$B$2000,2,FALSE)</f>
        <v>0.80767320295240008</v>
      </c>
    </row>
    <row r="97" spans="1:80" x14ac:dyDescent="0.25">
      <c r="A97" s="2">
        <v>43167</v>
      </c>
      <c r="B97" s="38">
        <v>1.8413194444444444E-2</v>
      </c>
      <c r="C97" s="4">
        <v>14.119</v>
      </c>
      <c r="D97" s="4">
        <v>4.4999999999999997E-3</v>
      </c>
      <c r="E97" s="4">
        <v>44.877842999999999</v>
      </c>
      <c r="F97" s="4">
        <v>109</v>
      </c>
      <c r="G97" s="4">
        <v>3.1</v>
      </c>
      <c r="H97" s="4">
        <v>41.2</v>
      </c>
      <c r="J97" s="4">
        <v>1.18</v>
      </c>
      <c r="K97" s="4">
        <v>0.87549999999999994</v>
      </c>
      <c r="L97" s="4">
        <v>12.361599999999999</v>
      </c>
      <c r="M97" s="4">
        <v>3.8999999999999998E-3</v>
      </c>
      <c r="N97" s="4">
        <v>95.461500000000001</v>
      </c>
      <c r="O97" s="4">
        <v>2.7141000000000002</v>
      </c>
      <c r="P97" s="4">
        <v>98.2</v>
      </c>
      <c r="Q97" s="4">
        <v>78.450699999999998</v>
      </c>
      <c r="R97" s="4">
        <v>2.2305000000000001</v>
      </c>
      <c r="S97" s="4">
        <v>80.7</v>
      </c>
      <c r="T97" s="4">
        <v>41.210500000000003</v>
      </c>
      <c r="W97" s="4">
        <v>0</v>
      </c>
      <c r="X97" s="4">
        <v>1.0351999999999999</v>
      </c>
      <c r="Y97" s="4">
        <v>11.9</v>
      </c>
      <c r="Z97" s="4">
        <v>849</v>
      </c>
      <c r="AA97" s="4">
        <v>851</v>
      </c>
      <c r="AB97" s="4">
        <v>870</v>
      </c>
      <c r="AC97" s="4">
        <v>85</v>
      </c>
      <c r="AD97" s="4">
        <v>28.87</v>
      </c>
      <c r="AE97" s="4">
        <v>0.66</v>
      </c>
      <c r="AF97" s="4">
        <v>977</v>
      </c>
      <c r="AG97" s="4">
        <v>3</v>
      </c>
      <c r="AH97" s="4">
        <v>51</v>
      </c>
      <c r="AI97" s="4">
        <v>41</v>
      </c>
      <c r="AJ97" s="4">
        <v>190</v>
      </c>
      <c r="AK97" s="4">
        <v>170</v>
      </c>
      <c r="AL97" s="4">
        <v>4.8</v>
      </c>
      <c r="AM97" s="4">
        <v>175.2</v>
      </c>
      <c r="AN97" s="4" t="s">
        <v>155</v>
      </c>
      <c r="AO97" s="4">
        <v>2</v>
      </c>
      <c r="AP97" s="5">
        <v>0.89422453703703697</v>
      </c>
      <c r="AQ97" s="4">
        <v>47.164242999999999</v>
      </c>
      <c r="AR97" s="4">
        <v>-88.488347000000005</v>
      </c>
      <c r="AS97" s="4">
        <v>320.2</v>
      </c>
      <c r="AT97" s="4">
        <v>21.9</v>
      </c>
      <c r="AU97" s="4">
        <v>12</v>
      </c>
      <c r="AV97" s="4">
        <v>10</v>
      </c>
      <c r="AW97" s="4" t="s">
        <v>213</v>
      </c>
      <c r="AX97" s="4">
        <v>1.1771</v>
      </c>
      <c r="AY97" s="4">
        <v>1.8542000000000001</v>
      </c>
      <c r="AZ97" s="4">
        <v>2.1541999999999999</v>
      </c>
      <c r="BA97" s="4">
        <v>13.404</v>
      </c>
      <c r="BB97" s="4">
        <v>14.4</v>
      </c>
      <c r="BC97" s="4">
        <v>1.07</v>
      </c>
      <c r="BD97" s="4">
        <v>14.217000000000001</v>
      </c>
      <c r="BE97" s="4">
        <v>2904.79</v>
      </c>
      <c r="BF97" s="4">
        <v>0.58799999999999997</v>
      </c>
      <c r="BG97" s="4">
        <v>2.3490000000000002</v>
      </c>
      <c r="BH97" s="4">
        <v>6.7000000000000004E-2</v>
      </c>
      <c r="BI97" s="4">
        <v>2.4159999999999999</v>
      </c>
      <c r="BJ97" s="4">
        <v>1.931</v>
      </c>
      <c r="BK97" s="4">
        <v>5.5E-2</v>
      </c>
      <c r="BL97" s="4">
        <v>1.9850000000000001</v>
      </c>
      <c r="BM97" s="4">
        <v>0.3342</v>
      </c>
      <c r="BQ97" s="4">
        <v>176.875</v>
      </c>
      <c r="BR97" s="4">
        <v>0.16307099999999999</v>
      </c>
      <c r="BS97" s="4">
        <v>-5</v>
      </c>
      <c r="BT97" s="4">
        <v>7.071E-3</v>
      </c>
      <c r="BU97" s="4">
        <v>3.9850479999999999</v>
      </c>
      <c r="BV97" s="4">
        <v>21</v>
      </c>
      <c r="BW97" s="4">
        <f t="shared" si="8"/>
        <v>1.0528496815999999</v>
      </c>
      <c r="BY97" s="4">
        <f>BE97*$BU97*VLOOKUP("Fuel Specific Gravity",'Raw Data'!$A$1:$B$2000,2,FALSE)</f>
        <v>8693.3714125199203</v>
      </c>
      <c r="BZ97" s="4">
        <f>BF97*$BU97*VLOOKUP("Fuel Specific Gravity",'Raw Data'!$A$1:$B$2000,2,FALSE)</f>
        <v>1.7597493762239997</v>
      </c>
      <c r="CA97" s="4">
        <f>BJ97*$BU97*VLOOKUP("Fuel Specific Gravity",'Raw Data'!$A$1:$B$2000,2,FALSE)</f>
        <v>5.7790408936880002</v>
      </c>
      <c r="CB97" s="4">
        <f>BM97*$BU97*VLOOKUP("Fuel Specific Gravity",'Raw Data'!$A$1:$B$2000,2,FALSE)</f>
        <v>1.0001840842415999</v>
      </c>
    </row>
    <row r="98" spans="1:80" x14ac:dyDescent="0.25">
      <c r="A98" s="2">
        <v>43167</v>
      </c>
      <c r="B98" s="38">
        <v>1.8424768518518517E-2</v>
      </c>
      <c r="C98" s="4">
        <v>14.356999999999999</v>
      </c>
      <c r="D98" s="4">
        <v>3.8E-3</v>
      </c>
      <c r="E98" s="4">
        <v>38.351464</v>
      </c>
      <c r="F98" s="4">
        <v>102.7</v>
      </c>
      <c r="G98" s="4">
        <v>3.1</v>
      </c>
      <c r="H98" s="4">
        <v>48</v>
      </c>
      <c r="J98" s="4">
        <v>1.03</v>
      </c>
      <c r="K98" s="4">
        <v>0.87370000000000003</v>
      </c>
      <c r="L98" s="4">
        <v>12.5433</v>
      </c>
      <c r="M98" s="4">
        <v>3.3999999999999998E-3</v>
      </c>
      <c r="N98" s="4">
        <v>89.769099999999995</v>
      </c>
      <c r="O98" s="4">
        <v>2.7084000000000001</v>
      </c>
      <c r="P98" s="4">
        <v>92.5</v>
      </c>
      <c r="Q98" s="4">
        <v>73.764799999999994</v>
      </c>
      <c r="R98" s="4">
        <v>2.2256</v>
      </c>
      <c r="S98" s="4">
        <v>76</v>
      </c>
      <c r="T98" s="4">
        <v>47.959899999999998</v>
      </c>
      <c r="W98" s="4">
        <v>0</v>
      </c>
      <c r="X98" s="4">
        <v>0.90310000000000001</v>
      </c>
      <c r="Y98" s="4">
        <v>11.9</v>
      </c>
      <c r="Z98" s="4">
        <v>850</v>
      </c>
      <c r="AA98" s="4">
        <v>851</v>
      </c>
      <c r="AB98" s="4">
        <v>870</v>
      </c>
      <c r="AC98" s="4">
        <v>85</v>
      </c>
      <c r="AD98" s="4">
        <v>28.84</v>
      </c>
      <c r="AE98" s="4">
        <v>0.66</v>
      </c>
      <c r="AF98" s="4">
        <v>978</v>
      </c>
      <c r="AG98" s="4">
        <v>3</v>
      </c>
      <c r="AH98" s="4">
        <v>51</v>
      </c>
      <c r="AI98" s="4">
        <v>41</v>
      </c>
      <c r="AJ98" s="4">
        <v>190</v>
      </c>
      <c r="AK98" s="4">
        <v>170</v>
      </c>
      <c r="AL98" s="4">
        <v>4.9000000000000004</v>
      </c>
      <c r="AM98" s="4">
        <v>175</v>
      </c>
      <c r="AN98" s="4" t="s">
        <v>155</v>
      </c>
      <c r="AO98" s="4">
        <v>2</v>
      </c>
      <c r="AP98" s="5">
        <v>0.89423611111111112</v>
      </c>
      <c r="AQ98" s="4">
        <v>47.164259999999999</v>
      </c>
      <c r="AR98" s="4">
        <v>-88.488467999999997</v>
      </c>
      <c r="AS98" s="4">
        <v>320.39999999999998</v>
      </c>
      <c r="AT98" s="4">
        <v>21.6</v>
      </c>
      <c r="AU98" s="4">
        <v>12</v>
      </c>
      <c r="AV98" s="4">
        <v>10</v>
      </c>
      <c r="AW98" s="4" t="s">
        <v>213</v>
      </c>
      <c r="AX98" s="4">
        <v>1.2</v>
      </c>
      <c r="AY98" s="4">
        <v>1.9</v>
      </c>
      <c r="AZ98" s="4">
        <v>2.2000000000000002</v>
      </c>
      <c r="BA98" s="4">
        <v>13.404</v>
      </c>
      <c r="BB98" s="4">
        <v>14.18</v>
      </c>
      <c r="BC98" s="4">
        <v>1.06</v>
      </c>
      <c r="BD98" s="4">
        <v>14.457000000000001</v>
      </c>
      <c r="BE98" s="4">
        <v>2904.66</v>
      </c>
      <c r="BF98" s="4">
        <v>0.49399999999999999</v>
      </c>
      <c r="BG98" s="4">
        <v>2.177</v>
      </c>
      <c r="BH98" s="4">
        <v>6.6000000000000003E-2</v>
      </c>
      <c r="BI98" s="4">
        <v>2.2429999999999999</v>
      </c>
      <c r="BJ98" s="4">
        <v>1.7889999999999999</v>
      </c>
      <c r="BK98" s="4">
        <v>5.3999999999999999E-2</v>
      </c>
      <c r="BL98" s="4">
        <v>1.843</v>
      </c>
      <c r="BM98" s="4">
        <v>0.38329999999999997</v>
      </c>
      <c r="BQ98" s="4">
        <v>152.06100000000001</v>
      </c>
      <c r="BR98" s="4">
        <v>0.16114200000000001</v>
      </c>
      <c r="BS98" s="4">
        <v>-5</v>
      </c>
      <c r="BT98" s="4">
        <v>7.0000000000000001E-3</v>
      </c>
      <c r="BU98" s="4">
        <v>3.9379080000000002</v>
      </c>
      <c r="BV98" s="4">
        <v>21</v>
      </c>
      <c r="BW98" s="4">
        <f t="shared" si="8"/>
        <v>1.0403952936</v>
      </c>
      <c r="BY98" s="4">
        <f>BE98*$BU98*VLOOKUP("Fuel Specific Gravity",'Raw Data'!$A$1:$B$2000,2,FALSE)</f>
        <v>8590.1511723112799</v>
      </c>
      <c r="BZ98" s="4">
        <f>BF98*$BU98*VLOOKUP("Fuel Specific Gravity",'Raw Data'!$A$1:$B$2000,2,FALSE)</f>
        <v>1.460940240552</v>
      </c>
      <c r="CA98" s="4">
        <f>BJ98*$BU98*VLOOKUP("Fuel Specific Gravity",'Raw Data'!$A$1:$B$2000,2,FALSE)</f>
        <v>5.2907329764120004</v>
      </c>
      <c r="CB98" s="4">
        <f>BM98*$BU98*VLOOKUP("Fuel Specific Gravity",'Raw Data'!$A$1:$B$2000,2,FALSE)</f>
        <v>1.1335595024364</v>
      </c>
    </row>
    <row r="99" spans="1:80" x14ac:dyDescent="0.25">
      <c r="A99" s="2">
        <v>43167</v>
      </c>
      <c r="B99" s="38">
        <v>1.8436342592592591E-2</v>
      </c>
      <c r="C99" s="4">
        <v>14.305</v>
      </c>
      <c r="D99" s="4">
        <v>3.3999999999999998E-3</v>
      </c>
      <c r="E99" s="4">
        <v>34.059967999999998</v>
      </c>
      <c r="F99" s="4">
        <v>99.9</v>
      </c>
      <c r="G99" s="4">
        <v>3.1</v>
      </c>
      <c r="H99" s="4">
        <v>38.6</v>
      </c>
      <c r="J99" s="4">
        <v>0.9</v>
      </c>
      <c r="K99" s="4">
        <v>0.87409999999999999</v>
      </c>
      <c r="L99" s="4">
        <v>12.504</v>
      </c>
      <c r="M99" s="4">
        <v>3.0000000000000001E-3</v>
      </c>
      <c r="N99" s="4">
        <v>87.327299999999994</v>
      </c>
      <c r="O99" s="4">
        <v>2.7098</v>
      </c>
      <c r="P99" s="4">
        <v>90</v>
      </c>
      <c r="Q99" s="4">
        <v>71.757800000000003</v>
      </c>
      <c r="R99" s="4">
        <v>2.2265999999999999</v>
      </c>
      <c r="S99" s="4">
        <v>74</v>
      </c>
      <c r="T99" s="4">
        <v>38.574100000000001</v>
      </c>
      <c r="W99" s="4">
        <v>0</v>
      </c>
      <c r="X99" s="4">
        <v>0.78669999999999995</v>
      </c>
      <c r="Y99" s="4">
        <v>12</v>
      </c>
      <c r="Z99" s="4">
        <v>849</v>
      </c>
      <c r="AA99" s="4">
        <v>851</v>
      </c>
      <c r="AB99" s="4">
        <v>870</v>
      </c>
      <c r="AC99" s="4">
        <v>85</v>
      </c>
      <c r="AD99" s="4">
        <v>28.84</v>
      </c>
      <c r="AE99" s="4">
        <v>0.66</v>
      </c>
      <c r="AF99" s="4">
        <v>978</v>
      </c>
      <c r="AG99" s="4">
        <v>3</v>
      </c>
      <c r="AH99" s="4">
        <v>51</v>
      </c>
      <c r="AI99" s="4">
        <v>41</v>
      </c>
      <c r="AJ99" s="4">
        <v>190</v>
      </c>
      <c r="AK99" s="4">
        <v>170</v>
      </c>
      <c r="AL99" s="4">
        <v>4.9000000000000004</v>
      </c>
      <c r="AM99" s="4">
        <v>175</v>
      </c>
      <c r="AN99" s="4" t="s">
        <v>155</v>
      </c>
      <c r="AO99" s="4">
        <v>2</v>
      </c>
      <c r="AP99" s="5">
        <v>0.89424768518518516</v>
      </c>
      <c r="AQ99" s="4">
        <v>47.164313</v>
      </c>
      <c r="AR99" s="4">
        <v>-88.488680000000002</v>
      </c>
      <c r="AS99" s="4">
        <v>319.89999999999998</v>
      </c>
      <c r="AT99" s="4">
        <v>21.2</v>
      </c>
      <c r="AU99" s="4">
        <v>12</v>
      </c>
      <c r="AV99" s="4">
        <v>10</v>
      </c>
      <c r="AW99" s="4" t="s">
        <v>213</v>
      </c>
      <c r="AX99" s="4">
        <v>1.2770999999999999</v>
      </c>
      <c r="AY99" s="4">
        <v>1.9771000000000001</v>
      </c>
      <c r="AZ99" s="4">
        <v>2.3542000000000001</v>
      </c>
      <c r="BA99" s="4">
        <v>13.404</v>
      </c>
      <c r="BB99" s="4">
        <v>14.23</v>
      </c>
      <c r="BC99" s="4">
        <v>1.06</v>
      </c>
      <c r="BD99" s="4">
        <v>14.401999999999999</v>
      </c>
      <c r="BE99" s="4">
        <v>2904.989</v>
      </c>
      <c r="BF99" s="4">
        <v>0.44</v>
      </c>
      <c r="BG99" s="4">
        <v>2.125</v>
      </c>
      <c r="BH99" s="4">
        <v>6.6000000000000003E-2</v>
      </c>
      <c r="BI99" s="4">
        <v>2.1909999999999998</v>
      </c>
      <c r="BJ99" s="4">
        <v>1.746</v>
      </c>
      <c r="BK99" s="4">
        <v>5.3999999999999999E-2</v>
      </c>
      <c r="BL99" s="4">
        <v>1.8</v>
      </c>
      <c r="BM99" s="4">
        <v>0.30930000000000002</v>
      </c>
      <c r="BQ99" s="4">
        <v>132.89400000000001</v>
      </c>
      <c r="BR99" s="4">
        <v>0.15821299999999999</v>
      </c>
      <c r="BS99" s="4">
        <v>-5</v>
      </c>
      <c r="BT99" s="4">
        <v>7.0000000000000001E-3</v>
      </c>
      <c r="BU99" s="4">
        <v>3.86633</v>
      </c>
      <c r="BV99" s="4">
        <v>21</v>
      </c>
      <c r="BW99" s="4">
        <f t="shared" si="8"/>
        <v>1.021484386</v>
      </c>
      <c r="BY99" s="4">
        <f>BE99*$BU99*VLOOKUP("Fuel Specific Gravity",'Raw Data'!$A$1:$B$2000,2,FALSE)</f>
        <v>8434.9662363978696</v>
      </c>
      <c r="BZ99" s="4">
        <f>BF99*$BU99*VLOOKUP("Fuel Specific Gravity",'Raw Data'!$A$1:$B$2000,2,FALSE)</f>
        <v>1.2775900851999999</v>
      </c>
      <c r="CA99" s="4">
        <f>BJ99*$BU99*VLOOKUP("Fuel Specific Gravity",'Raw Data'!$A$1:$B$2000,2,FALSE)</f>
        <v>5.0697097471800001</v>
      </c>
      <c r="CB99" s="4">
        <f>BM99*$BU99*VLOOKUP("Fuel Specific Gravity",'Raw Data'!$A$1:$B$2000,2,FALSE)</f>
        <v>0.89808775761900006</v>
      </c>
    </row>
    <row r="100" spans="1:80" x14ac:dyDescent="0.25">
      <c r="A100" s="2">
        <v>43167</v>
      </c>
      <c r="B100" s="38">
        <v>1.8447916666666668E-2</v>
      </c>
      <c r="C100" s="4">
        <v>14.22</v>
      </c>
      <c r="D100" s="4">
        <v>4.0000000000000001E-3</v>
      </c>
      <c r="E100" s="4">
        <v>40</v>
      </c>
      <c r="F100" s="4">
        <v>91.2</v>
      </c>
      <c r="G100" s="4">
        <v>3.1</v>
      </c>
      <c r="H100" s="4">
        <v>30.2</v>
      </c>
      <c r="J100" s="4">
        <v>0.83</v>
      </c>
      <c r="K100" s="4">
        <v>0.87480000000000002</v>
      </c>
      <c r="L100" s="4">
        <v>12.439</v>
      </c>
      <c r="M100" s="4">
        <v>3.5000000000000001E-3</v>
      </c>
      <c r="N100" s="4">
        <v>79.764499999999998</v>
      </c>
      <c r="O100" s="4">
        <v>2.7118000000000002</v>
      </c>
      <c r="P100" s="4">
        <v>82.5</v>
      </c>
      <c r="Q100" s="4">
        <v>65.543300000000002</v>
      </c>
      <c r="R100" s="4">
        <v>2.2282999999999999</v>
      </c>
      <c r="S100" s="4">
        <v>67.8</v>
      </c>
      <c r="T100" s="4">
        <v>30.197600000000001</v>
      </c>
      <c r="W100" s="4">
        <v>0</v>
      </c>
      <c r="X100" s="4">
        <v>0.72570000000000001</v>
      </c>
      <c r="Y100" s="4">
        <v>11.9</v>
      </c>
      <c r="Z100" s="4">
        <v>850</v>
      </c>
      <c r="AA100" s="4">
        <v>852</v>
      </c>
      <c r="AB100" s="4">
        <v>870</v>
      </c>
      <c r="AC100" s="4">
        <v>85</v>
      </c>
      <c r="AD100" s="4">
        <v>28.84</v>
      </c>
      <c r="AE100" s="4">
        <v>0.66</v>
      </c>
      <c r="AF100" s="4">
        <v>978</v>
      </c>
      <c r="AG100" s="4">
        <v>3</v>
      </c>
      <c r="AH100" s="4">
        <v>51</v>
      </c>
      <c r="AI100" s="4">
        <v>41</v>
      </c>
      <c r="AJ100" s="4">
        <v>190</v>
      </c>
      <c r="AK100" s="4">
        <v>170</v>
      </c>
      <c r="AL100" s="4">
        <v>4.9000000000000004</v>
      </c>
      <c r="AM100" s="4">
        <v>175</v>
      </c>
      <c r="AN100" s="4" t="s">
        <v>155</v>
      </c>
      <c r="AO100" s="4">
        <v>2</v>
      </c>
      <c r="AP100" s="5">
        <v>0.89427083333333324</v>
      </c>
      <c r="AQ100" s="4">
        <v>47.164327999999998</v>
      </c>
      <c r="AR100" s="4">
        <v>-88.488735000000005</v>
      </c>
      <c r="AS100" s="4">
        <v>319.8</v>
      </c>
      <c r="AT100" s="4">
        <v>21.8</v>
      </c>
      <c r="AU100" s="4">
        <v>12</v>
      </c>
      <c r="AV100" s="4">
        <v>10</v>
      </c>
      <c r="AW100" s="4" t="s">
        <v>213</v>
      </c>
      <c r="AX100" s="4">
        <v>1.3771</v>
      </c>
      <c r="AY100" s="4">
        <v>1.2290000000000001</v>
      </c>
      <c r="AZ100" s="4">
        <v>2.4</v>
      </c>
      <c r="BA100" s="4">
        <v>13.404</v>
      </c>
      <c r="BB100" s="4">
        <v>14.31</v>
      </c>
      <c r="BC100" s="4">
        <v>1.07</v>
      </c>
      <c r="BD100" s="4">
        <v>14.314</v>
      </c>
      <c r="BE100" s="4">
        <v>2905.1019999999999</v>
      </c>
      <c r="BF100" s="4">
        <v>0.52</v>
      </c>
      <c r="BG100" s="4">
        <v>1.9510000000000001</v>
      </c>
      <c r="BH100" s="4">
        <v>6.6000000000000003E-2</v>
      </c>
      <c r="BI100" s="4">
        <v>2.0169999999999999</v>
      </c>
      <c r="BJ100" s="4">
        <v>1.603</v>
      </c>
      <c r="BK100" s="4">
        <v>5.3999999999999999E-2</v>
      </c>
      <c r="BL100" s="4">
        <v>1.6579999999999999</v>
      </c>
      <c r="BM100" s="4">
        <v>0.24340000000000001</v>
      </c>
      <c r="BQ100" s="4">
        <v>123.23</v>
      </c>
      <c r="BR100" s="4">
        <v>0.15056800000000001</v>
      </c>
      <c r="BS100" s="4">
        <v>-5</v>
      </c>
      <c r="BT100" s="4">
        <v>7.0000000000000001E-3</v>
      </c>
      <c r="BU100" s="4">
        <v>3.6795049999999998</v>
      </c>
      <c r="BV100" s="4">
        <v>21</v>
      </c>
      <c r="BW100" s="4">
        <f t="shared" si="8"/>
        <v>0.97212522099999987</v>
      </c>
      <c r="BY100" s="4">
        <f>BE100*$BU100*VLOOKUP("Fuel Specific Gravity",'Raw Data'!$A$1:$B$2000,2,FALSE)</f>
        <v>8027.6923382170089</v>
      </c>
      <c r="BZ100" s="4">
        <f>BF100*$BU100*VLOOKUP("Fuel Specific Gravity",'Raw Data'!$A$1:$B$2000,2,FALSE)</f>
        <v>1.4369202926</v>
      </c>
      <c r="CA100" s="4">
        <f>BJ100*$BU100*VLOOKUP("Fuel Specific Gravity",'Raw Data'!$A$1:$B$2000,2,FALSE)</f>
        <v>4.4295831327649999</v>
      </c>
      <c r="CB100" s="4">
        <f>BM100*$BU100*VLOOKUP("Fuel Specific Gravity",'Raw Data'!$A$1:$B$2000,2,FALSE)</f>
        <v>0.67258922926699993</v>
      </c>
    </row>
    <row r="101" spans="1:80" x14ac:dyDescent="0.25">
      <c r="A101" s="2">
        <v>43167</v>
      </c>
      <c r="B101" s="38">
        <v>1.8459490740740742E-2</v>
      </c>
      <c r="C101" s="4">
        <v>14.24</v>
      </c>
      <c r="D101" s="4">
        <v>4.0000000000000001E-3</v>
      </c>
      <c r="E101" s="4">
        <v>40</v>
      </c>
      <c r="F101" s="4">
        <v>82.8</v>
      </c>
      <c r="G101" s="4">
        <v>3.1</v>
      </c>
      <c r="H101" s="4">
        <v>42.2</v>
      </c>
      <c r="J101" s="4">
        <v>0.78</v>
      </c>
      <c r="K101" s="4">
        <v>0.87460000000000004</v>
      </c>
      <c r="L101" s="4">
        <v>12.4543</v>
      </c>
      <c r="M101" s="4">
        <v>3.5000000000000001E-3</v>
      </c>
      <c r="N101" s="4">
        <v>72.424800000000005</v>
      </c>
      <c r="O101" s="4">
        <v>2.7113</v>
      </c>
      <c r="P101" s="4">
        <v>75.099999999999994</v>
      </c>
      <c r="Q101" s="4">
        <v>59.5122</v>
      </c>
      <c r="R101" s="4">
        <v>2.2279</v>
      </c>
      <c r="S101" s="4">
        <v>61.7</v>
      </c>
      <c r="T101" s="4">
        <v>42.164900000000003</v>
      </c>
      <c r="W101" s="4">
        <v>0</v>
      </c>
      <c r="X101" s="4">
        <v>0.67959999999999998</v>
      </c>
      <c r="Y101" s="4">
        <v>12</v>
      </c>
      <c r="Z101" s="4">
        <v>849</v>
      </c>
      <c r="AA101" s="4">
        <v>851</v>
      </c>
      <c r="AB101" s="4">
        <v>871</v>
      </c>
      <c r="AC101" s="4">
        <v>85</v>
      </c>
      <c r="AD101" s="4">
        <v>28.84</v>
      </c>
      <c r="AE101" s="4">
        <v>0.66</v>
      </c>
      <c r="AF101" s="4">
        <v>978</v>
      </c>
      <c r="AG101" s="4">
        <v>3</v>
      </c>
      <c r="AH101" s="4">
        <v>51</v>
      </c>
      <c r="AI101" s="4">
        <v>41</v>
      </c>
      <c r="AJ101" s="4">
        <v>190</v>
      </c>
      <c r="AK101" s="4">
        <v>170</v>
      </c>
      <c r="AL101" s="4">
        <v>4.9000000000000004</v>
      </c>
      <c r="AM101" s="4">
        <v>175</v>
      </c>
      <c r="AN101" s="4" t="s">
        <v>155</v>
      </c>
      <c r="AO101" s="4">
        <v>2</v>
      </c>
      <c r="AP101" s="5">
        <v>0.89427083333333324</v>
      </c>
      <c r="AQ101" s="4">
        <v>47.164319999999996</v>
      </c>
      <c r="AR101" s="4">
        <v>-88.488938000000005</v>
      </c>
      <c r="AS101" s="4">
        <v>319.60000000000002</v>
      </c>
      <c r="AT101" s="4">
        <v>22.2</v>
      </c>
      <c r="AU101" s="4">
        <v>12</v>
      </c>
      <c r="AV101" s="4">
        <v>10</v>
      </c>
      <c r="AW101" s="4" t="s">
        <v>213</v>
      </c>
      <c r="AX101" s="4">
        <v>1.3229</v>
      </c>
      <c r="AY101" s="4">
        <v>1.0770999999999999</v>
      </c>
      <c r="AZ101" s="4">
        <v>2.4</v>
      </c>
      <c r="BA101" s="4">
        <v>13.404</v>
      </c>
      <c r="BB101" s="4">
        <v>14.29</v>
      </c>
      <c r="BC101" s="4">
        <v>1.07</v>
      </c>
      <c r="BD101" s="4">
        <v>14.336</v>
      </c>
      <c r="BE101" s="4">
        <v>2904.8130000000001</v>
      </c>
      <c r="BF101" s="4">
        <v>0.51900000000000002</v>
      </c>
      <c r="BG101" s="4">
        <v>1.7689999999999999</v>
      </c>
      <c r="BH101" s="4">
        <v>6.6000000000000003E-2</v>
      </c>
      <c r="BI101" s="4">
        <v>1.835</v>
      </c>
      <c r="BJ101" s="4">
        <v>1.454</v>
      </c>
      <c r="BK101" s="4">
        <v>5.3999999999999999E-2</v>
      </c>
      <c r="BL101" s="4">
        <v>1.508</v>
      </c>
      <c r="BM101" s="4">
        <v>0.33939999999999998</v>
      </c>
      <c r="BQ101" s="4">
        <v>115.26</v>
      </c>
      <c r="BR101" s="4">
        <v>0.15278700000000001</v>
      </c>
      <c r="BS101" s="4">
        <v>-5</v>
      </c>
      <c r="BT101" s="4">
        <v>6.071E-3</v>
      </c>
      <c r="BU101" s="4">
        <v>3.733733</v>
      </c>
      <c r="BV101" s="4">
        <v>21</v>
      </c>
      <c r="BW101" s="4">
        <f t="shared" si="8"/>
        <v>0.98645225859999996</v>
      </c>
      <c r="BY101" s="4">
        <f>BE101*$BU101*VLOOKUP("Fuel Specific Gravity",'Raw Data'!$A$1:$B$2000,2,FALSE)</f>
        <v>8145.1929138536789</v>
      </c>
      <c r="BZ101" s="4">
        <f>BF101*$BU101*VLOOKUP("Fuel Specific Gravity",'Raw Data'!$A$1:$B$2000,2,FALSE)</f>
        <v>1.4552933776770001</v>
      </c>
      <c r="CA101" s="4">
        <f>BJ101*$BU101*VLOOKUP("Fuel Specific Gravity",'Raw Data'!$A$1:$B$2000,2,FALSE)</f>
        <v>4.077064684282</v>
      </c>
      <c r="CB101" s="4">
        <f>BM101*$BU101*VLOOKUP("Fuel Specific Gravity",'Raw Data'!$A$1:$B$2000,2,FALSE)</f>
        <v>0.95168896413019988</v>
      </c>
    </row>
    <row r="102" spans="1:80" x14ac:dyDescent="0.25">
      <c r="A102" s="2">
        <v>43167</v>
      </c>
      <c r="B102" s="38">
        <v>1.8471064814814815E-2</v>
      </c>
      <c r="C102" s="4">
        <v>14.404</v>
      </c>
      <c r="D102" s="4">
        <v>4.0000000000000001E-3</v>
      </c>
      <c r="E102" s="4">
        <v>40</v>
      </c>
      <c r="F102" s="4">
        <v>85.8</v>
      </c>
      <c r="G102" s="4">
        <v>3.1</v>
      </c>
      <c r="H102" s="4">
        <v>41.4</v>
      </c>
      <c r="J102" s="4">
        <v>0.7</v>
      </c>
      <c r="K102" s="4">
        <v>0.87329999999999997</v>
      </c>
      <c r="L102" s="4">
        <v>12.5794</v>
      </c>
      <c r="M102" s="4">
        <v>3.5000000000000001E-3</v>
      </c>
      <c r="N102" s="4">
        <v>74.944400000000002</v>
      </c>
      <c r="O102" s="4">
        <v>2.7073</v>
      </c>
      <c r="P102" s="4">
        <v>77.7</v>
      </c>
      <c r="Q102" s="4">
        <v>61.582599999999999</v>
      </c>
      <c r="R102" s="4">
        <v>2.2246000000000001</v>
      </c>
      <c r="S102" s="4">
        <v>63.8</v>
      </c>
      <c r="T102" s="4">
        <v>41.363199999999999</v>
      </c>
      <c r="W102" s="4">
        <v>0</v>
      </c>
      <c r="X102" s="4">
        <v>0.61129999999999995</v>
      </c>
      <c r="Y102" s="4">
        <v>11.9</v>
      </c>
      <c r="Z102" s="4">
        <v>850</v>
      </c>
      <c r="AA102" s="4">
        <v>851</v>
      </c>
      <c r="AB102" s="4">
        <v>871</v>
      </c>
      <c r="AC102" s="4">
        <v>85</v>
      </c>
      <c r="AD102" s="4">
        <v>28.84</v>
      </c>
      <c r="AE102" s="4">
        <v>0.66</v>
      </c>
      <c r="AF102" s="4">
        <v>978</v>
      </c>
      <c r="AG102" s="4">
        <v>3</v>
      </c>
      <c r="AH102" s="4">
        <v>51</v>
      </c>
      <c r="AI102" s="4">
        <v>41</v>
      </c>
      <c r="AJ102" s="4">
        <v>190</v>
      </c>
      <c r="AK102" s="4">
        <v>170</v>
      </c>
      <c r="AL102" s="4">
        <v>4.9000000000000004</v>
      </c>
      <c r="AM102" s="4">
        <v>175</v>
      </c>
      <c r="AN102" s="4" t="s">
        <v>155</v>
      </c>
      <c r="AO102" s="4">
        <v>2</v>
      </c>
      <c r="AP102" s="5">
        <v>0.89429398148148154</v>
      </c>
      <c r="AQ102" s="4">
        <v>47.164295000000003</v>
      </c>
      <c r="AR102" s="4">
        <v>-88.489097999999998</v>
      </c>
      <c r="AS102" s="4">
        <v>319.3</v>
      </c>
      <c r="AT102" s="4">
        <v>22.3</v>
      </c>
      <c r="AU102" s="4">
        <v>12</v>
      </c>
      <c r="AV102" s="4">
        <v>10</v>
      </c>
      <c r="AW102" s="4" t="s">
        <v>213</v>
      </c>
      <c r="AX102" s="4">
        <v>1.4541999999999999</v>
      </c>
      <c r="AY102" s="4">
        <v>1.0228999999999999</v>
      </c>
      <c r="AZ102" s="4">
        <v>2.5541999999999998</v>
      </c>
      <c r="BA102" s="4">
        <v>13.404</v>
      </c>
      <c r="BB102" s="4">
        <v>14.14</v>
      </c>
      <c r="BC102" s="4">
        <v>1.05</v>
      </c>
      <c r="BD102" s="4">
        <v>14.504</v>
      </c>
      <c r="BE102" s="4">
        <v>2904.759</v>
      </c>
      <c r="BF102" s="4">
        <v>0.51300000000000001</v>
      </c>
      <c r="BG102" s="4">
        <v>1.8120000000000001</v>
      </c>
      <c r="BH102" s="4">
        <v>6.5000000000000002E-2</v>
      </c>
      <c r="BI102" s="4">
        <v>1.8779999999999999</v>
      </c>
      <c r="BJ102" s="4">
        <v>1.4890000000000001</v>
      </c>
      <c r="BK102" s="4">
        <v>5.3999999999999999E-2</v>
      </c>
      <c r="BL102" s="4">
        <v>1.5429999999999999</v>
      </c>
      <c r="BM102" s="4">
        <v>0.3296</v>
      </c>
      <c r="BQ102" s="4">
        <v>102.642</v>
      </c>
      <c r="BR102" s="4">
        <v>0.15764500000000001</v>
      </c>
      <c r="BS102" s="4">
        <v>-5</v>
      </c>
      <c r="BT102" s="4">
        <v>6.9290000000000003E-3</v>
      </c>
      <c r="BU102" s="4">
        <v>3.8524500000000002</v>
      </c>
      <c r="BV102" s="4">
        <v>21</v>
      </c>
      <c r="BW102" s="4">
        <f t="shared" si="8"/>
        <v>1.01781729</v>
      </c>
      <c r="BY102" s="4">
        <f>BE102*$BU102*VLOOKUP("Fuel Specific Gravity",'Raw Data'!$A$1:$B$2000,2,FALSE)</f>
        <v>8404.0195459720508</v>
      </c>
      <c r="BZ102" s="4">
        <f>BF102*$BU102*VLOOKUP("Fuel Specific Gravity",'Raw Data'!$A$1:$B$2000,2,FALSE)</f>
        <v>1.48420644435</v>
      </c>
      <c r="CA102" s="4">
        <f>BJ102*$BU102*VLOOKUP("Fuel Specific Gravity",'Raw Data'!$A$1:$B$2000,2,FALSE)</f>
        <v>4.3079598355500002</v>
      </c>
      <c r="CB102" s="4">
        <f>BM102*$BU102*VLOOKUP("Fuel Specific Gravity",'Raw Data'!$A$1:$B$2000,2,FALSE)</f>
        <v>0.95359540752000005</v>
      </c>
    </row>
    <row r="103" spans="1:80" x14ac:dyDescent="0.25">
      <c r="A103" s="2">
        <v>43167</v>
      </c>
      <c r="B103" s="38">
        <v>1.8482638888888889E-2</v>
      </c>
      <c r="C103" s="4">
        <v>14.563000000000001</v>
      </c>
      <c r="D103" s="4">
        <v>1.29E-2</v>
      </c>
      <c r="E103" s="4">
        <v>128.632846</v>
      </c>
      <c r="F103" s="4">
        <v>101.5</v>
      </c>
      <c r="G103" s="4">
        <v>3</v>
      </c>
      <c r="H103" s="4">
        <v>36.1</v>
      </c>
      <c r="J103" s="4">
        <v>0.6</v>
      </c>
      <c r="K103" s="4">
        <v>0.872</v>
      </c>
      <c r="L103" s="4">
        <v>12.699400000000001</v>
      </c>
      <c r="M103" s="4">
        <v>1.12E-2</v>
      </c>
      <c r="N103" s="4">
        <v>88.4679</v>
      </c>
      <c r="O103" s="4">
        <v>2.6160000000000001</v>
      </c>
      <c r="P103" s="4">
        <v>91.1</v>
      </c>
      <c r="Q103" s="4">
        <v>72.694999999999993</v>
      </c>
      <c r="R103" s="4">
        <v>2.1496</v>
      </c>
      <c r="S103" s="4">
        <v>74.8</v>
      </c>
      <c r="T103" s="4">
        <v>36.148000000000003</v>
      </c>
      <c r="W103" s="4">
        <v>0</v>
      </c>
      <c r="X103" s="4">
        <v>0.5232</v>
      </c>
      <c r="Y103" s="4">
        <v>11.9</v>
      </c>
      <c r="Z103" s="4">
        <v>850</v>
      </c>
      <c r="AA103" s="4">
        <v>851</v>
      </c>
      <c r="AB103" s="4">
        <v>871</v>
      </c>
      <c r="AC103" s="4">
        <v>85</v>
      </c>
      <c r="AD103" s="4">
        <v>28.84</v>
      </c>
      <c r="AE103" s="4">
        <v>0.66</v>
      </c>
      <c r="AF103" s="4">
        <v>978</v>
      </c>
      <c r="AG103" s="4">
        <v>3</v>
      </c>
      <c r="AH103" s="4">
        <v>50.070999999999998</v>
      </c>
      <c r="AI103" s="4">
        <v>41</v>
      </c>
      <c r="AJ103" s="4">
        <v>190</v>
      </c>
      <c r="AK103" s="4">
        <v>170</v>
      </c>
      <c r="AL103" s="4">
        <v>4.9000000000000004</v>
      </c>
      <c r="AM103" s="4">
        <v>175</v>
      </c>
      <c r="AN103" s="4" t="s">
        <v>155</v>
      </c>
      <c r="AO103" s="4">
        <v>2</v>
      </c>
      <c r="AP103" s="5">
        <v>0.89430555555555558</v>
      </c>
      <c r="AQ103" s="4">
        <v>47.164287999999999</v>
      </c>
      <c r="AR103" s="4">
        <v>-88.489127999999994</v>
      </c>
      <c r="AS103" s="4">
        <v>319.2</v>
      </c>
      <c r="AT103" s="4">
        <v>22.3</v>
      </c>
      <c r="AU103" s="4">
        <v>12</v>
      </c>
      <c r="AV103" s="4">
        <v>10</v>
      </c>
      <c r="AW103" s="4" t="s">
        <v>213</v>
      </c>
      <c r="AX103" s="4">
        <v>1.5770999999999999</v>
      </c>
      <c r="AY103" s="4">
        <v>1.1541999999999999</v>
      </c>
      <c r="AZ103" s="4">
        <v>2.6</v>
      </c>
      <c r="BA103" s="4">
        <v>13.404</v>
      </c>
      <c r="BB103" s="4">
        <v>13.99</v>
      </c>
      <c r="BC103" s="4">
        <v>1.04</v>
      </c>
      <c r="BD103" s="4">
        <v>14.677</v>
      </c>
      <c r="BE103" s="4">
        <v>2903.0369999999998</v>
      </c>
      <c r="BF103" s="4">
        <v>1.6319999999999999</v>
      </c>
      <c r="BG103" s="4">
        <v>2.1179999999999999</v>
      </c>
      <c r="BH103" s="4">
        <v>6.3E-2</v>
      </c>
      <c r="BI103" s="4">
        <v>2.1800000000000002</v>
      </c>
      <c r="BJ103" s="4">
        <v>1.74</v>
      </c>
      <c r="BK103" s="4">
        <v>5.0999999999999997E-2</v>
      </c>
      <c r="BL103" s="4">
        <v>1.792</v>
      </c>
      <c r="BM103" s="4">
        <v>0.28520000000000001</v>
      </c>
      <c r="BQ103" s="4">
        <v>86.963999999999999</v>
      </c>
      <c r="BR103" s="4">
        <v>0.21931400000000001</v>
      </c>
      <c r="BS103" s="4">
        <v>-5</v>
      </c>
      <c r="BT103" s="4">
        <v>7.0000000000000001E-3</v>
      </c>
      <c r="BU103" s="4">
        <v>5.3594860000000004</v>
      </c>
      <c r="BV103" s="4">
        <v>21</v>
      </c>
      <c r="BW103" s="4">
        <f t="shared" si="8"/>
        <v>1.4159762012000001</v>
      </c>
      <c r="BY103" s="4">
        <f>BE103*$BU103*VLOOKUP("Fuel Specific Gravity",'Raw Data'!$A$1:$B$2000,2,FALSE)</f>
        <v>11684.648405395483</v>
      </c>
      <c r="BZ103" s="4">
        <f>BF103*$BU103*VLOOKUP("Fuel Specific Gravity",'Raw Data'!$A$1:$B$2000,2,FALSE)</f>
        <v>6.5687575451520006</v>
      </c>
      <c r="CA103" s="4">
        <f>BJ103*$BU103*VLOOKUP("Fuel Specific Gravity",'Raw Data'!$A$1:$B$2000,2,FALSE)</f>
        <v>7.003454735640001</v>
      </c>
      <c r="CB103" s="4">
        <f>BM103*$BU103*VLOOKUP("Fuel Specific Gravity",'Raw Data'!$A$1:$B$2000,2,FALSE)</f>
        <v>1.1479225808072</v>
      </c>
    </row>
    <row r="104" spans="1:80" x14ac:dyDescent="0.25">
      <c r="A104" s="2">
        <v>43167</v>
      </c>
      <c r="B104" s="38">
        <v>1.8494212962962966E-2</v>
      </c>
      <c r="C104" s="4">
        <v>14.459</v>
      </c>
      <c r="D104" s="4">
        <v>1.6E-2</v>
      </c>
      <c r="E104" s="4">
        <v>160</v>
      </c>
      <c r="F104" s="4">
        <v>127.7</v>
      </c>
      <c r="G104" s="4">
        <v>3</v>
      </c>
      <c r="H104" s="4">
        <v>37.299999999999997</v>
      </c>
      <c r="J104" s="4">
        <v>0.53</v>
      </c>
      <c r="K104" s="4">
        <v>0.873</v>
      </c>
      <c r="L104" s="4">
        <v>12.6234</v>
      </c>
      <c r="M104" s="4">
        <v>1.4E-2</v>
      </c>
      <c r="N104" s="4">
        <v>111.4802</v>
      </c>
      <c r="O104" s="4">
        <v>2.5847000000000002</v>
      </c>
      <c r="P104" s="4">
        <v>114.1</v>
      </c>
      <c r="Q104" s="4">
        <v>90.951599999999999</v>
      </c>
      <c r="R104" s="4">
        <v>2.1088</v>
      </c>
      <c r="S104" s="4">
        <v>93.1</v>
      </c>
      <c r="T104" s="4">
        <v>37.272500000000001</v>
      </c>
      <c r="W104" s="4">
        <v>0</v>
      </c>
      <c r="X104" s="4">
        <v>0.4662</v>
      </c>
      <c r="Y104" s="4">
        <v>12</v>
      </c>
      <c r="Z104" s="4">
        <v>849</v>
      </c>
      <c r="AA104" s="4">
        <v>851</v>
      </c>
      <c r="AB104" s="4">
        <v>870</v>
      </c>
      <c r="AC104" s="4">
        <v>85</v>
      </c>
      <c r="AD104" s="4">
        <v>26.98</v>
      </c>
      <c r="AE104" s="4">
        <v>0.62</v>
      </c>
      <c r="AF104" s="4">
        <v>978</v>
      </c>
      <c r="AG104" s="4">
        <v>2.1</v>
      </c>
      <c r="AH104" s="4">
        <v>50.929000000000002</v>
      </c>
      <c r="AI104" s="4">
        <v>41</v>
      </c>
      <c r="AJ104" s="4">
        <v>190</v>
      </c>
      <c r="AK104" s="4">
        <v>170</v>
      </c>
      <c r="AL104" s="4">
        <v>4.9000000000000004</v>
      </c>
      <c r="AM104" s="4">
        <v>175</v>
      </c>
      <c r="AN104" s="4" t="s">
        <v>155</v>
      </c>
      <c r="AO104" s="4">
        <v>2</v>
      </c>
      <c r="AP104" s="5">
        <v>0.89430555555555558</v>
      </c>
      <c r="AQ104" s="4">
        <v>47.164222000000002</v>
      </c>
      <c r="AR104" s="4">
        <v>-88.489339000000001</v>
      </c>
      <c r="AS104" s="4">
        <v>319.2</v>
      </c>
      <c r="AT104" s="4">
        <v>24.1</v>
      </c>
      <c r="AU104" s="4">
        <v>12</v>
      </c>
      <c r="AV104" s="4">
        <v>10</v>
      </c>
      <c r="AW104" s="4" t="s">
        <v>213</v>
      </c>
      <c r="AX104" s="4">
        <v>1.6</v>
      </c>
      <c r="AY104" s="4">
        <v>1.3542000000000001</v>
      </c>
      <c r="AZ104" s="4">
        <v>2.7542</v>
      </c>
      <c r="BA104" s="4">
        <v>13.404</v>
      </c>
      <c r="BB104" s="4">
        <v>14.08</v>
      </c>
      <c r="BC104" s="4">
        <v>1.05</v>
      </c>
      <c r="BD104" s="4">
        <v>14.545</v>
      </c>
      <c r="BE104" s="4">
        <v>2902.4160000000002</v>
      </c>
      <c r="BF104" s="4">
        <v>2.044</v>
      </c>
      <c r="BG104" s="4">
        <v>2.6840000000000002</v>
      </c>
      <c r="BH104" s="4">
        <v>6.2E-2</v>
      </c>
      <c r="BI104" s="4">
        <v>2.746</v>
      </c>
      <c r="BJ104" s="4">
        <v>2.19</v>
      </c>
      <c r="BK104" s="4">
        <v>5.0999999999999997E-2</v>
      </c>
      <c r="BL104" s="4">
        <v>2.2410000000000001</v>
      </c>
      <c r="BM104" s="4">
        <v>0.29570000000000002</v>
      </c>
      <c r="BQ104" s="4">
        <v>77.936000000000007</v>
      </c>
      <c r="BR104" s="4">
        <v>0.22492899999999999</v>
      </c>
      <c r="BS104" s="4">
        <v>-5</v>
      </c>
      <c r="BT104" s="4">
        <v>7.0000000000000001E-3</v>
      </c>
      <c r="BU104" s="4">
        <v>5.4967030000000001</v>
      </c>
      <c r="BV104" s="4">
        <v>21</v>
      </c>
      <c r="BW104" s="4">
        <f t="shared" si="8"/>
        <v>1.4522289326</v>
      </c>
      <c r="BY104" s="4">
        <f>BE104*$BU104*VLOOKUP("Fuel Specific Gravity",'Raw Data'!$A$1:$B$2000,2,FALSE)</f>
        <v>11981.242769570448</v>
      </c>
      <c r="BZ104" s="4">
        <f>BF104*$BU104*VLOOKUP("Fuel Specific Gravity",'Raw Data'!$A$1:$B$2000,2,FALSE)</f>
        <v>8.4376809599320008</v>
      </c>
      <c r="CA104" s="4">
        <f>BJ104*$BU104*VLOOKUP("Fuel Specific Gravity",'Raw Data'!$A$1:$B$2000,2,FALSE)</f>
        <v>9.0403724570699993</v>
      </c>
      <c r="CB104" s="4">
        <f>BM104*$BU104*VLOOKUP("Fuel Specific Gravity",'Raw Data'!$A$1:$B$2000,2,FALSE)</f>
        <v>1.2206566829021002</v>
      </c>
    </row>
    <row r="105" spans="1:80" x14ac:dyDescent="0.25">
      <c r="A105" s="2">
        <v>43167</v>
      </c>
      <c r="B105" s="38">
        <v>1.8505787037037039E-2</v>
      </c>
      <c r="C105" s="4">
        <v>13.86</v>
      </c>
      <c r="D105" s="4">
        <v>1.1900000000000001E-2</v>
      </c>
      <c r="E105" s="4">
        <v>119.17542400000001</v>
      </c>
      <c r="F105" s="4">
        <v>133.69999999999999</v>
      </c>
      <c r="G105" s="4">
        <v>2.9</v>
      </c>
      <c r="H105" s="4">
        <v>30.2</v>
      </c>
      <c r="J105" s="4">
        <v>0.5</v>
      </c>
      <c r="K105" s="4">
        <v>0.87760000000000005</v>
      </c>
      <c r="L105" s="4">
        <v>12.163</v>
      </c>
      <c r="M105" s="4">
        <v>1.0500000000000001E-2</v>
      </c>
      <c r="N105" s="4">
        <v>117.3051</v>
      </c>
      <c r="O105" s="4">
        <v>2.5449000000000002</v>
      </c>
      <c r="P105" s="4">
        <v>119.9</v>
      </c>
      <c r="Q105" s="4">
        <v>96.336600000000004</v>
      </c>
      <c r="R105" s="4">
        <v>2.09</v>
      </c>
      <c r="S105" s="4">
        <v>98.4</v>
      </c>
      <c r="T105" s="4">
        <v>30.164400000000001</v>
      </c>
      <c r="W105" s="4">
        <v>0</v>
      </c>
      <c r="X105" s="4">
        <v>0.43880000000000002</v>
      </c>
      <c r="Y105" s="4">
        <v>11.9</v>
      </c>
      <c r="Z105" s="4">
        <v>849</v>
      </c>
      <c r="AA105" s="4">
        <v>851</v>
      </c>
      <c r="AB105" s="4">
        <v>870</v>
      </c>
      <c r="AC105" s="4">
        <v>85</v>
      </c>
      <c r="AD105" s="4">
        <v>28.69</v>
      </c>
      <c r="AE105" s="4">
        <v>0.66</v>
      </c>
      <c r="AF105" s="4">
        <v>978</v>
      </c>
      <c r="AG105" s="4">
        <v>2.9</v>
      </c>
      <c r="AH105" s="4">
        <v>50.070999999999998</v>
      </c>
      <c r="AI105" s="4">
        <v>41</v>
      </c>
      <c r="AJ105" s="4">
        <v>190</v>
      </c>
      <c r="AK105" s="4">
        <v>170</v>
      </c>
      <c r="AL105" s="4">
        <v>4.9000000000000004</v>
      </c>
      <c r="AM105" s="4">
        <v>175</v>
      </c>
      <c r="AN105" s="4" t="s">
        <v>155</v>
      </c>
      <c r="AO105" s="4">
        <v>2</v>
      </c>
      <c r="AP105" s="5">
        <v>0.89432870370370365</v>
      </c>
      <c r="AQ105" s="4">
        <v>47.164174000000003</v>
      </c>
      <c r="AR105" s="4">
        <v>-88.489503999999997</v>
      </c>
      <c r="AS105" s="4">
        <v>319.10000000000002</v>
      </c>
      <c r="AT105" s="4">
        <v>24.6</v>
      </c>
      <c r="AU105" s="4">
        <v>12</v>
      </c>
      <c r="AV105" s="4">
        <v>10</v>
      </c>
      <c r="AW105" s="4" t="s">
        <v>213</v>
      </c>
      <c r="AX105" s="4">
        <v>1.445954</v>
      </c>
      <c r="AY105" s="4">
        <v>1.477023</v>
      </c>
      <c r="AZ105" s="4">
        <v>2.5689310000000001</v>
      </c>
      <c r="BA105" s="4">
        <v>13.404</v>
      </c>
      <c r="BB105" s="4">
        <v>14.65</v>
      </c>
      <c r="BC105" s="4">
        <v>1.0900000000000001</v>
      </c>
      <c r="BD105" s="4">
        <v>13.952</v>
      </c>
      <c r="BE105" s="4">
        <v>2903.614</v>
      </c>
      <c r="BF105" s="4">
        <v>1.589</v>
      </c>
      <c r="BG105" s="4">
        <v>2.9329999999999998</v>
      </c>
      <c r="BH105" s="4">
        <v>6.4000000000000001E-2</v>
      </c>
      <c r="BI105" s="4">
        <v>2.996</v>
      </c>
      <c r="BJ105" s="4">
        <v>2.4079999999999999</v>
      </c>
      <c r="BK105" s="4">
        <v>5.1999999999999998E-2</v>
      </c>
      <c r="BL105" s="4">
        <v>2.4609999999999999</v>
      </c>
      <c r="BM105" s="4">
        <v>0.2485</v>
      </c>
      <c r="BQ105" s="4">
        <v>76.162999999999997</v>
      </c>
      <c r="BR105" s="4">
        <v>0.198988</v>
      </c>
      <c r="BS105" s="4">
        <v>-5</v>
      </c>
      <c r="BT105" s="4">
        <v>7.9290000000000003E-3</v>
      </c>
      <c r="BU105" s="4">
        <v>4.8627700000000003</v>
      </c>
      <c r="BV105" s="4">
        <v>21</v>
      </c>
      <c r="BW105" s="4">
        <f t="shared" si="8"/>
        <v>1.2847438339999999</v>
      </c>
      <c r="BY105" s="4">
        <f>BE105*$BU105*VLOOKUP("Fuel Specific Gravity",'Raw Data'!$A$1:$B$2000,2,FALSE)</f>
        <v>10603.824895135782</v>
      </c>
      <c r="BZ105" s="4">
        <f>BF105*$BU105*VLOOKUP("Fuel Specific Gravity",'Raw Data'!$A$1:$B$2000,2,FALSE)</f>
        <v>5.8029330890300006</v>
      </c>
      <c r="CA105" s="4">
        <f>BJ105*$BU105*VLOOKUP("Fuel Specific Gravity",'Raw Data'!$A$1:$B$2000,2,FALSE)</f>
        <v>8.7938721701600002</v>
      </c>
      <c r="CB105" s="4">
        <f>BM105*$BU105*VLOOKUP("Fuel Specific Gravity",'Raw Data'!$A$1:$B$2000,2,FALSE)</f>
        <v>0.90750715709499996</v>
      </c>
    </row>
    <row r="106" spans="1:80" x14ac:dyDescent="0.25">
      <c r="A106" s="2">
        <v>43167</v>
      </c>
      <c r="B106" s="38">
        <v>1.8517361111111109E-2</v>
      </c>
      <c r="C106" s="4">
        <v>13.86</v>
      </c>
      <c r="D106" s="4">
        <v>5.7999999999999996E-3</v>
      </c>
      <c r="E106" s="4">
        <v>57.723025</v>
      </c>
      <c r="F106" s="4">
        <v>124.8</v>
      </c>
      <c r="G106" s="4">
        <v>2.9</v>
      </c>
      <c r="H106" s="4">
        <v>44.7</v>
      </c>
      <c r="J106" s="4">
        <v>0.43</v>
      </c>
      <c r="K106" s="4">
        <v>0.87760000000000005</v>
      </c>
      <c r="L106" s="4">
        <v>12.1639</v>
      </c>
      <c r="M106" s="4">
        <v>5.1000000000000004E-3</v>
      </c>
      <c r="N106" s="4">
        <v>109.4971</v>
      </c>
      <c r="O106" s="4">
        <v>2.5451000000000001</v>
      </c>
      <c r="P106" s="4">
        <v>112</v>
      </c>
      <c r="Q106" s="4">
        <v>89.974900000000005</v>
      </c>
      <c r="R106" s="4">
        <v>2.0912999999999999</v>
      </c>
      <c r="S106" s="4">
        <v>92.1</v>
      </c>
      <c r="T106" s="4">
        <v>44.651600000000002</v>
      </c>
      <c r="W106" s="4">
        <v>0</v>
      </c>
      <c r="X106" s="4">
        <v>0.38140000000000002</v>
      </c>
      <c r="Y106" s="4">
        <v>12</v>
      </c>
      <c r="Z106" s="4">
        <v>849</v>
      </c>
      <c r="AA106" s="4">
        <v>851</v>
      </c>
      <c r="AB106" s="4">
        <v>869</v>
      </c>
      <c r="AC106" s="4">
        <v>85</v>
      </c>
      <c r="AD106" s="4">
        <v>28.84</v>
      </c>
      <c r="AE106" s="4">
        <v>0.66</v>
      </c>
      <c r="AF106" s="4">
        <v>978</v>
      </c>
      <c r="AG106" s="4">
        <v>3</v>
      </c>
      <c r="AH106" s="4">
        <v>50</v>
      </c>
      <c r="AI106" s="4">
        <v>41</v>
      </c>
      <c r="AJ106" s="4">
        <v>190</v>
      </c>
      <c r="AK106" s="4">
        <v>170</v>
      </c>
      <c r="AL106" s="4">
        <v>5</v>
      </c>
      <c r="AM106" s="4">
        <v>175</v>
      </c>
      <c r="AN106" s="4" t="s">
        <v>155</v>
      </c>
      <c r="AO106" s="4">
        <v>2</v>
      </c>
      <c r="AP106" s="5">
        <v>0.8943402777777778</v>
      </c>
      <c r="AQ106" s="4">
        <v>47.164164999999997</v>
      </c>
      <c r="AR106" s="4">
        <v>-88.489535000000004</v>
      </c>
      <c r="AS106" s="4">
        <v>319.10000000000002</v>
      </c>
      <c r="AT106" s="4">
        <v>24.6</v>
      </c>
      <c r="AU106" s="4">
        <v>12</v>
      </c>
      <c r="AV106" s="4">
        <v>10</v>
      </c>
      <c r="AW106" s="4" t="s">
        <v>213</v>
      </c>
      <c r="AX106" s="4">
        <v>1.4</v>
      </c>
      <c r="AY106" s="4">
        <v>1.5</v>
      </c>
      <c r="AZ106" s="4">
        <v>2.5</v>
      </c>
      <c r="BA106" s="4">
        <v>13.404</v>
      </c>
      <c r="BB106" s="4">
        <v>14.66</v>
      </c>
      <c r="BC106" s="4">
        <v>1.0900000000000001</v>
      </c>
      <c r="BD106" s="4">
        <v>13.944000000000001</v>
      </c>
      <c r="BE106" s="4">
        <v>2904.5569999999998</v>
      </c>
      <c r="BF106" s="4">
        <v>0.77</v>
      </c>
      <c r="BG106" s="4">
        <v>2.738</v>
      </c>
      <c r="BH106" s="4">
        <v>6.4000000000000001E-2</v>
      </c>
      <c r="BI106" s="4">
        <v>2.802</v>
      </c>
      <c r="BJ106" s="4">
        <v>2.25</v>
      </c>
      <c r="BK106" s="4">
        <v>5.1999999999999998E-2</v>
      </c>
      <c r="BL106" s="4">
        <v>2.302</v>
      </c>
      <c r="BM106" s="4">
        <v>0.3679</v>
      </c>
      <c r="BQ106" s="4">
        <v>66.227999999999994</v>
      </c>
      <c r="BR106" s="4">
        <v>0.160769</v>
      </c>
      <c r="BS106" s="4">
        <v>-5</v>
      </c>
      <c r="BT106" s="4">
        <v>8.0000000000000002E-3</v>
      </c>
      <c r="BU106" s="4">
        <v>3.9287920000000001</v>
      </c>
      <c r="BV106" s="4">
        <v>21</v>
      </c>
      <c r="BW106" s="4">
        <f t="shared" si="8"/>
        <v>1.0379868463999999</v>
      </c>
      <c r="BY106" s="4">
        <f>BE106*$BU106*VLOOKUP("Fuel Specific Gravity",'Raw Data'!$A$1:$B$2000,2,FALSE)</f>
        <v>8569.9616291631428</v>
      </c>
      <c r="BZ106" s="4">
        <f>BF106*$BU106*VLOOKUP("Fuel Specific Gravity",'Raw Data'!$A$1:$B$2000,2,FALSE)</f>
        <v>2.2719025498400001</v>
      </c>
      <c r="CA106" s="4">
        <f>BJ106*$BU106*VLOOKUP("Fuel Specific Gravity",'Raw Data'!$A$1:$B$2000,2,FALSE)</f>
        <v>6.6386762819999996</v>
      </c>
      <c r="CB106" s="4">
        <f>BM106*$BU106*VLOOKUP("Fuel Specific Gravity",'Raw Data'!$A$1:$B$2000,2,FALSE)</f>
        <v>1.0854973351768</v>
      </c>
    </row>
    <row r="107" spans="1:80" x14ac:dyDescent="0.25">
      <c r="A107" s="2">
        <v>43167</v>
      </c>
      <c r="B107" s="38">
        <v>1.8528935185185183E-2</v>
      </c>
      <c r="C107" s="4">
        <v>13.794</v>
      </c>
      <c r="D107" s="4">
        <v>5.1000000000000004E-3</v>
      </c>
      <c r="E107" s="4">
        <v>50.738036999999998</v>
      </c>
      <c r="F107" s="4">
        <v>120.5</v>
      </c>
      <c r="G107" s="4">
        <v>2.9</v>
      </c>
      <c r="H107" s="4">
        <v>65.3</v>
      </c>
      <c r="J107" s="4">
        <v>0.4</v>
      </c>
      <c r="K107" s="4">
        <v>0.87809999999999999</v>
      </c>
      <c r="L107" s="4">
        <v>12.1127</v>
      </c>
      <c r="M107" s="4">
        <v>4.4999999999999997E-3</v>
      </c>
      <c r="N107" s="4">
        <v>105.77500000000001</v>
      </c>
      <c r="O107" s="4">
        <v>2.5466000000000002</v>
      </c>
      <c r="P107" s="4">
        <v>108.3</v>
      </c>
      <c r="Q107" s="4">
        <v>86.916399999999996</v>
      </c>
      <c r="R107" s="4">
        <v>2.0926</v>
      </c>
      <c r="S107" s="4">
        <v>89</v>
      </c>
      <c r="T107" s="4">
        <v>65.344700000000003</v>
      </c>
      <c r="W107" s="4">
        <v>0</v>
      </c>
      <c r="X107" s="4">
        <v>0.3513</v>
      </c>
      <c r="Y107" s="4">
        <v>12</v>
      </c>
      <c r="Z107" s="4">
        <v>849</v>
      </c>
      <c r="AA107" s="4">
        <v>851</v>
      </c>
      <c r="AB107" s="4">
        <v>870</v>
      </c>
      <c r="AC107" s="4">
        <v>85</v>
      </c>
      <c r="AD107" s="4">
        <v>28.84</v>
      </c>
      <c r="AE107" s="4">
        <v>0.66</v>
      </c>
      <c r="AF107" s="4">
        <v>978</v>
      </c>
      <c r="AG107" s="4">
        <v>3</v>
      </c>
      <c r="AH107" s="4">
        <v>50</v>
      </c>
      <c r="AI107" s="4">
        <v>41</v>
      </c>
      <c r="AJ107" s="4">
        <v>190</v>
      </c>
      <c r="AK107" s="4">
        <v>170</v>
      </c>
      <c r="AL107" s="4">
        <v>5</v>
      </c>
      <c r="AM107" s="4">
        <v>175</v>
      </c>
      <c r="AN107" s="4" t="s">
        <v>155</v>
      </c>
      <c r="AO107" s="4">
        <v>2</v>
      </c>
      <c r="AP107" s="5">
        <v>0.8943402777777778</v>
      </c>
      <c r="AQ107" s="4">
        <v>47.164065999999998</v>
      </c>
      <c r="AR107" s="4">
        <v>-88.489733000000001</v>
      </c>
      <c r="AS107" s="4">
        <v>318.89999999999998</v>
      </c>
      <c r="AT107" s="4">
        <v>26.1</v>
      </c>
      <c r="AU107" s="4">
        <v>12</v>
      </c>
      <c r="AV107" s="4">
        <v>10</v>
      </c>
      <c r="AW107" s="4" t="s">
        <v>213</v>
      </c>
      <c r="AX107" s="4">
        <v>1.0145</v>
      </c>
      <c r="AY107" s="4">
        <v>1.2686999999999999</v>
      </c>
      <c r="AZ107" s="4">
        <v>1.7290000000000001</v>
      </c>
      <c r="BA107" s="4">
        <v>13.404</v>
      </c>
      <c r="BB107" s="4">
        <v>14.72</v>
      </c>
      <c r="BC107" s="4">
        <v>1.1000000000000001</v>
      </c>
      <c r="BD107" s="4">
        <v>13.877000000000001</v>
      </c>
      <c r="BE107" s="4">
        <v>2904.2370000000001</v>
      </c>
      <c r="BF107" s="4">
        <v>0.68</v>
      </c>
      <c r="BG107" s="4">
        <v>2.6560000000000001</v>
      </c>
      <c r="BH107" s="4">
        <v>6.4000000000000001E-2</v>
      </c>
      <c r="BI107" s="4">
        <v>2.72</v>
      </c>
      <c r="BJ107" s="4">
        <v>2.1819999999999999</v>
      </c>
      <c r="BK107" s="4">
        <v>5.2999999999999999E-2</v>
      </c>
      <c r="BL107" s="4">
        <v>2.2349999999999999</v>
      </c>
      <c r="BM107" s="4">
        <v>0.54069999999999996</v>
      </c>
      <c r="BQ107" s="4">
        <v>61.237000000000002</v>
      </c>
      <c r="BR107" s="4">
        <v>0.17657999999999999</v>
      </c>
      <c r="BS107" s="4">
        <v>-5</v>
      </c>
      <c r="BT107" s="4">
        <v>6.1419999999999999E-3</v>
      </c>
      <c r="BU107" s="4">
        <v>4.3151739999999998</v>
      </c>
      <c r="BV107" s="4">
        <v>21</v>
      </c>
      <c r="BW107" s="4">
        <f t="shared" si="8"/>
        <v>1.1400689708</v>
      </c>
      <c r="BY107" s="4">
        <f>BE107*$BU107*VLOOKUP("Fuel Specific Gravity",'Raw Data'!$A$1:$B$2000,2,FALSE)</f>
        <v>9411.7482821707381</v>
      </c>
      <c r="BZ107" s="4">
        <f>BF107*$BU107*VLOOKUP("Fuel Specific Gravity",'Raw Data'!$A$1:$B$2000,2,FALSE)</f>
        <v>2.2036730583200002</v>
      </c>
      <c r="CA107" s="4">
        <f>BJ107*$BU107*VLOOKUP("Fuel Specific Gravity",'Raw Data'!$A$1:$B$2000,2,FALSE)</f>
        <v>7.071197960668</v>
      </c>
      <c r="CB107" s="4">
        <f>BM107*$BU107*VLOOKUP("Fuel Specific Gravity",'Raw Data'!$A$1:$B$2000,2,FALSE)</f>
        <v>1.7522441509317996</v>
      </c>
    </row>
    <row r="108" spans="1:80" x14ac:dyDescent="0.25">
      <c r="A108" s="2">
        <v>43167</v>
      </c>
      <c r="B108" s="38">
        <v>1.854050925925926E-2</v>
      </c>
      <c r="C108" s="4">
        <v>13.978999999999999</v>
      </c>
      <c r="D108" s="4">
        <v>5.8999999999999999E-3</v>
      </c>
      <c r="E108" s="4">
        <v>58.848337000000001</v>
      </c>
      <c r="F108" s="4">
        <v>130.1</v>
      </c>
      <c r="G108" s="4">
        <v>2.8</v>
      </c>
      <c r="H108" s="4">
        <v>75.8</v>
      </c>
      <c r="J108" s="4">
        <v>0.4</v>
      </c>
      <c r="K108" s="4">
        <v>0.87670000000000003</v>
      </c>
      <c r="L108" s="4">
        <v>12.255100000000001</v>
      </c>
      <c r="M108" s="4">
        <v>5.1999999999999998E-3</v>
      </c>
      <c r="N108" s="4">
        <v>114.0835</v>
      </c>
      <c r="O108" s="4">
        <v>2.4546000000000001</v>
      </c>
      <c r="P108" s="4">
        <v>116.5</v>
      </c>
      <c r="Q108" s="4">
        <v>93.743600000000001</v>
      </c>
      <c r="R108" s="4">
        <v>2.0169999999999999</v>
      </c>
      <c r="S108" s="4">
        <v>95.8</v>
      </c>
      <c r="T108" s="4">
        <v>75.777699999999996</v>
      </c>
      <c r="W108" s="4">
        <v>0</v>
      </c>
      <c r="X108" s="4">
        <v>0.35070000000000001</v>
      </c>
      <c r="Y108" s="4">
        <v>11.9</v>
      </c>
      <c r="Z108" s="4">
        <v>849</v>
      </c>
      <c r="AA108" s="4">
        <v>851</v>
      </c>
      <c r="AB108" s="4">
        <v>870</v>
      </c>
      <c r="AC108" s="4">
        <v>85</v>
      </c>
      <c r="AD108" s="4">
        <v>28.84</v>
      </c>
      <c r="AE108" s="4">
        <v>0.66</v>
      </c>
      <c r="AF108" s="4">
        <v>978</v>
      </c>
      <c r="AG108" s="4">
        <v>3</v>
      </c>
      <c r="AH108" s="4">
        <v>50</v>
      </c>
      <c r="AI108" s="4">
        <v>41</v>
      </c>
      <c r="AJ108" s="4">
        <v>190</v>
      </c>
      <c r="AK108" s="4">
        <v>170</v>
      </c>
      <c r="AL108" s="4">
        <v>5</v>
      </c>
      <c r="AM108" s="4">
        <v>175</v>
      </c>
      <c r="AN108" s="4" t="s">
        <v>155</v>
      </c>
      <c r="AO108" s="4">
        <v>2</v>
      </c>
      <c r="AP108" s="5">
        <v>0.89436342592592588</v>
      </c>
      <c r="AQ108" s="4">
        <v>47.164037</v>
      </c>
      <c r="AR108" s="4">
        <v>-88.489791999999994</v>
      </c>
      <c r="AS108" s="4">
        <v>318.8</v>
      </c>
      <c r="AT108" s="4">
        <v>26.6</v>
      </c>
      <c r="AU108" s="4">
        <v>12</v>
      </c>
      <c r="AV108" s="4">
        <v>11</v>
      </c>
      <c r="AW108" s="4" t="s">
        <v>212</v>
      </c>
      <c r="AX108" s="4">
        <v>0.9</v>
      </c>
      <c r="AY108" s="4">
        <v>1.2770999999999999</v>
      </c>
      <c r="AZ108" s="4">
        <v>1.5770999999999999</v>
      </c>
      <c r="BA108" s="4">
        <v>13.404</v>
      </c>
      <c r="BB108" s="4">
        <v>14.53</v>
      </c>
      <c r="BC108" s="4">
        <v>1.08</v>
      </c>
      <c r="BD108" s="4">
        <v>14.07</v>
      </c>
      <c r="BE108" s="4">
        <v>2903.7420000000002</v>
      </c>
      <c r="BF108" s="4">
        <v>0.77800000000000002</v>
      </c>
      <c r="BG108" s="4">
        <v>2.831</v>
      </c>
      <c r="BH108" s="4">
        <v>6.0999999999999999E-2</v>
      </c>
      <c r="BI108" s="4">
        <v>2.8919999999999999</v>
      </c>
      <c r="BJ108" s="4">
        <v>2.3260000000000001</v>
      </c>
      <c r="BK108" s="4">
        <v>0.05</v>
      </c>
      <c r="BL108" s="4">
        <v>2.3759999999999999</v>
      </c>
      <c r="BM108" s="4">
        <v>0.61960000000000004</v>
      </c>
      <c r="BQ108" s="4">
        <v>60.412999999999997</v>
      </c>
      <c r="BR108" s="4">
        <v>0.198438</v>
      </c>
      <c r="BS108" s="4">
        <v>-5</v>
      </c>
      <c r="BT108" s="4">
        <v>7.8580000000000004E-3</v>
      </c>
      <c r="BU108" s="4">
        <v>4.849329</v>
      </c>
      <c r="BV108" s="4">
        <v>21</v>
      </c>
      <c r="BW108" s="4">
        <f t="shared" si="8"/>
        <v>1.2811927217999999</v>
      </c>
      <c r="BY108" s="4">
        <f>BE108*$BU108*VLOOKUP("Fuel Specific Gravity",'Raw Data'!$A$1:$B$2000,2,FALSE)</f>
        <v>10574.981417127619</v>
      </c>
      <c r="BZ108" s="4">
        <f>BF108*$BU108*VLOOKUP("Fuel Specific Gravity",'Raw Data'!$A$1:$B$2000,2,FALSE)</f>
        <v>2.8333562494620002</v>
      </c>
      <c r="CA108" s="4">
        <f>BJ108*$BU108*VLOOKUP("Fuel Specific Gravity",'Raw Data'!$A$1:$B$2000,2,FALSE)</f>
        <v>8.4709339797539993</v>
      </c>
      <c r="CB108" s="4">
        <f>BM108*$BU108*VLOOKUP("Fuel Specific Gravity",'Raw Data'!$A$1:$B$2000,2,FALSE)</f>
        <v>2.2564878305484002</v>
      </c>
    </row>
    <row r="109" spans="1:80" x14ac:dyDescent="0.25">
      <c r="A109" s="2">
        <v>43167</v>
      </c>
      <c r="B109" s="38">
        <v>1.8552083333333334E-2</v>
      </c>
      <c r="C109" s="4">
        <v>14.146000000000001</v>
      </c>
      <c r="D109" s="4">
        <v>4.4999999999999997E-3</v>
      </c>
      <c r="E109" s="4">
        <v>45.232357999999998</v>
      </c>
      <c r="F109" s="4">
        <v>138.69999999999999</v>
      </c>
      <c r="G109" s="4">
        <v>2.8</v>
      </c>
      <c r="H109" s="4">
        <v>78.2</v>
      </c>
      <c r="J109" s="4">
        <v>0.4</v>
      </c>
      <c r="K109" s="4">
        <v>0.87560000000000004</v>
      </c>
      <c r="L109" s="4">
        <v>12.386100000000001</v>
      </c>
      <c r="M109" s="4">
        <v>4.0000000000000001E-3</v>
      </c>
      <c r="N109" s="4">
        <v>121.4521</v>
      </c>
      <c r="O109" s="4">
        <v>2.4516</v>
      </c>
      <c r="P109" s="4">
        <v>123.9</v>
      </c>
      <c r="Q109" s="4">
        <v>99.087299999999999</v>
      </c>
      <c r="R109" s="4">
        <v>2.0002</v>
      </c>
      <c r="S109" s="4">
        <v>101.1</v>
      </c>
      <c r="T109" s="4">
        <v>78.238399999999999</v>
      </c>
      <c r="W109" s="4">
        <v>0</v>
      </c>
      <c r="X109" s="4">
        <v>0.35020000000000001</v>
      </c>
      <c r="Y109" s="4">
        <v>12</v>
      </c>
      <c r="Z109" s="4">
        <v>849</v>
      </c>
      <c r="AA109" s="4">
        <v>851</v>
      </c>
      <c r="AB109" s="4">
        <v>870</v>
      </c>
      <c r="AC109" s="4">
        <v>85</v>
      </c>
      <c r="AD109" s="4">
        <v>26.98</v>
      </c>
      <c r="AE109" s="4">
        <v>0.62</v>
      </c>
      <c r="AF109" s="4">
        <v>978</v>
      </c>
      <c r="AG109" s="4">
        <v>2.1</v>
      </c>
      <c r="AH109" s="4">
        <v>50</v>
      </c>
      <c r="AI109" s="4">
        <v>41</v>
      </c>
      <c r="AJ109" s="4">
        <v>190</v>
      </c>
      <c r="AK109" s="4">
        <v>170</v>
      </c>
      <c r="AL109" s="4">
        <v>5</v>
      </c>
      <c r="AM109" s="4">
        <v>175</v>
      </c>
      <c r="AN109" s="4" t="s">
        <v>155</v>
      </c>
      <c r="AO109" s="4">
        <v>2</v>
      </c>
      <c r="AP109" s="5">
        <v>0.89436342592592588</v>
      </c>
      <c r="AQ109" s="4">
        <v>47.163921999999999</v>
      </c>
      <c r="AR109" s="4">
        <v>-88.489958000000001</v>
      </c>
      <c r="AS109" s="4">
        <v>318.60000000000002</v>
      </c>
      <c r="AT109" s="4">
        <v>25.9</v>
      </c>
      <c r="AU109" s="4">
        <v>12</v>
      </c>
      <c r="AV109" s="4">
        <v>11</v>
      </c>
      <c r="AW109" s="4" t="s">
        <v>212</v>
      </c>
      <c r="AX109" s="4">
        <v>1.3621380000000001</v>
      </c>
      <c r="AY109" s="4">
        <v>1.0689310000000001</v>
      </c>
      <c r="AZ109" s="4">
        <v>1.985115</v>
      </c>
      <c r="BA109" s="4">
        <v>13.404</v>
      </c>
      <c r="BB109" s="4">
        <v>14.37</v>
      </c>
      <c r="BC109" s="4">
        <v>1.07</v>
      </c>
      <c r="BD109" s="4">
        <v>14.211</v>
      </c>
      <c r="BE109" s="4">
        <v>2903.902</v>
      </c>
      <c r="BF109" s="4">
        <v>0.59099999999999997</v>
      </c>
      <c r="BG109" s="4">
        <v>2.9820000000000002</v>
      </c>
      <c r="BH109" s="4">
        <v>0.06</v>
      </c>
      <c r="BI109" s="4">
        <v>3.0419999999999998</v>
      </c>
      <c r="BJ109" s="4">
        <v>2.4329999999999998</v>
      </c>
      <c r="BK109" s="4">
        <v>4.9000000000000002E-2</v>
      </c>
      <c r="BL109" s="4">
        <v>2.4820000000000002</v>
      </c>
      <c r="BM109" s="4">
        <v>0.63300000000000001</v>
      </c>
      <c r="BQ109" s="4">
        <v>59.703000000000003</v>
      </c>
      <c r="BR109" s="4">
        <v>0.22508300000000001</v>
      </c>
      <c r="BS109" s="4">
        <v>-5</v>
      </c>
      <c r="BT109" s="4">
        <v>7.071E-3</v>
      </c>
      <c r="BU109" s="4">
        <v>5.5004660000000003</v>
      </c>
      <c r="BV109" s="4">
        <v>21</v>
      </c>
      <c r="BW109" s="4">
        <f t="shared" si="8"/>
        <v>1.4532231172000001</v>
      </c>
      <c r="BY109" s="4">
        <f>BE109*$BU109*VLOOKUP("Fuel Specific Gravity",'Raw Data'!$A$1:$B$2000,2,FALSE)</f>
        <v>11995.583477967333</v>
      </c>
      <c r="BZ109" s="4">
        <f>BF109*$BU109*VLOOKUP("Fuel Specific Gravity",'Raw Data'!$A$1:$B$2000,2,FALSE)</f>
        <v>2.4413323299059999</v>
      </c>
      <c r="CA109" s="4">
        <f>BJ109*$BU109*VLOOKUP("Fuel Specific Gravity",'Raw Data'!$A$1:$B$2000,2,FALSE)</f>
        <v>10.050357967278</v>
      </c>
      <c r="CB109" s="4">
        <f>BM109*$BU109*VLOOKUP("Fuel Specific Gravity",'Raw Data'!$A$1:$B$2000,2,FALSE)</f>
        <v>2.6148280284780001</v>
      </c>
    </row>
    <row r="110" spans="1:80" x14ac:dyDescent="0.25">
      <c r="A110" s="2">
        <v>43167</v>
      </c>
      <c r="B110" s="38">
        <v>1.8563657407407407E-2</v>
      </c>
      <c r="C110" s="4">
        <v>14.244999999999999</v>
      </c>
      <c r="D110" s="4">
        <v>4.0000000000000001E-3</v>
      </c>
      <c r="E110" s="4">
        <v>40</v>
      </c>
      <c r="F110" s="4">
        <v>141.80000000000001</v>
      </c>
      <c r="G110" s="4">
        <v>2.8</v>
      </c>
      <c r="H110" s="4">
        <v>52.4</v>
      </c>
      <c r="J110" s="4">
        <v>0.4</v>
      </c>
      <c r="K110" s="4">
        <v>0.87460000000000004</v>
      </c>
      <c r="L110" s="4">
        <v>12.459300000000001</v>
      </c>
      <c r="M110" s="4">
        <v>3.5000000000000001E-3</v>
      </c>
      <c r="N110" s="4">
        <v>124.021</v>
      </c>
      <c r="O110" s="4">
        <v>2.4489000000000001</v>
      </c>
      <c r="P110" s="4">
        <v>126.5</v>
      </c>
      <c r="Q110" s="4">
        <v>101.852</v>
      </c>
      <c r="R110" s="4">
        <v>2.0112000000000001</v>
      </c>
      <c r="S110" s="4">
        <v>103.9</v>
      </c>
      <c r="T110" s="4">
        <v>52.382899999999999</v>
      </c>
      <c r="W110" s="4">
        <v>0</v>
      </c>
      <c r="X110" s="4">
        <v>0.3498</v>
      </c>
      <c r="Y110" s="4">
        <v>11.9</v>
      </c>
      <c r="Z110" s="4">
        <v>849</v>
      </c>
      <c r="AA110" s="4">
        <v>852</v>
      </c>
      <c r="AB110" s="4">
        <v>870</v>
      </c>
      <c r="AC110" s="4">
        <v>85</v>
      </c>
      <c r="AD110" s="4">
        <v>28.69</v>
      </c>
      <c r="AE110" s="4">
        <v>0.66</v>
      </c>
      <c r="AF110" s="4">
        <v>978</v>
      </c>
      <c r="AG110" s="4">
        <v>2.9</v>
      </c>
      <c r="AH110" s="4">
        <v>50</v>
      </c>
      <c r="AI110" s="4">
        <v>41</v>
      </c>
      <c r="AJ110" s="4">
        <v>190</v>
      </c>
      <c r="AK110" s="4">
        <v>170</v>
      </c>
      <c r="AL110" s="4">
        <v>5</v>
      </c>
      <c r="AM110" s="4">
        <v>175</v>
      </c>
      <c r="AN110" s="4" t="s">
        <v>155</v>
      </c>
      <c r="AO110" s="4">
        <v>2</v>
      </c>
      <c r="AP110" s="5">
        <v>0.89438657407407407</v>
      </c>
      <c r="AQ110" s="4">
        <v>47.163888</v>
      </c>
      <c r="AR110" s="4">
        <v>-88.490008000000003</v>
      </c>
      <c r="AS110" s="4">
        <v>318.5</v>
      </c>
      <c r="AT110" s="4">
        <v>25.7</v>
      </c>
      <c r="AU110" s="4">
        <v>12</v>
      </c>
      <c r="AV110" s="4">
        <v>11</v>
      </c>
      <c r="AW110" s="4" t="s">
        <v>212</v>
      </c>
      <c r="AX110" s="4">
        <v>1.3458460000000001</v>
      </c>
      <c r="AY110" s="4">
        <v>1.0770770000000001</v>
      </c>
      <c r="AZ110" s="4">
        <v>2.1</v>
      </c>
      <c r="BA110" s="4">
        <v>13.404</v>
      </c>
      <c r="BB110" s="4">
        <v>14.28</v>
      </c>
      <c r="BC110" s="4">
        <v>1.07</v>
      </c>
      <c r="BD110" s="4">
        <v>14.335000000000001</v>
      </c>
      <c r="BE110" s="4">
        <v>2904.5720000000001</v>
      </c>
      <c r="BF110" s="4">
        <v>0.51900000000000002</v>
      </c>
      <c r="BG110" s="4">
        <v>3.028</v>
      </c>
      <c r="BH110" s="4">
        <v>0.06</v>
      </c>
      <c r="BI110" s="4">
        <v>3.0880000000000001</v>
      </c>
      <c r="BJ110" s="4">
        <v>2.4870000000000001</v>
      </c>
      <c r="BK110" s="4">
        <v>4.9000000000000002E-2</v>
      </c>
      <c r="BL110" s="4">
        <v>2.536</v>
      </c>
      <c r="BM110" s="4">
        <v>0.4214</v>
      </c>
      <c r="BQ110" s="4">
        <v>59.302</v>
      </c>
      <c r="BR110" s="4">
        <v>0.18426600000000001</v>
      </c>
      <c r="BS110" s="4">
        <v>-5</v>
      </c>
      <c r="BT110" s="4">
        <v>7.0000000000000001E-3</v>
      </c>
      <c r="BU110" s="4">
        <v>4.5030010000000003</v>
      </c>
      <c r="BV110" s="4">
        <v>21</v>
      </c>
      <c r="BW110" s="4">
        <f t="shared" si="8"/>
        <v>1.1896928642</v>
      </c>
      <c r="BY110" s="4">
        <f>BE110*$BU110*VLOOKUP("Fuel Specific Gravity",'Raw Data'!$A$1:$B$2000,2,FALSE)</f>
        <v>9822.5472560495728</v>
      </c>
      <c r="BZ110" s="4">
        <f>BF110*$BU110*VLOOKUP("Fuel Specific Gravity",'Raw Data'!$A$1:$B$2000,2,FALSE)</f>
        <v>1.7551301967690001</v>
      </c>
      <c r="CA110" s="4">
        <f>BJ110*$BU110*VLOOKUP("Fuel Specific Gravity",'Raw Data'!$A$1:$B$2000,2,FALSE)</f>
        <v>8.4104215787370009</v>
      </c>
      <c r="CB110" s="4">
        <f>BM110*$BU110*VLOOKUP("Fuel Specific Gravity",'Raw Data'!$A$1:$B$2000,2,FALSE)</f>
        <v>1.4250710306714001</v>
      </c>
    </row>
    <row r="111" spans="1:80" x14ac:dyDescent="0.25">
      <c r="A111" s="2">
        <v>43167</v>
      </c>
      <c r="B111" s="38">
        <v>1.8575231481481481E-2</v>
      </c>
      <c r="C111" s="4">
        <v>14.523999999999999</v>
      </c>
      <c r="D111" s="4">
        <v>2.01E-2</v>
      </c>
      <c r="E111" s="4">
        <v>201.212121</v>
      </c>
      <c r="F111" s="4">
        <v>137.1</v>
      </c>
      <c r="G111" s="4">
        <v>2.8</v>
      </c>
      <c r="H111" s="4">
        <v>43.1</v>
      </c>
      <c r="J111" s="4">
        <v>0.4</v>
      </c>
      <c r="K111" s="4">
        <v>0.87229999999999996</v>
      </c>
      <c r="L111" s="4">
        <v>12.6684</v>
      </c>
      <c r="M111" s="4">
        <v>1.7600000000000001E-2</v>
      </c>
      <c r="N111" s="4">
        <v>119.6108</v>
      </c>
      <c r="O111" s="4">
        <v>2.4422999999999999</v>
      </c>
      <c r="P111" s="4">
        <v>122.1</v>
      </c>
      <c r="Q111" s="4">
        <v>98.285399999999996</v>
      </c>
      <c r="R111" s="4">
        <v>2.0068999999999999</v>
      </c>
      <c r="S111" s="4">
        <v>100.3</v>
      </c>
      <c r="T111" s="4">
        <v>43.1</v>
      </c>
      <c r="W111" s="4">
        <v>0</v>
      </c>
      <c r="X111" s="4">
        <v>0.34889999999999999</v>
      </c>
      <c r="Y111" s="4">
        <v>11.9</v>
      </c>
      <c r="Z111" s="4">
        <v>849</v>
      </c>
      <c r="AA111" s="4">
        <v>852</v>
      </c>
      <c r="AB111" s="4">
        <v>870</v>
      </c>
      <c r="AC111" s="4">
        <v>85</v>
      </c>
      <c r="AD111" s="4">
        <v>28.84</v>
      </c>
      <c r="AE111" s="4">
        <v>0.66</v>
      </c>
      <c r="AF111" s="4">
        <v>978</v>
      </c>
      <c r="AG111" s="4">
        <v>3</v>
      </c>
      <c r="AH111" s="4">
        <v>50</v>
      </c>
      <c r="AI111" s="4">
        <v>41</v>
      </c>
      <c r="AJ111" s="4">
        <v>190</v>
      </c>
      <c r="AK111" s="4">
        <v>170</v>
      </c>
      <c r="AL111" s="4">
        <v>4.9000000000000004</v>
      </c>
      <c r="AM111" s="4">
        <v>175</v>
      </c>
      <c r="AN111" s="4" t="s">
        <v>155</v>
      </c>
      <c r="AO111" s="4">
        <v>2</v>
      </c>
      <c r="AP111" s="5">
        <v>0.89438657407407407</v>
      </c>
      <c r="AQ111" s="4">
        <v>47.163803000000001</v>
      </c>
      <c r="AR111" s="4">
        <v>-88.490207999999996</v>
      </c>
      <c r="AS111" s="4">
        <v>318.3</v>
      </c>
      <c r="AT111" s="4">
        <v>25.5</v>
      </c>
      <c r="AU111" s="4">
        <v>12</v>
      </c>
      <c r="AV111" s="4">
        <v>11</v>
      </c>
      <c r="AW111" s="4" t="s">
        <v>212</v>
      </c>
      <c r="AX111" s="4">
        <v>1.6084000000000001</v>
      </c>
      <c r="AY111" s="4">
        <v>1.3312999999999999</v>
      </c>
      <c r="AZ111" s="4">
        <v>2.4855</v>
      </c>
      <c r="BA111" s="4">
        <v>13.404</v>
      </c>
      <c r="BB111" s="4">
        <v>14.01</v>
      </c>
      <c r="BC111" s="4">
        <v>1.05</v>
      </c>
      <c r="BD111" s="4">
        <v>14.646000000000001</v>
      </c>
      <c r="BE111" s="4">
        <v>2901.4380000000001</v>
      </c>
      <c r="BF111" s="4">
        <v>2.5579999999999998</v>
      </c>
      <c r="BG111" s="4">
        <v>2.8690000000000002</v>
      </c>
      <c r="BH111" s="4">
        <v>5.8999999999999997E-2</v>
      </c>
      <c r="BI111" s="4">
        <v>2.927</v>
      </c>
      <c r="BJ111" s="4">
        <v>2.3570000000000002</v>
      </c>
      <c r="BK111" s="4">
        <v>4.8000000000000001E-2</v>
      </c>
      <c r="BL111" s="4">
        <v>2.4049999999999998</v>
      </c>
      <c r="BM111" s="4">
        <v>0.34060000000000001</v>
      </c>
      <c r="BQ111" s="4">
        <v>58.101999999999997</v>
      </c>
      <c r="BR111" s="4">
        <v>0.219051</v>
      </c>
      <c r="BS111" s="4">
        <v>-5</v>
      </c>
      <c r="BT111" s="4">
        <v>7.9279999999999993E-3</v>
      </c>
      <c r="BU111" s="4">
        <v>5.3530579999999999</v>
      </c>
      <c r="BV111" s="4">
        <v>21</v>
      </c>
      <c r="BW111" s="4">
        <f t="shared" si="8"/>
        <v>1.4142779235999998</v>
      </c>
      <c r="BY111" s="4">
        <f>BE111*$BU111*VLOOKUP("Fuel Specific Gravity",'Raw Data'!$A$1:$B$2000,2,FALSE)</f>
        <v>11664.205988950403</v>
      </c>
      <c r="BZ111" s="4">
        <f>BF111*$BU111*VLOOKUP("Fuel Specific Gravity",'Raw Data'!$A$1:$B$2000,2,FALSE)</f>
        <v>10.283534895363999</v>
      </c>
      <c r="CA111" s="4">
        <f>BJ111*$BU111*VLOOKUP("Fuel Specific Gravity",'Raw Data'!$A$1:$B$2000,2,FALSE)</f>
        <v>9.4754854372060002</v>
      </c>
      <c r="CB111" s="4">
        <f>BM111*$BU111*VLOOKUP("Fuel Specific Gravity",'Raw Data'!$A$1:$B$2000,2,FALSE)</f>
        <v>1.3692619176548</v>
      </c>
    </row>
    <row r="112" spans="1:80" x14ac:dyDescent="0.25">
      <c r="A112" s="2">
        <v>43167</v>
      </c>
      <c r="B112" s="38">
        <v>1.8586805555555554E-2</v>
      </c>
      <c r="C112" s="4">
        <v>14.757</v>
      </c>
      <c r="D112" s="4">
        <v>0.16669999999999999</v>
      </c>
      <c r="E112" s="4">
        <v>1667.145299</v>
      </c>
      <c r="F112" s="4">
        <v>146.80000000000001</v>
      </c>
      <c r="G112" s="4">
        <v>2.7</v>
      </c>
      <c r="H112" s="4">
        <v>41.3</v>
      </c>
      <c r="J112" s="4">
        <v>0.4</v>
      </c>
      <c r="K112" s="4">
        <v>0.86939999999999995</v>
      </c>
      <c r="L112" s="4">
        <v>12.829599999999999</v>
      </c>
      <c r="M112" s="4">
        <v>0.1449</v>
      </c>
      <c r="N112" s="4">
        <v>127.6468</v>
      </c>
      <c r="O112" s="4">
        <v>2.3473999999999999</v>
      </c>
      <c r="P112" s="4">
        <v>130</v>
      </c>
      <c r="Q112" s="4">
        <v>104.1413</v>
      </c>
      <c r="R112" s="4">
        <v>1.9151</v>
      </c>
      <c r="S112" s="4">
        <v>106.1</v>
      </c>
      <c r="T112" s="4">
        <v>41.255499999999998</v>
      </c>
      <c r="W112" s="4">
        <v>0</v>
      </c>
      <c r="X112" s="4">
        <v>0.3478</v>
      </c>
      <c r="Y112" s="4">
        <v>12</v>
      </c>
      <c r="Z112" s="4">
        <v>849</v>
      </c>
      <c r="AA112" s="4">
        <v>851</v>
      </c>
      <c r="AB112" s="4">
        <v>870</v>
      </c>
      <c r="AC112" s="4">
        <v>85</v>
      </c>
      <c r="AD112" s="4">
        <v>26.98</v>
      </c>
      <c r="AE112" s="4">
        <v>0.62</v>
      </c>
      <c r="AF112" s="4">
        <v>978</v>
      </c>
      <c r="AG112" s="4">
        <v>2.1</v>
      </c>
      <c r="AH112" s="4">
        <v>50</v>
      </c>
      <c r="AI112" s="4">
        <v>41</v>
      </c>
      <c r="AJ112" s="4">
        <v>190</v>
      </c>
      <c r="AK112" s="4">
        <v>170</v>
      </c>
      <c r="AL112" s="4">
        <v>5</v>
      </c>
      <c r="AM112" s="4">
        <v>174.7</v>
      </c>
      <c r="AN112" s="4" t="s">
        <v>155</v>
      </c>
      <c r="AO112" s="4">
        <v>2</v>
      </c>
      <c r="AP112" s="5">
        <v>0.89440972222222215</v>
      </c>
      <c r="AQ112" s="4">
        <v>47.163750999999998</v>
      </c>
      <c r="AR112" s="4">
        <v>-88.490384000000006</v>
      </c>
      <c r="AS112" s="4">
        <v>318.3</v>
      </c>
      <c r="AT112" s="4">
        <v>25.7</v>
      </c>
      <c r="AU112" s="4">
        <v>12</v>
      </c>
      <c r="AV112" s="4">
        <v>11</v>
      </c>
      <c r="AW112" s="4" t="s">
        <v>212</v>
      </c>
      <c r="AX112" s="4">
        <v>1.7</v>
      </c>
      <c r="AY112" s="4">
        <v>1.4</v>
      </c>
      <c r="AZ112" s="4">
        <v>2.6</v>
      </c>
      <c r="BA112" s="4">
        <v>13.404</v>
      </c>
      <c r="BB112" s="4">
        <v>13.66</v>
      </c>
      <c r="BC112" s="4">
        <v>1.02</v>
      </c>
      <c r="BD112" s="4">
        <v>15.022</v>
      </c>
      <c r="BE112" s="4">
        <v>2872.86</v>
      </c>
      <c r="BF112" s="4">
        <v>20.657</v>
      </c>
      <c r="BG112" s="4">
        <v>2.9929999999999999</v>
      </c>
      <c r="BH112" s="4">
        <v>5.5E-2</v>
      </c>
      <c r="BI112" s="4">
        <v>3.048</v>
      </c>
      <c r="BJ112" s="4">
        <v>2.4420000000000002</v>
      </c>
      <c r="BK112" s="4">
        <v>4.4999999999999998E-2</v>
      </c>
      <c r="BL112" s="4">
        <v>2.4870000000000001</v>
      </c>
      <c r="BM112" s="4">
        <v>0.31879999999999997</v>
      </c>
      <c r="BQ112" s="4">
        <v>56.621000000000002</v>
      </c>
      <c r="BR112" s="4">
        <v>0.247081</v>
      </c>
      <c r="BS112" s="4">
        <v>-5</v>
      </c>
      <c r="BT112" s="4">
        <v>6.1419999999999999E-3</v>
      </c>
      <c r="BU112" s="4">
        <v>6.038043</v>
      </c>
      <c r="BV112" s="4">
        <v>21</v>
      </c>
      <c r="BW112" s="4">
        <f t="shared" si="8"/>
        <v>1.5952509606</v>
      </c>
      <c r="BY112" s="4">
        <f>BE112*$BU112*VLOOKUP("Fuel Specific Gravity",'Raw Data'!$A$1:$B$2000,2,FALSE)</f>
        <v>13027.185611947982</v>
      </c>
      <c r="BZ112" s="4">
        <f>BF112*$BU112*VLOOKUP("Fuel Specific Gravity",'Raw Data'!$A$1:$B$2000,2,FALSE)</f>
        <v>93.670618542501003</v>
      </c>
      <c r="CA112" s="4">
        <f>BJ112*$BU112*VLOOKUP("Fuel Specific Gravity",'Raw Data'!$A$1:$B$2000,2,FALSE)</f>
        <v>11.073420655506</v>
      </c>
      <c r="CB112" s="4">
        <f>BM112*$BU112*VLOOKUP("Fuel Specific Gravity",'Raw Data'!$A$1:$B$2000,2,FALSE)</f>
        <v>1.4456210094083999</v>
      </c>
    </row>
    <row r="113" spans="1:80" x14ac:dyDescent="0.25">
      <c r="A113" s="2">
        <v>43167</v>
      </c>
      <c r="B113" s="38">
        <v>1.8598379629629628E-2</v>
      </c>
      <c r="C113" s="4">
        <v>14.494999999999999</v>
      </c>
      <c r="D113" s="4">
        <v>0.55679999999999996</v>
      </c>
      <c r="E113" s="4">
        <v>5567.5864840000004</v>
      </c>
      <c r="F113" s="4">
        <v>159.69999999999999</v>
      </c>
      <c r="G113" s="4">
        <v>2.7</v>
      </c>
      <c r="H113" s="4">
        <v>41</v>
      </c>
      <c r="J113" s="4">
        <v>0.4</v>
      </c>
      <c r="K113" s="4">
        <v>0.86799999999999999</v>
      </c>
      <c r="L113" s="4">
        <v>12.5809</v>
      </c>
      <c r="M113" s="4">
        <v>0.48320000000000002</v>
      </c>
      <c r="N113" s="4">
        <v>138.57169999999999</v>
      </c>
      <c r="O113" s="4">
        <v>2.3435000000000001</v>
      </c>
      <c r="P113" s="4">
        <v>140.9</v>
      </c>
      <c r="Q113" s="4">
        <v>112.99469999999999</v>
      </c>
      <c r="R113" s="4">
        <v>1.9109</v>
      </c>
      <c r="S113" s="4">
        <v>114.9</v>
      </c>
      <c r="T113" s="4">
        <v>40.998800000000003</v>
      </c>
      <c r="W113" s="4">
        <v>0</v>
      </c>
      <c r="X113" s="4">
        <v>0.34720000000000001</v>
      </c>
      <c r="Y113" s="4">
        <v>11.9</v>
      </c>
      <c r="Z113" s="4">
        <v>850</v>
      </c>
      <c r="AA113" s="4">
        <v>851</v>
      </c>
      <c r="AB113" s="4">
        <v>870</v>
      </c>
      <c r="AC113" s="4">
        <v>85</v>
      </c>
      <c r="AD113" s="4">
        <v>26.84</v>
      </c>
      <c r="AE113" s="4">
        <v>0.62</v>
      </c>
      <c r="AF113" s="4">
        <v>978</v>
      </c>
      <c r="AG113" s="4">
        <v>2</v>
      </c>
      <c r="AH113" s="4">
        <v>50</v>
      </c>
      <c r="AI113" s="4">
        <v>41</v>
      </c>
      <c r="AJ113" s="4">
        <v>190</v>
      </c>
      <c r="AK113" s="4">
        <v>170</v>
      </c>
      <c r="AL113" s="4">
        <v>4.9000000000000004</v>
      </c>
      <c r="AM113" s="4">
        <v>174.4</v>
      </c>
      <c r="AN113" s="4" t="s">
        <v>155</v>
      </c>
      <c r="AO113" s="4">
        <v>2</v>
      </c>
      <c r="AP113" s="5">
        <v>0.8944212962962963</v>
      </c>
      <c r="AQ113" s="4">
        <v>47.163718000000003</v>
      </c>
      <c r="AR113" s="4">
        <v>-88.490538000000001</v>
      </c>
      <c r="AS113" s="4">
        <v>318.39999999999998</v>
      </c>
      <c r="AT113" s="4">
        <v>26.3</v>
      </c>
      <c r="AU113" s="4">
        <v>12</v>
      </c>
      <c r="AV113" s="4">
        <v>11</v>
      </c>
      <c r="AW113" s="4" t="s">
        <v>212</v>
      </c>
      <c r="AX113" s="4">
        <v>1.2374000000000001</v>
      </c>
      <c r="AY113" s="4">
        <v>1.4</v>
      </c>
      <c r="AZ113" s="4">
        <v>2.1374</v>
      </c>
      <c r="BA113" s="4">
        <v>13.404</v>
      </c>
      <c r="BB113" s="4">
        <v>13.51</v>
      </c>
      <c r="BC113" s="4">
        <v>1.01</v>
      </c>
      <c r="BD113" s="4">
        <v>15.214</v>
      </c>
      <c r="BE113" s="4">
        <v>2797.7869999999998</v>
      </c>
      <c r="BF113" s="4">
        <v>68.397999999999996</v>
      </c>
      <c r="BG113" s="4">
        <v>3.2269999999999999</v>
      </c>
      <c r="BH113" s="4">
        <v>5.5E-2</v>
      </c>
      <c r="BI113" s="4">
        <v>3.282</v>
      </c>
      <c r="BJ113" s="4">
        <v>2.6309999999999998</v>
      </c>
      <c r="BK113" s="4">
        <v>4.4999999999999998E-2</v>
      </c>
      <c r="BL113" s="4">
        <v>2.6760000000000002</v>
      </c>
      <c r="BM113" s="4">
        <v>0.31459999999999999</v>
      </c>
      <c r="BQ113" s="4">
        <v>56.137999999999998</v>
      </c>
      <c r="BR113" s="4">
        <v>0.32332</v>
      </c>
      <c r="BS113" s="4">
        <v>-5</v>
      </c>
      <c r="BT113" s="4">
        <v>7.8580000000000004E-3</v>
      </c>
      <c r="BU113" s="4">
        <v>7.9011329999999997</v>
      </c>
      <c r="BV113" s="4">
        <v>21</v>
      </c>
      <c r="BW113" s="4">
        <f t="shared" si="8"/>
        <v>2.0874793385999997</v>
      </c>
      <c r="BY113" s="4">
        <f>BE113*$BU113*VLOOKUP("Fuel Specific Gravity",'Raw Data'!$A$1:$B$2000,2,FALSE)</f>
        <v>16601.371081695917</v>
      </c>
      <c r="BZ113" s="4">
        <f>BF113*$BU113*VLOOKUP("Fuel Specific Gravity",'Raw Data'!$A$1:$B$2000,2,FALSE)</f>
        <v>405.85669289543392</v>
      </c>
      <c r="CA113" s="4">
        <f>BJ113*$BU113*VLOOKUP("Fuel Specific Gravity",'Raw Data'!$A$1:$B$2000,2,FALSE)</f>
        <v>15.611698573172998</v>
      </c>
      <c r="CB113" s="4">
        <f>BM113*$BU113*VLOOKUP("Fuel Specific Gravity",'Raw Data'!$A$1:$B$2000,2,FALSE)</f>
        <v>1.8667580277918001</v>
      </c>
    </row>
    <row r="114" spans="1:80" x14ac:dyDescent="0.25">
      <c r="A114" s="2">
        <v>43167</v>
      </c>
      <c r="B114" s="38">
        <v>1.8609953703703701E-2</v>
      </c>
      <c r="C114" s="4">
        <v>14.23</v>
      </c>
      <c r="D114" s="4">
        <v>0.39100000000000001</v>
      </c>
      <c r="E114" s="4">
        <v>3910.3057119999999</v>
      </c>
      <c r="F114" s="4">
        <v>153.19999999999999</v>
      </c>
      <c r="G114" s="4">
        <v>2.7</v>
      </c>
      <c r="H114" s="4">
        <v>45</v>
      </c>
      <c r="J114" s="4">
        <v>0.4</v>
      </c>
      <c r="K114" s="4">
        <v>0.87150000000000005</v>
      </c>
      <c r="L114" s="4">
        <v>12.401300000000001</v>
      </c>
      <c r="M114" s="4">
        <v>0.34079999999999999</v>
      </c>
      <c r="N114" s="4">
        <v>133.489</v>
      </c>
      <c r="O114" s="4">
        <v>2.3530000000000002</v>
      </c>
      <c r="P114" s="4">
        <v>135.80000000000001</v>
      </c>
      <c r="Q114" s="4">
        <v>108.8502</v>
      </c>
      <c r="R114" s="4">
        <v>1.9187000000000001</v>
      </c>
      <c r="S114" s="4">
        <v>110.8</v>
      </c>
      <c r="T114" s="4">
        <v>45.048299999999998</v>
      </c>
      <c r="W114" s="4">
        <v>0</v>
      </c>
      <c r="X114" s="4">
        <v>0.34860000000000002</v>
      </c>
      <c r="Y114" s="4">
        <v>12</v>
      </c>
      <c r="Z114" s="4">
        <v>849</v>
      </c>
      <c r="AA114" s="4">
        <v>851</v>
      </c>
      <c r="AB114" s="4">
        <v>870</v>
      </c>
      <c r="AC114" s="4">
        <v>85</v>
      </c>
      <c r="AD114" s="4">
        <v>26.84</v>
      </c>
      <c r="AE114" s="4">
        <v>0.62</v>
      </c>
      <c r="AF114" s="4">
        <v>978</v>
      </c>
      <c r="AG114" s="4">
        <v>2</v>
      </c>
      <c r="AH114" s="4">
        <v>50</v>
      </c>
      <c r="AI114" s="4">
        <v>41</v>
      </c>
      <c r="AJ114" s="4">
        <v>190</v>
      </c>
      <c r="AK114" s="4">
        <v>170</v>
      </c>
      <c r="AL114" s="4">
        <v>4.9000000000000004</v>
      </c>
      <c r="AM114" s="4">
        <v>174</v>
      </c>
      <c r="AN114" s="4" t="s">
        <v>155</v>
      </c>
      <c r="AO114" s="4">
        <v>2</v>
      </c>
      <c r="AP114" s="5">
        <v>0.89443287037037045</v>
      </c>
      <c r="AQ114" s="4">
        <v>47.163710000000002</v>
      </c>
      <c r="AR114" s="4">
        <v>-88.490572999999998</v>
      </c>
      <c r="AS114" s="4">
        <v>318.39999999999998</v>
      </c>
      <c r="AT114" s="4">
        <v>26.5</v>
      </c>
      <c r="AU114" s="4">
        <v>12</v>
      </c>
      <c r="AV114" s="4">
        <v>11</v>
      </c>
      <c r="AW114" s="4" t="s">
        <v>212</v>
      </c>
      <c r="AX114" s="4">
        <v>1.0228999999999999</v>
      </c>
      <c r="AY114" s="4">
        <v>1.4</v>
      </c>
      <c r="AZ114" s="4">
        <v>1.9229000000000001</v>
      </c>
      <c r="BA114" s="4">
        <v>13.404</v>
      </c>
      <c r="BB114" s="4">
        <v>13.9</v>
      </c>
      <c r="BC114" s="4">
        <v>1.04</v>
      </c>
      <c r="BD114" s="4">
        <v>14.747</v>
      </c>
      <c r="BE114" s="4">
        <v>2827.665</v>
      </c>
      <c r="BF114" s="4">
        <v>49.454999999999998</v>
      </c>
      <c r="BG114" s="4">
        <v>3.1869999999999998</v>
      </c>
      <c r="BH114" s="4">
        <v>5.6000000000000001E-2</v>
      </c>
      <c r="BI114" s="4">
        <v>3.2440000000000002</v>
      </c>
      <c r="BJ114" s="4">
        <v>2.5990000000000002</v>
      </c>
      <c r="BK114" s="4">
        <v>4.5999999999999999E-2</v>
      </c>
      <c r="BL114" s="4">
        <v>2.645</v>
      </c>
      <c r="BM114" s="4">
        <v>0.35449999999999998</v>
      </c>
      <c r="BQ114" s="4">
        <v>57.792999999999999</v>
      </c>
      <c r="BR114" s="4">
        <v>0.25096400000000002</v>
      </c>
      <c r="BS114" s="4">
        <v>-5</v>
      </c>
      <c r="BT114" s="4">
        <v>8.0000000000000002E-3</v>
      </c>
      <c r="BU114" s="4">
        <v>6.1329330000000004</v>
      </c>
      <c r="BV114" s="4">
        <v>21</v>
      </c>
      <c r="BW114" s="4">
        <f t="shared" si="8"/>
        <v>1.6203208985999999</v>
      </c>
      <c r="BY114" s="4">
        <f>BE114*$BU114*VLOOKUP("Fuel Specific Gravity",'Raw Data'!$A$1:$B$2000,2,FALSE)</f>
        <v>13023.751873575195</v>
      </c>
      <c r="BZ114" s="4">
        <f>BF114*$BU114*VLOOKUP("Fuel Specific Gravity",'Raw Data'!$A$1:$B$2000,2,FALSE)</f>
        <v>227.78145533776498</v>
      </c>
      <c r="CA114" s="4">
        <f>BJ114*$BU114*VLOOKUP("Fuel Specific Gravity",'Raw Data'!$A$1:$B$2000,2,FALSE)</f>
        <v>11.970559143117001</v>
      </c>
      <c r="CB114" s="4">
        <f>BM114*$BU114*VLOOKUP("Fuel Specific Gravity",'Raw Data'!$A$1:$B$2000,2,FALSE)</f>
        <v>1.6327676861235001</v>
      </c>
    </row>
    <row r="115" spans="1:80" x14ac:dyDescent="0.25">
      <c r="A115" s="2">
        <v>43167</v>
      </c>
      <c r="B115" s="38">
        <v>1.8621527777777779E-2</v>
      </c>
      <c r="C115" s="4">
        <v>13.984999999999999</v>
      </c>
      <c r="D115" s="4">
        <v>0.1681</v>
      </c>
      <c r="E115" s="4">
        <v>1680.9375</v>
      </c>
      <c r="F115" s="4">
        <v>132.19999999999999</v>
      </c>
      <c r="G115" s="4">
        <v>2.7</v>
      </c>
      <c r="H115" s="4">
        <v>44.3</v>
      </c>
      <c r="J115" s="4">
        <v>0.4</v>
      </c>
      <c r="K115" s="4">
        <v>0.87519999999999998</v>
      </c>
      <c r="L115" s="4">
        <v>12.238899999999999</v>
      </c>
      <c r="M115" s="4">
        <v>0.14710000000000001</v>
      </c>
      <c r="N115" s="4">
        <v>115.6631</v>
      </c>
      <c r="O115" s="4">
        <v>2.363</v>
      </c>
      <c r="P115" s="4">
        <v>118</v>
      </c>
      <c r="Q115" s="4">
        <v>94.988</v>
      </c>
      <c r="R115" s="4">
        <v>1.9406000000000001</v>
      </c>
      <c r="S115" s="4">
        <v>96.9</v>
      </c>
      <c r="T115" s="4">
        <v>44.307299999999998</v>
      </c>
      <c r="W115" s="4">
        <v>0</v>
      </c>
      <c r="X115" s="4">
        <v>0.35010000000000002</v>
      </c>
      <c r="Y115" s="4">
        <v>11.9</v>
      </c>
      <c r="Z115" s="4">
        <v>849</v>
      </c>
      <c r="AA115" s="4">
        <v>851</v>
      </c>
      <c r="AB115" s="4">
        <v>870</v>
      </c>
      <c r="AC115" s="4">
        <v>85</v>
      </c>
      <c r="AD115" s="4">
        <v>28.69</v>
      </c>
      <c r="AE115" s="4">
        <v>0.66</v>
      </c>
      <c r="AF115" s="4">
        <v>978</v>
      </c>
      <c r="AG115" s="4">
        <v>2.9</v>
      </c>
      <c r="AH115" s="4">
        <v>50</v>
      </c>
      <c r="AI115" s="4">
        <v>41</v>
      </c>
      <c r="AJ115" s="4">
        <v>190</v>
      </c>
      <c r="AK115" s="4">
        <v>170</v>
      </c>
      <c r="AL115" s="4">
        <v>4.9000000000000004</v>
      </c>
      <c r="AM115" s="4">
        <v>174.3</v>
      </c>
      <c r="AN115" s="4" t="s">
        <v>155</v>
      </c>
      <c r="AO115" s="4">
        <v>2</v>
      </c>
      <c r="AP115" s="5">
        <v>0.89443287037037045</v>
      </c>
      <c r="AQ115" s="4">
        <v>47.163680999999997</v>
      </c>
      <c r="AR115" s="4">
        <v>-88.490703999999994</v>
      </c>
      <c r="AS115" s="4">
        <v>318.60000000000002</v>
      </c>
      <c r="AT115" s="4">
        <v>27.9</v>
      </c>
      <c r="AU115" s="4">
        <v>12</v>
      </c>
      <c r="AV115" s="4">
        <v>11</v>
      </c>
      <c r="AW115" s="4" t="s">
        <v>212</v>
      </c>
      <c r="AX115" s="4">
        <v>1</v>
      </c>
      <c r="AY115" s="4">
        <v>1.4771000000000001</v>
      </c>
      <c r="AZ115" s="4">
        <v>1.9</v>
      </c>
      <c r="BA115" s="4">
        <v>13.404</v>
      </c>
      <c r="BB115" s="4">
        <v>14.36</v>
      </c>
      <c r="BC115" s="4">
        <v>1.07</v>
      </c>
      <c r="BD115" s="4">
        <v>14.263</v>
      </c>
      <c r="BE115" s="4">
        <v>2871.11</v>
      </c>
      <c r="BF115" s="4">
        <v>21.965</v>
      </c>
      <c r="BG115" s="4">
        <v>2.8410000000000002</v>
      </c>
      <c r="BH115" s="4">
        <v>5.8000000000000003E-2</v>
      </c>
      <c r="BI115" s="4">
        <v>2.899</v>
      </c>
      <c r="BJ115" s="4">
        <v>2.3340000000000001</v>
      </c>
      <c r="BK115" s="4">
        <v>4.8000000000000001E-2</v>
      </c>
      <c r="BL115" s="4">
        <v>2.3809999999999998</v>
      </c>
      <c r="BM115" s="4">
        <v>0.35870000000000002</v>
      </c>
      <c r="BQ115" s="4">
        <v>59.712000000000003</v>
      </c>
      <c r="BR115" s="4">
        <v>0.204124</v>
      </c>
      <c r="BS115" s="4">
        <v>-5</v>
      </c>
      <c r="BT115" s="4">
        <v>7.071E-3</v>
      </c>
      <c r="BU115" s="4">
        <v>4.9882809999999997</v>
      </c>
      <c r="BV115" s="4">
        <v>21</v>
      </c>
      <c r="BW115" s="4">
        <f t="shared" si="8"/>
        <v>1.3179038401999998</v>
      </c>
      <c r="BY115" s="4">
        <f>BE115*$BU115*VLOOKUP("Fuel Specific Gravity",'Raw Data'!$A$1:$B$2000,2,FALSE)</f>
        <v>10755.749499894409</v>
      </c>
      <c r="BZ115" s="4">
        <f>BF115*$BU115*VLOOKUP("Fuel Specific Gravity",'Raw Data'!$A$1:$B$2000,2,FALSE)</f>
        <v>82.285261715914999</v>
      </c>
      <c r="CA115" s="4">
        <f>BJ115*$BU115*VLOOKUP("Fuel Specific Gravity",'Raw Data'!$A$1:$B$2000,2,FALSE)</f>
        <v>8.7436285383540007</v>
      </c>
      <c r="CB115" s="4">
        <f>BM115*$BU115*VLOOKUP("Fuel Specific Gravity",'Raw Data'!$A$1:$B$2000,2,FALSE)</f>
        <v>1.3437615924196999</v>
      </c>
    </row>
    <row r="116" spans="1:80" x14ac:dyDescent="0.25">
      <c r="A116" s="2">
        <v>43167</v>
      </c>
      <c r="B116" s="38">
        <v>1.8633101851851852E-2</v>
      </c>
      <c r="C116" s="4">
        <v>13.86</v>
      </c>
      <c r="D116" s="4">
        <v>5.7200000000000001E-2</v>
      </c>
      <c r="E116" s="4">
        <v>571.75224100000003</v>
      </c>
      <c r="F116" s="4">
        <v>119</v>
      </c>
      <c r="G116" s="4">
        <v>2.7</v>
      </c>
      <c r="H116" s="4">
        <v>46</v>
      </c>
      <c r="J116" s="4">
        <v>0.4</v>
      </c>
      <c r="K116" s="4">
        <v>0.87709999999999999</v>
      </c>
      <c r="L116" s="4">
        <v>12.1564</v>
      </c>
      <c r="M116" s="4">
        <v>5.0099999999999999E-2</v>
      </c>
      <c r="N116" s="4">
        <v>104.331</v>
      </c>
      <c r="O116" s="4">
        <v>2.3681000000000001</v>
      </c>
      <c r="P116" s="4">
        <v>106.7</v>
      </c>
      <c r="Q116" s="4">
        <v>85.729900000000001</v>
      </c>
      <c r="R116" s="4">
        <v>1.9459</v>
      </c>
      <c r="S116" s="4">
        <v>87.7</v>
      </c>
      <c r="T116" s="4">
        <v>46.017099999999999</v>
      </c>
      <c r="W116" s="4">
        <v>0</v>
      </c>
      <c r="X116" s="4">
        <v>0.3508</v>
      </c>
      <c r="Y116" s="4">
        <v>11.9</v>
      </c>
      <c r="Z116" s="4">
        <v>849</v>
      </c>
      <c r="AA116" s="4">
        <v>851</v>
      </c>
      <c r="AB116" s="4">
        <v>870</v>
      </c>
      <c r="AC116" s="4">
        <v>85</v>
      </c>
      <c r="AD116" s="4">
        <v>28.84</v>
      </c>
      <c r="AE116" s="4">
        <v>0.66</v>
      </c>
      <c r="AF116" s="4">
        <v>978</v>
      </c>
      <c r="AG116" s="4">
        <v>3</v>
      </c>
      <c r="AH116" s="4">
        <v>50</v>
      </c>
      <c r="AI116" s="4">
        <v>41</v>
      </c>
      <c r="AJ116" s="4">
        <v>190</v>
      </c>
      <c r="AK116" s="4">
        <v>170</v>
      </c>
      <c r="AL116" s="4">
        <v>4.8</v>
      </c>
      <c r="AM116" s="4">
        <v>174.7</v>
      </c>
      <c r="AN116" s="4" t="s">
        <v>155</v>
      </c>
      <c r="AO116" s="4">
        <v>2</v>
      </c>
      <c r="AP116" s="5">
        <v>0.89444444444444438</v>
      </c>
      <c r="AQ116" s="4">
        <v>47.163611000000003</v>
      </c>
      <c r="AR116" s="4">
        <v>-88.491016000000002</v>
      </c>
      <c r="AS116" s="4">
        <v>318.7</v>
      </c>
      <c r="AT116" s="4">
        <v>29.9</v>
      </c>
      <c r="AU116" s="4">
        <v>12</v>
      </c>
      <c r="AV116" s="4">
        <v>11</v>
      </c>
      <c r="AW116" s="4" t="s">
        <v>212</v>
      </c>
      <c r="AX116" s="4">
        <v>1</v>
      </c>
      <c r="AY116" s="4">
        <v>1.5</v>
      </c>
      <c r="AZ116" s="4">
        <v>1.9</v>
      </c>
      <c r="BA116" s="4">
        <v>13.404</v>
      </c>
      <c r="BB116" s="4">
        <v>14.6</v>
      </c>
      <c r="BC116" s="4">
        <v>1.0900000000000001</v>
      </c>
      <c r="BD116" s="4">
        <v>14.013</v>
      </c>
      <c r="BE116" s="4">
        <v>2893.7689999999998</v>
      </c>
      <c r="BF116" s="4">
        <v>7.5979999999999999</v>
      </c>
      <c r="BG116" s="4">
        <v>2.601</v>
      </c>
      <c r="BH116" s="4">
        <v>5.8999999999999997E-2</v>
      </c>
      <c r="BI116" s="4">
        <v>2.66</v>
      </c>
      <c r="BJ116" s="4">
        <v>2.137</v>
      </c>
      <c r="BK116" s="4">
        <v>4.9000000000000002E-2</v>
      </c>
      <c r="BL116" s="4">
        <v>2.1859999999999999</v>
      </c>
      <c r="BM116" s="4">
        <v>0.378</v>
      </c>
      <c r="BQ116" s="4">
        <v>60.723999999999997</v>
      </c>
      <c r="BR116" s="4">
        <v>0.18520700000000001</v>
      </c>
      <c r="BS116" s="4">
        <v>-5</v>
      </c>
      <c r="BT116" s="4">
        <v>8.8579999999999996E-3</v>
      </c>
      <c r="BU116" s="4">
        <v>4.5259960000000001</v>
      </c>
      <c r="BV116" s="4">
        <v>21</v>
      </c>
      <c r="BW116" s="4">
        <f t="shared" si="8"/>
        <v>1.1957681432</v>
      </c>
      <c r="BY116" s="4">
        <f>BE116*$BU116*VLOOKUP("Fuel Specific Gravity",'Raw Data'!$A$1:$B$2000,2,FALSE)</f>
        <v>9835.9873761119234</v>
      </c>
      <c r="BZ116" s="4">
        <f>BF116*$BU116*VLOOKUP("Fuel Specific Gravity",'Raw Data'!$A$1:$B$2000,2,FALSE)</f>
        <v>25.825776723608001</v>
      </c>
      <c r="CA116" s="4">
        <f>BJ116*$BU116*VLOOKUP("Fuel Specific Gravity",'Raw Data'!$A$1:$B$2000,2,FALSE)</f>
        <v>7.2637121424520004</v>
      </c>
      <c r="CB116" s="4">
        <f>BM116*$BU116*VLOOKUP("Fuel Specific Gravity",'Raw Data'!$A$1:$B$2000,2,FALSE)</f>
        <v>1.2848306924880002</v>
      </c>
    </row>
    <row r="117" spans="1:80" x14ac:dyDescent="0.25">
      <c r="A117" s="2">
        <v>43167</v>
      </c>
      <c r="B117" s="38">
        <v>1.8644675925925926E-2</v>
      </c>
      <c r="C117" s="4">
        <v>14.05</v>
      </c>
      <c r="D117" s="4">
        <v>1.9300000000000001E-2</v>
      </c>
      <c r="E117" s="4">
        <v>193.01324500000001</v>
      </c>
      <c r="F117" s="4">
        <v>127.6</v>
      </c>
      <c r="G117" s="4">
        <v>2.7</v>
      </c>
      <c r="H117" s="4">
        <v>55.3</v>
      </c>
      <c r="J117" s="4">
        <v>0.38</v>
      </c>
      <c r="K117" s="4">
        <v>0.87619999999999998</v>
      </c>
      <c r="L117" s="4">
        <v>12.310700000000001</v>
      </c>
      <c r="M117" s="4">
        <v>1.6899999999999998E-2</v>
      </c>
      <c r="N117" s="4">
        <v>111.777</v>
      </c>
      <c r="O117" s="4">
        <v>2.3313000000000001</v>
      </c>
      <c r="P117" s="4">
        <v>114.1</v>
      </c>
      <c r="Q117" s="4">
        <v>91.193799999999996</v>
      </c>
      <c r="R117" s="4">
        <v>1.9019999999999999</v>
      </c>
      <c r="S117" s="4">
        <v>93.1</v>
      </c>
      <c r="T117" s="4">
        <v>55.327599999999997</v>
      </c>
      <c r="W117" s="4">
        <v>0</v>
      </c>
      <c r="X117" s="4">
        <v>0.33650000000000002</v>
      </c>
      <c r="Y117" s="4">
        <v>12</v>
      </c>
      <c r="Z117" s="4">
        <v>849</v>
      </c>
      <c r="AA117" s="4">
        <v>851</v>
      </c>
      <c r="AB117" s="4">
        <v>869</v>
      </c>
      <c r="AC117" s="4">
        <v>85</v>
      </c>
      <c r="AD117" s="4">
        <v>26.98</v>
      </c>
      <c r="AE117" s="4">
        <v>0.62</v>
      </c>
      <c r="AF117" s="4">
        <v>978</v>
      </c>
      <c r="AG117" s="4">
        <v>2.1</v>
      </c>
      <c r="AH117" s="4">
        <v>50</v>
      </c>
      <c r="AI117" s="4">
        <v>41</v>
      </c>
      <c r="AJ117" s="4">
        <v>190</v>
      </c>
      <c r="AK117" s="4">
        <v>170</v>
      </c>
      <c r="AL117" s="4">
        <v>4.9000000000000004</v>
      </c>
      <c r="AM117" s="4">
        <v>175</v>
      </c>
      <c r="AN117" s="4" t="s">
        <v>155</v>
      </c>
      <c r="AO117" s="4">
        <v>2</v>
      </c>
      <c r="AP117" s="5">
        <v>0.89446759259259256</v>
      </c>
      <c r="AQ117" s="4">
        <v>47.163569000000003</v>
      </c>
      <c r="AR117" s="4">
        <v>-88.491237999999996</v>
      </c>
      <c r="AS117" s="4">
        <v>318.8</v>
      </c>
      <c r="AT117" s="4">
        <v>30.7</v>
      </c>
      <c r="AU117" s="4">
        <v>12</v>
      </c>
      <c r="AV117" s="4">
        <v>11</v>
      </c>
      <c r="AW117" s="4" t="s">
        <v>201</v>
      </c>
      <c r="AX117" s="4">
        <v>1</v>
      </c>
      <c r="AY117" s="4">
        <v>1.5</v>
      </c>
      <c r="AZ117" s="4">
        <v>1.9</v>
      </c>
      <c r="BA117" s="4">
        <v>13.404</v>
      </c>
      <c r="BB117" s="4">
        <v>14.45</v>
      </c>
      <c r="BC117" s="4">
        <v>1.08</v>
      </c>
      <c r="BD117" s="4">
        <v>14.132</v>
      </c>
      <c r="BE117" s="4">
        <v>2901.4229999999998</v>
      </c>
      <c r="BF117" s="4">
        <v>2.5369999999999999</v>
      </c>
      <c r="BG117" s="4">
        <v>2.7589999999999999</v>
      </c>
      <c r="BH117" s="4">
        <v>5.8000000000000003E-2</v>
      </c>
      <c r="BI117" s="4">
        <v>2.8159999999999998</v>
      </c>
      <c r="BJ117" s="4">
        <v>2.2509999999999999</v>
      </c>
      <c r="BK117" s="4">
        <v>4.7E-2</v>
      </c>
      <c r="BL117" s="4">
        <v>2.298</v>
      </c>
      <c r="BM117" s="4">
        <v>0.45</v>
      </c>
      <c r="BQ117" s="4">
        <v>57.66</v>
      </c>
      <c r="BR117" s="4">
        <v>0.217444</v>
      </c>
      <c r="BS117" s="4">
        <v>-5</v>
      </c>
      <c r="BT117" s="4">
        <v>8.071E-3</v>
      </c>
      <c r="BU117" s="4">
        <v>5.3137879999999997</v>
      </c>
      <c r="BV117" s="4">
        <v>21</v>
      </c>
      <c r="BW117" s="4">
        <f t="shared" si="8"/>
        <v>1.4039027895999998</v>
      </c>
      <c r="BY117" s="4">
        <f>BE117*$BU117*VLOOKUP("Fuel Specific Gravity",'Raw Data'!$A$1:$B$2000,2,FALSE)</f>
        <v>11578.577586963323</v>
      </c>
      <c r="BZ117" s="4">
        <f>BF117*$BU117*VLOOKUP("Fuel Specific Gravity",'Raw Data'!$A$1:$B$2000,2,FALSE)</f>
        <v>10.124291197155999</v>
      </c>
      <c r="CA117" s="4">
        <f>BJ117*$BU117*VLOOKUP("Fuel Specific Gravity",'Raw Data'!$A$1:$B$2000,2,FALSE)</f>
        <v>8.9829639277879991</v>
      </c>
      <c r="CB117" s="4">
        <f>BM117*$BU117*VLOOKUP("Fuel Specific Gravity",'Raw Data'!$A$1:$B$2000,2,FALSE)</f>
        <v>1.7957946546000001</v>
      </c>
    </row>
    <row r="118" spans="1:80" x14ac:dyDescent="0.25">
      <c r="A118" s="2">
        <v>43167</v>
      </c>
      <c r="B118" s="38">
        <v>1.8656249999999999E-2</v>
      </c>
      <c r="C118" s="4">
        <v>14.058999999999999</v>
      </c>
      <c r="D118" s="4">
        <v>8.9999999999999993E-3</v>
      </c>
      <c r="E118" s="4">
        <v>90</v>
      </c>
      <c r="F118" s="4">
        <v>167.3</v>
      </c>
      <c r="G118" s="4">
        <v>2.6</v>
      </c>
      <c r="H118" s="4">
        <v>57</v>
      </c>
      <c r="J118" s="4">
        <v>0.3</v>
      </c>
      <c r="K118" s="4">
        <v>0.87629999999999997</v>
      </c>
      <c r="L118" s="4">
        <v>12.319900000000001</v>
      </c>
      <c r="M118" s="4">
        <v>7.9000000000000008E-3</v>
      </c>
      <c r="N118" s="4">
        <v>146.58250000000001</v>
      </c>
      <c r="O118" s="4">
        <v>2.2440000000000002</v>
      </c>
      <c r="P118" s="4">
        <v>148.80000000000001</v>
      </c>
      <c r="Q118" s="4">
        <v>119.527</v>
      </c>
      <c r="R118" s="4">
        <v>1.8298000000000001</v>
      </c>
      <c r="S118" s="4">
        <v>121.4</v>
      </c>
      <c r="T118" s="4">
        <v>57.036799999999999</v>
      </c>
      <c r="W118" s="4">
        <v>0</v>
      </c>
      <c r="X118" s="4">
        <v>0.26290000000000002</v>
      </c>
      <c r="Y118" s="4">
        <v>12.2</v>
      </c>
      <c r="Z118" s="4">
        <v>847</v>
      </c>
      <c r="AA118" s="4">
        <v>850</v>
      </c>
      <c r="AB118" s="4">
        <v>869</v>
      </c>
      <c r="AC118" s="4">
        <v>85</v>
      </c>
      <c r="AD118" s="4">
        <v>26.84</v>
      </c>
      <c r="AE118" s="4">
        <v>0.62</v>
      </c>
      <c r="AF118" s="4">
        <v>978</v>
      </c>
      <c r="AG118" s="4">
        <v>2</v>
      </c>
      <c r="AH118" s="4">
        <v>50</v>
      </c>
      <c r="AI118" s="4">
        <v>41</v>
      </c>
      <c r="AJ118" s="4">
        <v>190.9</v>
      </c>
      <c r="AK118" s="4">
        <v>170</v>
      </c>
      <c r="AL118" s="4">
        <v>5.0999999999999996</v>
      </c>
      <c r="AM118" s="4">
        <v>175</v>
      </c>
      <c r="AN118" s="4" t="s">
        <v>155</v>
      </c>
      <c r="AO118" s="4">
        <v>2</v>
      </c>
      <c r="AP118" s="5">
        <v>0.89447916666666671</v>
      </c>
      <c r="AQ118" s="4">
        <v>47.163524000000002</v>
      </c>
      <c r="AR118" s="4">
        <v>-88.491403000000005</v>
      </c>
      <c r="AS118" s="4">
        <v>318.60000000000002</v>
      </c>
      <c r="AT118" s="4">
        <v>30.3</v>
      </c>
      <c r="AU118" s="4">
        <v>12</v>
      </c>
      <c r="AV118" s="4">
        <v>10</v>
      </c>
      <c r="AW118" s="4" t="s">
        <v>212</v>
      </c>
      <c r="AX118" s="4">
        <v>1</v>
      </c>
      <c r="AY118" s="4">
        <v>1.5</v>
      </c>
      <c r="AZ118" s="4">
        <v>1.9771000000000001</v>
      </c>
      <c r="BA118" s="4">
        <v>13.404</v>
      </c>
      <c r="BB118" s="4">
        <v>14.46</v>
      </c>
      <c r="BC118" s="4">
        <v>1.08</v>
      </c>
      <c r="BD118" s="4">
        <v>14.117000000000001</v>
      </c>
      <c r="BE118" s="4">
        <v>2903.511</v>
      </c>
      <c r="BF118" s="4">
        <v>1.1830000000000001</v>
      </c>
      <c r="BG118" s="4">
        <v>3.6179999999999999</v>
      </c>
      <c r="BH118" s="4">
        <v>5.5E-2</v>
      </c>
      <c r="BI118" s="4">
        <v>3.673</v>
      </c>
      <c r="BJ118" s="4">
        <v>2.95</v>
      </c>
      <c r="BK118" s="4">
        <v>4.4999999999999998E-2</v>
      </c>
      <c r="BL118" s="4">
        <v>2.9950000000000001</v>
      </c>
      <c r="BM118" s="4">
        <v>0.46389999999999998</v>
      </c>
      <c r="BQ118" s="4">
        <v>45.048999999999999</v>
      </c>
      <c r="BR118" s="4">
        <v>0.23207700000000001</v>
      </c>
      <c r="BS118" s="4">
        <v>-5</v>
      </c>
      <c r="BT118" s="4">
        <v>6.1419999999999999E-3</v>
      </c>
      <c r="BU118" s="4">
        <v>5.6713820000000004</v>
      </c>
      <c r="BV118" s="4">
        <v>21</v>
      </c>
      <c r="BW118" s="4">
        <f t="shared" si="8"/>
        <v>1.4983791244</v>
      </c>
      <c r="BY118" s="4">
        <f>BE118*$BU118*VLOOKUP("Fuel Specific Gravity",'Raw Data'!$A$1:$B$2000,2,FALSE)</f>
        <v>12366.656936673702</v>
      </c>
      <c r="BZ118" s="4">
        <f>BF118*$BU118*VLOOKUP("Fuel Specific Gravity",'Raw Data'!$A$1:$B$2000,2,FALSE)</f>
        <v>5.038642924406</v>
      </c>
      <c r="CA118" s="4">
        <f>BJ118*$BU118*VLOOKUP("Fuel Specific Gravity",'Raw Data'!$A$1:$B$2000,2,FALSE)</f>
        <v>12.564663251900003</v>
      </c>
      <c r="CB118" s="4">
        <f>BM118*$BU118*VLOOKUP("Fuel Specific Gravity",'Raw Data'!$A$1:$B$2000,2,FALSE)</f>
        <v>1.9758465364598001</v>
      </c>
    </row>
    <row r="119" spans="1:80" x14ac:dyDescent="0.25">
      <c r="A119" s="2">
        <v>43167</v>
      </c>
      <c r="B119" s="38">
        <v>1.8667824074074076E-2</v>
      </c>
      <c r="C119" s="4">
        <v>14.247</v>
      </c>
      <c r="D119" s="4">
        <v>9.5999999999999992E-3</v>
      </c>
      <c r="E119" s="4">
        <v>95.785535999999993</v>
      </c>
      <c r="F119" s="4">
        <v>204.4</v>
      </c>
      <c r="G119" s="4">
        <v>2.4</v>
      </c>
      <c r="H119" s="4">
        <v>58.1</v>
      </c>
      <c r="J119" s="4">
        <v>0.3</v>
      </c>
      <c r="K119" s="4">
        <v>0.87490000000000001</v>
      </c>
      <c r="L119" s="4">
        <v>12.4642</v>
      </c>
      <c r="M119" s="4">
        <v>8.3999999999999995E-3</v>
      </c>
      <c r="N119" s="4">
        <v>178.83930000000001</v>
      </c>
      <c r="O119" s="4">
        <v>2.0996999999999999</v>
      </c>
      <c r="P119" s="4">
        <v>180.9</v>
      </c>
      <c r="Q119" s="4">
        <v>145.83000000000001</v>
      </c>
      <c r="R119" s="4">
        <v>1.7121999999999999</v>
      </c>
      <c r="S119" s="4">
        <v>147.5</v>
      </c>
      <c r="T119" s="4">
        <v>58.1</v>
      </c>
      <c r="W119" s="4">
        <v>0</v>
      </c>
      <c r="X119" s="4">
        <v>0.26250000000000001</v>
      </c>
      <c r="Y119" s="4">
        <v>12.3</v>
      </c>
      <c r="Z119" s="4">
        <v>846</v>
      </c>
      <c r="AA119" s="4">
        <v>848</v>
      </c>
      <c r="AB119" s="4">
        <v>867</v>
      </c>
      <c r="AC119" s="4">
        <v>85</v>
      </c>
      <c r="AD119" s="4">
        <v>26.84</v>
      </c>
      <c r="AE119" s="4">
        <v>0.62</v>
      </c>
      <c r="AF119" s="4">
        <v>978</v>
      </c>
      <c r="AG119" s="4">
        <v>2</v>
      </c>
      <c r="AH119" s="4">
        <v>50</v>
      </c>
      <c r="AI119" s="4">
        <v>41</v>
      </c>
      <c r="AJ119" s="4">
        <v>191</v>
      </c>
      <c r="AK119" s="4">
        <v>170</v>
      </c>
      <c r="AL119" s="4">
        <v>5.3</v>
      </c>
      <c r="AM119" s="4">
        <v>175</v>
      </c>
      <c r="AN119" s="4" t="s">
        <v>155</v>
      </c>
      <c r="AO119" s="4">
        <v>2</v>
      </c>
      <c r="AP119" s="5">
        <v>0.89449074074074064</v>
      </c>
      <c r="AQ119" s="4">
        <v>47.163513000000002</v>
      </c>
      <c r="AR119" s="4">
        <v>-88.491439999999997</v>
      </c>
      <c r="AS119" s="4">
        <v>318.60000000000002</v>
      </c>
      <c r="AT119" s="4">
        <v>30.2</v>
      </c>
      <c r="AU119" s="4">
        <v>12</v>
      </c>
      <c r="AV119" s="4">
        <v>10</v>
      </c>
      <c r="AW119" s="4" t="s">
        <v>201</v>
      </c>
      <c r="AX119" s="4">
        <v>0.92290000000000005</v>
      </c>
      <c r="AY119" s="4">
        <v>1.5</v>
      </c>
      <c r="AZ119" s="4">
        <v>1.7686999999999999</v>
      </c>
      <c r="BA119" s="4">
        <v>13.404</v>
      </c>
      <c r="BB119" s="4">
        <v>14.28</v>
      </c>
      <c r="BC119" s="4">
        <v>1.07</v>
      </c>
      <c r="BD119" s="4">
        <v>14.3</v>
      </c>
      <c r="BE119" s="4">
        <v>2903.299</v>
      </c>
      <c r="BF119" s="4">
        <v>1.242</v>
      </c>
      <c r="BG119" s="4">
        <v>4.3620000000000001</v>
      </c>
      <c r="BH119" s="4">
        <v>5.0999999999999997E-2</v>
      </c>
      <c r="BI119" s="4">
        <v>4.4139999999999997</v>
      </c>
      <c r="BJ119" s="4">
        <v>3.5569999999999999</v>
      </c>
      <c r="BK119" s="4">
        <v>4.2000000000000003E-2</v>
      </c>
      <c r="BL119" s="4">
        <v>3.5990000000000002</v>
      </c>
      <c r="BM119" s="4">
        <v>0.46700000000000003</v>
      </c>
      <c r="BQ119" s="4">
        <v>44.453000000000003</v>
      </c>
      <c r="BR119" s="4">
        <v>0.24693499999999999</v>
      </c>
      <c r="BS119" s="4">
        <v>-5</v>
      </c>
      <c r="BT119" s="4">
        <v>6.9290000000000003E-3</v>
      </c>
      <c r="BU119" s="4">
        <v>6.0344740000000003</v>
      </c>
      <c r="BV119" s="4">
        <v>21</v>
      </c>
      <c r="BW119" s="4">
        <f t="shared" si="8"/>
        <v>1.5943080307999999</v>
      </c>
      <c r="BY119" s="4">
        <f>BE119*$BU119*VLOOKUP("Fuel Specific Gravity",'Raw Data'!$A$1:$B$2000,2,FALSE)</f>
        <v>13157.431629624229</v>
      </c>
      <c r="BZ119" s="4">
        <f>BF119*$BU119*VLOOKUP("Fuel Specific Gravity",'Raw Data'!$A$1:$B$2000,2,FALSE)</f>
        <v>5.6286073477079999</v>
      </c>
      <c r="CA119" s="4">
        <f>BJ119*$BU119*VLOOKUP("Fuel Specific Gravity",'Raw Data'!$A$1:$B$2000,2,FALSE)</f>
        <v>16.119932637518001</v>
      </c>
      <c r="CB119" s="4">
        <f>BM119*$BU119*VLOOKUP("Fuel Specific Gravity",'Raw Data'!$A$1:$B$2000,2,FALSE)</f>
        <v>2.1163926178580001</v>
      </c>
    </row>
    <row r="120" spans="1:80" x14ac:dyDescent="0.25">
      <c r="A120" s="2">
        <v>43167</v>
      </c>
      <c r="B120" s="38">
        <v>1.867939814814815E-2</v>
      </c>
      <c r="C120" s="4">
        <v>14.496</v>
      </c>
      <c r="D120" s="4">
        <v>1.9599999999999999E-2</v>
      </c>
      <c r="E120" s="4">
        <v>195.53616</v>
      </c>
      <c r="F120" s="4">
        <v>217.6</v>
      </c>
      <c r="G120" s="4">
        <v>2.4</v>
      </c>
      <c r="H120" s="4">
        <v>47.7</v>
      </c>
      <c r="J120" s="4">
        <v>0.3</v>
      </c>
      <c r="K120" s="4">
        <v>0.87290000000000001</v>
      </c>
      <c r="L120" s="4">
        <v>12.6531</v>
      </c>
      <c r="M120" s="4">
        <v>1.7100000000000001E-2</v>
      </c>
      <c r="N120" s="4">
        <v>189.91659999999999</v>
      </c>
      <c r="O120" s="4">
        <v>2.0949</v>
      </c>
      <c r="P120" s="4">
        <v>192</v>
      </c>
      <c r="Q120" s="4">
        <v>154.86269999999999</v>
      </c>
      <c r="R120" s="4">
        <v>1.7081999999999999</v>
      </c>
      <c r="S120" s="4">
        <v>156.6</v>
      </c>
      <c r="T120" s="4">
        <v>47.738900000000001</v>
      </c>
      <c r="W120" s="4">
        <v>0</v>
      </c>
      <c r="X120" s="4">
        <v>0.26190000000000002</v>
      </c>
      <c r="Y120" s="4">
        <v>12.3</v>
      </c>
      <c r="Z120" s="4">
        <v>845</v>
      </c>
      <c r="AA120" s="4">
        <v>848</v>
      </c>
      <c r="AB120" s="4">
        <v>867</v>
      </c>
      <c r="AC120" s="4">
        <v>85</v>
      </c>
      <c r="AD120" s="4">
        <v>26.84</v>
      </c>
      <c r="AE120" s="4">
        <v>0.62</v>
      </c>
      <c r="AF120" s="4">
        <v>978</v>
      </c>
      <c r="AG120" s="4">
        <v>2</v>
      </c>
      <c r="AH120" s="4">
        <v>50</v>
      </c>
      <c r="AI120" s="4">
        <v>41</v>
      </c>
      <c r="AJ120" s="4">
        <v>191</v>
      </c>
      <c r="AK120" s="4">
        <v>170</v>
      </c>
      <c r="AL120" s="4">
        <v>5.3</v>
      </c>
      <c r="AM120" s="4">
        <v>175</v>
      </c>
      <c r="AN120" s="4" t="s">
        <v>155</v>
      </c>
      <c r="AO120" s="4">
        <v>2</v>
      </c>
      <c r="AP120" s="5">
        <v>0.89449074074074064</v>
      </c>
      <c r="AQ120" s="4">
        <v>47.163462000000003</v>
      </c>
      <c r="AR120" s="4">
        <v>-88.491557</v>
      </c>
      <c r="AS120" s="4">
        <v>318.5</v>
      </c>
      <c r="AT120" s="4">
        <v>30</v>
      </c>
      <c r="AU120" s="4">
        <v>12</v>
      </c>
      <c r="AV120" s="4">
        <v>10</v>
      </c>
      <c r="AW120" s="4" t="s">
        <v>201</v>
      </c>
      <c r="AX120" s="4">
        <v>0.97709999999999997</v>
      </c>
      <c r="AY120" s="4">
        <v>1.5</v>
      </c>
      <c r="AZ120" s="4">
        <v>1.7770999999999999</v>
      </c>
      <c r="BA120" s="4">
        <v>13.404</v>
      </c>
      <c r="BB120" s="4">
        <v>14.04</v>
      </c>
      <c r="BC120" s="4">
        <v>1.05</v>
      </c>
      <c r="BD120" s="4">
        <v>14.565</v>
      </c>
      <c r="BE120" s="4">
        <v>2901.451</v>
      </c>
      <c r="BF120" s="4">
        <v>2.4910000000000001</v>
      </c>
      <c r="BG120" s="4">
        <v>4.5609999999999999</v>
      </c>
      <c r="BH120" s="4">
        <v>0.05</v>
      </c>
      <c r="BI120" s="4">
        <v>4.6109999999999998</v>
      </c>
      <c r="BJ120" s="4">
        <v>3.7189999999999999</v>
      </c>
      <c r="BK120" s="4">
        <v>4.1000000000000002E-2</v>
      </c>
      <c r="BL120" s="4">
        <v>3.76</v>
      </c>
      <c r="BM120" s="4">
        <v>0.37780000000000002</v>
      </c>
      <c r="BQ120" s="4">
        <v>43.66</v>
      </c>
      <c r="BR120" s="4">
        <v>0.25264500000000001</v>
      </c>
      <c r="BS120" s="4">
        <v>-5</v>
      </c>
      <c r="BT120" s="4">
        <v>7.9290000000000003E-3</v>
      </c>
      <c r="BU120" s="4">
        <v>6.1740130000000004</v>
      </c>
      <c r="BV120" s="4">
        <v>21</v>
      </c>
      <c r="BW120" s="4">
        <f t="shared" si="8"/>
        <v>1.6311742346</v>
      </c>
      <c r="BY120" s="4">
        <f>BE120*$BU120*VLOOKUP("Fuel Specific Gravity",'Raw Data'!$A$1:$B$2000,2,FALSE)</f>
        <v>13453.110740840115</v>
      </c>
      <c r="BZ120" s="4">
        <f>BF120*$BU120*VLOOKUP("Fuel Specific Gravity",'Raw Data'!$A$1:$B$2000,2,FALSE)</f>
        <v>11.549979253633001</v>
      </c>
      <c r="CA120" s="4">
        <f>BJ120*$BU120*VLOOKUP("Fuel Specific Gravity",'Raw Data'!$A$1:$B$2000,2,FALSE)</f>
        <v>17.243826914597001</v>
      </c>
      <c r="CB120" s="4">
        <f>BM120*$BU120*VLOOKUP("Fuel Specific Gravity",'Raw Data'!$A$1:$B$2000,2,FALSE)</f>
        <v>1.7517391256614003</v>
      </c>
    </row>
    <row r="121" spans="1:80" x14ac:dyDescent="0.25">
      <c r="A121" s="2">
        <v>43167</v>
      </c>
      <c r="B121" s="38">
        <v>1.8690972222222223E-2</v>
      </c>
      <c r="C121" s="4">
        <v>14.622</v>
      </c>
      <c r="D121" s="4">
        <v>8.9599999999999999E-2</v>
      </c>
      <c r="E121" s="4">
        <v>896.06557399999997</v>
      </c>
      <c r="F121" s="4">
        <v>217.1</v>
      </c>
      <c r="G121" s="4">
        <v>2.4</v>
      </c>
      <c r="H121" s="4">
        <v>45.2</v>
      </c>
      <c r="J121" s="4">
        <v>0.3</v>
      </c>
      <c r="K121" s="4">
        <v>0.87129999999999996</v>
      </c>
      <c r="L121" s="4">
        <v>12.7395</v>
      </c>
      <c r="M121" s="4">
        <v>7.8100000000000003E-2</v>
      </c>
      <c r="N121" s="4">
        <v>189.15129999999999</v>
      </c>
      <c r="O121" s="4">
        <v>2.0910000000000002</v>
      </c>
      <c r="P121" s="4">
        <v>191.2</v>
      </c>
      <c r="Q121" s="4">
        <v>154.23859999999999</v>
      </c>
      <c r="R121" s="4">
        <v>1.7051000000000001</v>
      </c>
      <c r="S121" s="4">
        <v>155.9</v>
      </c>
      <c r="T121" s="4">
        <v>45.169600000000003</v>
      </c>
      <c r="W121" s="4">
        <v>0</v>
      </c>
      <c r="X121" s="4">
        <v>0.26140000000000002</v>
      </c>
      <c r="Y121" s="4">
        <v>12.3</v>
      </c>
      <c r="Z121" s="4">
        <v>846</v>
      </c>
      <c r="AA121" s="4">
        <v>848</v>
      </c>
      <c r="AB121" s="4">
        <v>866</v>
      </c>
      <c r="AC121" s="4">
        <v>85</v>
      </c>
      <c r="AD121" s="4">
        <v>26.84</v>
      </c>
      <c r="AE121" s="4">
        <v>0.62</v>
      </c>
      <c r="AF121" s="4">
        <v>978</v>
      </c>
      <c r="AG121" s="4">
        <v>2</v>
      </c>
      <c r="AH121" s="4">
        <v>50</v>
      </c>
      <c r="AI121" s="4">
        <v>41</v>
      </c>
      <c r="AJ121" s="4">
        <v>191</v>
      </c>
      <c r="AK121" s="4">
        <v>170</v>
      </c>
      <c r="AL121" s="4">
        <v>5.3</v>
      </c>
      <c r="AM121" s="4">
        <v>175</v>
      </c>
      <c r="AN121" s="4" t="s">
        <v>155</v>
      </c>
      <c r="AO121" s="4">
        <v>2</v>
      </c>
      <c r="AP121" s="5">
        <v>0.89450231481481479</v>
      </c>
      <c r="AQ121" s="4">
        <v>47.163404999999997</v>
      </c>
      <c r="AR121" s="4">
        <v>-88.491714000000002</v>
      </c>
      <c r="AS121" s="4">
        <v>318.39999999999998</v>
      </c>
      <c r="AT121" s="4">
        <v>29.8</v>
      </c>
      <c r="AU121" s="4">
        <v>12</v>
      </c>
      <c r="AV121" s="4">
        <v>10</v>
      </c>
      <c r="AW121" s="4" t="s">
        <v>201</v>
      </c>
      <c r="AX121" s="4">
        <v>1</v>
      </c>
      <c r="AY121" s="4">
        <v>1.5</v>
      </c>
      <c r="AZ121" s="4">
        <v>1.8</v>
      </c>
      <c r="BA121" s="4">
        <v>13.404</v>
      </c>
      <c r="BB121" s="4">
        <v>13.85</v>
      </c>
      <c r="BC121" s="4">
        <v>1.03</v>
      </c>
      <c r="BD121" s="4">
        <v>14.776</v>
      </c>
      <c r="BE121" s="4">
        <v>2887.6320000000001</v>
      </c>
      <c r="BF121" s="4">
        <v>11.263</v>
      </c>
      <c r="BG121" s="4">
        <v>4.49</v>
      </c>
      <c r="BH121" s="4">
        <v>0.05</v>
      </c>
      <c r="BI121" s="4">
        <v>4.54</v>
      </c>
      <c r="BJ121" s="4">
        <v>3.661</v>
      </c>
      <c r="BK121" s="4">
        <v>0.04</v>
      </c>
      <c r="BL121" s="4">
        <v>3.702</v>
      </c>
      <c r="BM121" s="4">
        <v>0.3533</v>
      </c>
      <c r="BQ121" s="4">
        <v>43.078000000000003</v>
      </c>
      <c r="BR121" s="4">
        <v>0.36448000000000003</v>
      </c>
      <c r="BS121" s="4">
        <v>-5</v>
      </c>
      <c r="BT121" s="4">
        <v>8.0000000000000002E-3</v>
      </c>
      <c r="BU121" s="4">
        <v>8.9069800000000008</v>
      </c>
      <c r="BV121" s="4">
        <v>21</v>
      </c>
      <c r="BW121" s="4">
        <f t="shared" si="8"/>
        <v>2.3532241160000003</v>
      </c>
      <c r="BY121" s="4">
        <f>BE121*$BU121*VLOOKUP("Fuel Specific Gravity",'Raw Data'!$A$1:$B$2000,2,FALSE)</f>
        <v>19315.780433991364</v>
      </c>
      <c r="BZ121" s="4">
        <f>BF121*$BU121*VLOOKUP("Fuel Specific Gravity",'Raw Data'!$A$1:$B$2000,2,FALSE)</f>
        <v>75.339806120740008</v>
      </c>
      <c r="CA121" s="4">
        <f>BJ121*$BU121*VLOOKUP("Fuel Specific Gravity",'Raw Data'!$A$1:$B$2000,2,FALSE)</f>
        <v>24.488948788780004</v>
      </c>
      <c r="CB121" s="4">
        <f>BM121*$BU121*VLOOKUP("Fuel Specific Gravity",'Raw Data'!$A$1:$B$2000,2,FALSE)</f>
        <v>2.3632738615340001</v>
      </c>
    </row>
    <row r="122" spans="1:80" x14ac:dyDescent="0.25">
      <c r="A122" s="2">
        <v>43167</v>
      </c>
      <c r="B122" s="38">
        <v>1.8702546296296297E-2</v>
      </c>
      <c r="C122" s="4">
        <v>14.51</v>
      </c>
      <c r="D122" s="4">
        <v>8.5400000000000004E-2</v>
      </c>
      <c r="E122" s="4">
        <v>854.28571399999998</v>
      </c>
      <c r="F122" s="4">
        <v>217.3</v>
      </c>
      <c r="G122" s="4">
        <v>2.4</v>
      </c>
      <c r="H122" s="4">
        <v>50.9</v>
      </c>
      <c r="J122" s="4">
        <v>0.3</v>
      </c>
      <c r="K122" s="4">
        <v>0.87219999999999998</v>
      </c>
      <c r="L122" s="4">
        <v>12.655900000000001</v>
      </c>
      <c r="M122" s="4">
        <v>7.4499999999999997E-2</v>
      </c>
      <c r="N122" s="4">
        <v>189.53739999999999</v>
      </c>
      <c r="O122" s="4">
        <v>2.1276999999999999</v>
      </c>
      <c r="P122" s="4">
        <v>191.7</v>
      </c>
      <c r="Q122" s="4">
        <v>154.55350000000001</v>
      </c>
      <c r="R122" s="4">
        <v>1.7349000000000001</v>
      </c>
      <c r="S122" s="4">
        <v>156.30000000000001</v>
      </c>
      <c r="T122" s="4">
        <v>50.890300000000003</v>
      </c>
      <c r="W122" s="4">
        <v>0</v>
      </c>
      <c r="X122" s="4">
        <v>0.26169999999999999</v>
      </c>
      <c r="Y122" s="4">
        <v>12.4</v>
      </c>
      <c r="Z122" s="4">
        <v>846</v>
      </c>
      <c r="AA122" s="4">
        <v>847</v>
      </c>
      <c r="AB122" s="4">
        <v>865</v>
      </c>
      <c r="AC122" s="4">
        <v>85</v>
      </c>
      <c r="AD122" s="4">
        <v>26.84</v>
      </c>
      <c r="AE122" s="4">
        <v>0.62</v>
      </c>
      <c r="AF122" s="4">
        <v>978</v>
      </c>
      <c r="AG122" s="4">
        <v>2</v>
      </c>
      <c r="AH122" s="4">
        <v>50</v>
      </c>
      <c r="AI122" s="4">
        <v>41</v>
      </c>
      <c r="AJ122" s="4">
        <v>191</v>
      </c>
      <c r="AK122" s="4">
        <v>170.9</v>
      </c>
      <c r="AL122" s="4">
        <v>5.4</v>
      </c>
      <c r="AM122" s="4">
        <v>175</v>
      </c>
      <c r="AN122" s="4" t="s">
        <v>155</v>
      </c>
      <c r="AO122" s="4">
        <v>2</v>
      </c>
      <c r="AP122" s="5">
        <v>0.89451388888888894</v>
      </c>
      <c r="AQ122" s="4">
        <v>47.163226999999999</v>
      </c>
      <c r="AR122" s="4">
        <v>-88.491901999999996</v>
      </c>
      <c r="AS122" s="4">
        <v>319.10000000000002</v>
      </c>
      <c r="AT122" s="4">
        <v>30.9</v>
      </c>
      <c r="AU122" s="4">
        <v>12</v>
      </c>
      <c r="AV122" s="4">
        <v>9</v>
      </c>
      <c r="AW122" s="4" t="s">
        <v>200</v>
      </c>
      <c r="AX122" s="4">
        <v>1.308308</v>
      </c>
      <c r="AY122" s="4">
        <v>1.5770770000000001</v>
      </c>
      <c r="AZ122" s="4">
        <v>2.1083080000000001</v>
      </c>
      <c r="BA122" s="4">
        <v>13.404</v>
      </c>
      <c r="BB122" s="4">
        <v>13.96</v>
      </c>
      <c r="BC122" s="4">
        <v>1.04</v>
      </c>
      <c r="BD122" s="4">
        <v>14.651999999999999</v>
      </c>
      <c r="BE122" s="4">
        <v>2888.248</v>
      </c>
      <c r="BF122" s="4">
        <v>10.823</v>
      </c>
      <c r="BG122" s="4">
        <v>4.53</v>
      </c>
      <c r="BH122" s="4">
        <v>5.0999999999999997E-2</v>
      </c>
      <c r="BI122" s="4">
        <v>4.5810000000000004</v>
      </c>
      <c r="BJ122" s="4">
        <v>3.694</v>
      </c>
      <c r="BK122" s="4">
        <v>4.1000000000000002E-2</v>
      </c>
      <c r="BL122" s="4">
        <v>3.7349999999999999</v>
      </c>
      <c r="BM122" s="4">
        <v>0.40079999999999999</v>
      </c>
      <c r="BQ122" s="4">
        <v>43.418999999999997</v>
      </c>
      <c r="BR122" s="4">
        <v>0.40179900000000002</v>
      </c>
      <c r="BS122" s="4">
        <v>-5</v>
      </c>
      <c r="BT122" s="4">
        <v>7.071E-3</v>
      </c>
      <c r="BU122" s="4">
        <v>9.8189630000000001</v>
      </c>
      <c r="BV122" s="4">
        <v>21</v>
      </c>
      <c r="BW122" s="4">
        <f t="shared" si="8"/>
        <v>2.5941700245999999</v>
      </c>
      <c r="BY122" s="4">
        <f>BE122*$BU122*VLOOKUP("Fuel Specific Gravity",'Raw Data'!$A$1:$B$2000,2,FALSE)</f>
        <v>21298.059785364825</v>
      </c>
      <c r="BZ122" s="4">
        <f>BF122*$BU122*VLOOKUP("Fuel Specific Gravity",'Raw Data'!$A$1:$B$2000,2,FALSE)</f>
        <v>79.809248048298997</v>
      </c>
      <c r="CA122" s="4">
        <f>BJ122*$BU122*VLOOKUP("Fuel Specific Gravity",'Raw Data'!$A$1:$B$2000,2,FALSE)</f>
        <v>27.239708240822001</v>
      </c>
      <c r="CB122" s="4">
        <f>BM122*$BU122*VLOOKUP("Fuel Specific Gravity",'Raw Data'!$A$1:$B$2000,2,FALSE)</f>
        <v>2.9555157181703997</v>
      </c>
    </row>
    <row r="123" spans="1:80" x14ac:dyDescent="0.25">
      <c r="A123" s="2">
        <v>43167</v>
      </c>
      <c r="B123" s="38">
        <v>1.8714120370370371E-2</v>
      </c>
      <c r="C123" s="4">
        <v>14.147</v>
      </c>
      <c r="D123" s="4">
        <v>4.6100000000000002E-2</v>
      </c>
      <c r="E123" s="4">
        <v>460.89925099999999</v>
      </c>
      <c r="F123" s="4">
        <v>205.8</v>
      </c>
      <c r="G123" s="4">
        <v>2.5</v>
      </c>
      <c r="H123" s="4">
        <v>50.2</v>
      </c>
      <c r="J123" s="4">
        <v>0.3</v>
      </c>
      <c r="K123" s="4">
        <v>0.87539999999999996</v>
      </c>
      <c r="L123" s="4">
        <v>12.3847</v>
      </c>
      <c r="M123" s="4">
        <v>4.0300000000000002E-2</v>
      </c>
      <c r="N123" s="4">
        <v>180.1636</v>
      </c>
      <c r="O123" s="4">
        <v>2.1884999999999999</v>
      </c>
      <c r="P123" s="4">
        <v>182.4</v>
      </c>
      <c r="Q123" s="4">
        <v>146.90989999999999</v>
      </c>
      <c r="R123" s="4">
        <v>1.7846</v>
      </c>
      <c r="S123" s="4">
        <v>148.69999999999999</v>
      </c>
      <c r="T123" s="4">
        <v>50.202199999999998</v>
      </c>
      <c r="W123" s="4">
        <v>0</v>
      </c>
      <c r="X123" s="4">
        <v>0.2626</v>
      </c>
      <c r="Y123" s="4">
        <v>12.4</v>
      </c>
      <c r="Z123" s="4">
        <v>845</v>
      </c>
      <c r="AA123" s="4">
        <v>847</v>
      </c>
      <c r="AB123" s="4">
        <v>867</v>
      </c>
      <c r="AC123" s="4">
        <v>85</v>
      </c>
      <c r="AD123" s="4">
        <v>26.84</v>
      </c>
      <c r="AE123" s="4">
        <v>0.62</v>
      </c>
      <c r="AF123" s="4">
        <v>978</v>
      </c>
      <c r="AG123" s="4">
        <v>2</v>
      </c>
      <c r="AH123" s="4">
        <v>50</v>
      </c>
      <c r="AI123" s="4">
        <v>41</v>
      </c>
      <c r="AJ123" s="4">
        <v>191</v>
      </c>
      <c r="AK123" s="4">
        <v>171</v>
      </c>
      <c r="AL123" s="4">
        <v>5.4</v>
      </c>
      <c r="AM123" s="4">
        <v>175</v>
      </c>
      <c r="AN123" s="4" t="s">
        <v>155</v>
      </c>
      <c r="AO123" s="4">
        <v>2</v>
      </c>
      <c r="AP123" s="5">
        <v>0.89453703703703702</v>
      </c>
      <c r="AQ123" s="4">
        <v>47.163178000000002</v>
      </c>
      <c r="AR123" s="4">
        <v>-88.491946999999996</v>
      </c>
      <c r="AS123" s="4">
        <v>319.3</v>
      </c>
      <c r="AT123" s="4">
        <v>31.9</v>
      </c>
      <c r="AU123" s="4">
        <v>12</v>
      </c>
      <c r="AV123" s="4">
        <v>9</v>
      </c>
      <c r="AW123" s="4" t="s">
        <v>200</v>
      </c>
      <c r="AX123" s="4">
        <v>1.3229</v>
      </c>
      <c r="AY123" s="4">
        <v>1.6</v>
      </c>
      <c r="AZ123" s="4">
        <v>2.0457999999999998</v>
      </c>
      <c r="BA123" s="4">
        <v>13.404</v>
      </c>
      <c r="BB123" s="4">
        <v>14.33</v>
      </c>
      <c r="BC123" s="4">
        <v>1.07</v>
      </c>
      <c r="BD123" s="4">
        <v>14.234</v>
      </c>
      <c r="BE123" s="4">
        <v>2896.03</v>
      </c>
      <c r="BF123" s="4">
        <v>6.0049999999999999</v>
      </c>
      <c r="BG123" s="4">
        <v>4.4119999999999999</v>
      </c>
      <c r="BH123" s="4">
        <v>5.3999999999999999E-2</v>
      </c>
      <c r="BI123" s="4">
        <v>4.4649999999999999</v>
      </c>
      <c r="BJ123" s="4">
        <v>3.5979999999999999</v>
      </c>
      <c r="BK123" s="4">
        <v>4.3999999999999997E-2</v>
      </c>
      <c r="BL123" s="4">
        <v>3.641</v>
      </c>
      <c r="BM123" s="4">
        <v>0.40510000000000002</v>
      </c>
      <c r="BQ123" s="4">
        <v>44.652000000000001</v>
      </c>
      <c r="BR123" s="4">
        <v>0.405858</v>
      </c>
      <c r="BS123" s="4">
        <v>-5</v>
      </c>
      <c r="BT123" s="4">
        <v>6.071E-3</v>
      </c>
      <c r="BU123" s="4">
        <v>9.9181550000000005</v>
      </c>
      <c r="BV123" s="4">
        <v>21</v>
      </c>
      <c r="BW123" s="4">
        <f t="shared" si="8"/>
        <v>2.6203765510000001</v>
      </c>
      <c r="BY123" s="4">
        <f>BE123*$BU123*VLOOKUP("Fuel Specific Gravity",'Raw Data'!$A$1:$B$2000,2,FALSE)</f>
        <v>21571.179092912153</v>
      </c>
      <c r="BZ123" s="4">
        <f>BF123*$BU123*VLOOKUP("Fuel Specific Gravity",'Raw Data'!$A$1:$B$2000,2,FALSE)</f>
        <v>44.728449102025003</v>
      </c>
      <c r="CA123" s="4">
        <f>BJ123*$BU123*VLOOKUP("Fuel Specific Gravity",'Raw Data'!$A$1:$B$2000,2,FALSE)</f>
        <v>26.79982678919</v>
      </c>
      <c r="CB123" s="4">
        <f>BM123*$BU123*VLOOKUP("Fuel Specific Gravity",'Raw Data'!$A$1:$B$2000,2,FALSE)</f>
        <v>3.0174012874655003</v>
      </c>
    </row>
    <row r="124" spans="1:80" x14ac:dyDescent="0.25">
      <c r="A124" s="2">
        <v>43167</v>
      </c>
      <c r="B124" s="38">
        <v>1.8725694444444444E-2</v>
      </c>
      <c r="C124" s="4">
        <v>13.932</v>
      </c>
      <c r="D124" s="4">
        <v>1.6199999999999999E-2</v>
      </c>
      <c r="E124" s="4">
        <v>162.207358</v>
      </c>
      <c r="F124" s="4">
        <v>206.5</v>
      </c>
      <c r="G124" s="4">
        <v>2.5</v>
      </c>
      <c r="H124" s="4">
        <v>54.6</v>
      </c>
      <c r="J124" s="4">
        <v>0.3</v>
      </c>
      <c r="K124" s="4">
        <v>0.87739999999999996</v>
      </c>
      <c r="L124" s="4">
        <v>12.223000000000001</v>
      </c>
      <c r="M124" s="4">
        <v>1.4200000000000001E-2</v>
      </c>
      <c r="N124" s="4">
        <v>181.1328</v>
      </c>
      <c r="O124" s="4">
        <v>2.1587000000000001</v>
      </c>
      <c r="P124" s="4">
        <v>183.3</v>
      </c>
      <c r="Q124" s="4">
        <v>147.70009999999999</v>
      </c>
      <c r="R124" s="4">
        <v>1.7602</v>
      </c>
      <c r="S124" s="4">
        <v>149.5</v>
      </c>
      <c r="T124" s="4">
        <v>54.632100000000001</v>
      </c>
      <c r="W124" s="4">
        <v>0</v>
      </c>
      <c r="X124" s="4">
        <v>0.26319999999999999</v>
      </c>
      <c r="Y124" s="4">
        <v>12.4</v>
      </c>
      <c r="Z124" s="4">
        <v>845</v>
      </c>
      <c r="AA124" s="4">
        <v>847</v>
      </c>
      <c r="AB124" s="4">
        <v>866</v>
      </c>
      <c r="AC124" s="4">
        <v>85</v>
      </c>
      <c r="AD124" s="4">
        <v>26.84</v>
      </c>
      <c r="AE124" s="4">
        <v>0.62</v>
      </c>
      <c r="AF124" s="4">
        <v>978</v>
      </c>
      <c r="AG124" s="4">
        <v>2</v>
      </c>
      <c r="AH124" s="4">
        <v>50</v>
      </c>
      <c r="AI124" s="4">
        <v>41</v>
      </c>
      <c r="AJ124" s="4">
        <v>191</v>
      </c>
      <c r="AK124" s="4">
        <v>170.1</v>
      </c>
      <c r="AL124" s="4">
        <v>5.4</v>
      </c>
      <c r="AM124" s="4">
        <v>175</v>
      </c>
      <c r="AN124" s="4" t="s">
        <v>155</v>
      </c>
      <c r="AO124" s="4">
        <v>2</v>
      </c>
      <c r="AP124" s="5">
        <v>0.89453703703703702</v>
      </c>
      <c r="AQ124" s="4">
        <v>47.163080999999998</v>
      </c>
      <c r="AR124" s="4">
        <v>-88.491985999999997</v>
      </c>
      <c r="AS124" s="4">
        <v>319.39999999999998</v>
      </c>
      <c r="AT124" s="4">
        <v>33.6</v>
      </c>
      <c r="AU124" s="4">
        <v>12</v>
      </c>
      <c r="AV124" s="4">
        <v>9</v>
      </c>
      <c r="AW124" s="4" t="s">
        <v>200</v>
      </c>
      <c r="AX124" s="4">
        <v>1.2229000000000001</v>
      </c>
      <c r="AY124" s="4">
        <v>1.6</v>
      </c>
      <c r="AZ124" s="4">
        <v>2</v>
      </c>
      <c r="BA124" s="4">
        <v>13.404</v>
      </c>
      <c r="BB124" s="4">
        <v>14.57</v>
      </c>
      <c r="BC124" s="4">
        <v>1.0900000000000001</v>
      </c>
      <c r="BD124" s="4">
        <v>13.978</v>
      </c>
      <c r="BE124" s="4">
        <v>2902.107</v>
      </c>
      <c r="BF124" s="4">
        <v>2.1509999999999998</v>
      </c>
      <c r="BG124" s="4">
        <v>4.5039999999999996</v>
      </c>
      <c r="BH124" s="4">
        <v>5.3999999999999999E-2</v>
      </c>
      <c r="BI124" s="4">
        <v>4.5570000000000004</v>
      </c>
      <c r="BJ124" s="4">
        <v>3.6720000000000002</v>
      </c>
      <c r="BK124" s="4">
        <v>4.3999999999999997E-2</v>
      </c>
      <c r="BL124" s="4">
        <v>3.7160000000000002</v>
      </c>
      <c r="BM124" s="4">
        <v>0.4476</v>
      </c>
      <c r="BQ124" s="4">
        <v>45.44</v>
      </c>
      <c r="BR124" s="4">
        <v>0.46824300000000002</v>
      </c>
      <c r="BS124" s="4">
        <v>-5</v>
      </c>
      <c r="BT124" s="4">
        <v>6.9290000000000003E-3</v>
      </c>
      <c r="BU124" s="4">
        <v>11.442688</v>
      </c>
      <c r="BV124" s="4">
        <v>21</v>
      </c>
      <c r="BW124" s="4">
        <f t="shared" si="8"/>
        <v>3.0231581695999998</v>
      </c>
      <c r="BY124" s="4">
        <f>BE124*$BU124*VLOOKUP("Fuel Specific Gravity",'Raw Data'!$A$1:$B$2000,2,FALSE)</f>
        <v>24939.136612655613</v>
      </c>
      <c r="BZ124" s="4">
        <f>BF124*$BU124*VLOOKUP("Fuel Specific Gravity",'Raw Data'!$A$1:$B$2000,2,FALSE)</f>
        <v>18.484529637887999</v>
      </c>
      <c r="CA124" s="4">
        <f>BJ124*$BU124*VLOOKUP("Fuel Specific Gravity",'Raw Data'!$A$1:$B$2000,2,FALSE)</f>
        <v>31.555180302336005</v>
      </c>
      <c r="CB124" s="4">
        <f>BM124*$BU124*VLOOKUP("Fuel Specific Gravity",'Raw Data'!$A$1:$B$2000,2,FALSE)</f>
        <v>3.8464321087487998</v>
      </c>
    </row>
    <row r="125" spans="1:80" x14ac:dyDescent="0.25">
      <c r="A125" s="2">
        <v>43167</v>
      </c>
      <c r="B125" s="38">
        <v>1.8737268518518518E-2</v>
      </c>
      <c r="C125" s="4">
        <v>12.98</v>
      </c>
      <c r="D125" s="4">
        <v>6.7000000000000002E-3</v>
      </c>
      <c r="E125" s="4">
        <v>67.277310999999997</v>
      </c>
      <c r="F125" s="4">
        <v>311.10000000000002</v>
      </c>
      <c r="G125" s="4">
        <v>2</v>
      </c>
      <c r="H125" s="4">
        <v>57.2</v>
      </c>
      <c r="J125" s="4">
        <v>0.3</v>
      </c>
      <c r="K125" s="4">
        <v>0.8851</v>
      </c>
      <c r="L125" s="4">
        <v>11.488200000000001</v>
      </c>
      <c r="M125" s="4">
        <v>6.0000000000000001E-3</v>
      </c>
      <c r="N125" s="4">
        <v>275.38220000000001</v>
      </c>
      <c r="O125" s="4">
        <v>1.7834000000000001</v>
      </c>
      <c r="P125" s="4">
        <v>277.2</v>
      </c>
      <c r="Q125" s="4">
        <v>224.55350000000001</v>
      </c>
      <c r="R125" s="4">
        <v>1.4541999999999999</v>
      </c>
      <c r="S125" s="4">
        <v>226</v>
      </c>
      <c r="T125" s="4">
        <v>57.19</v>
      </c>
      <c r="W125" s="4">
        <v>0</v>
      </c>
      <c r="X125" s="4">
        <v>0.26550000000000001</v>
      </c>
      <c r="Y125" s="4">
        <v>12.5</v>
      </c>
      <c r="Z125" s="4">
        <v>845</v>
      </c>
      <c r="AA125" s="4">
        <v>847</v>
      </c>
      <c r="AB125" s="4">
        <v>867</v>
      </c>
      <c r="AC125" s="4">
        <v>85</v>
      </c>
      <c r="AD125" s="4">
        <v>26.84</v>
      </c>
      <c r="AE125" s="4">
        <v>0.62</v>
      </c>
      <c r="AF125" s="4">
        <v>978</v>
      </c>
      <c r="AG125" s="4">
        <v>2</v>
      </c>
      <c r="AH125" s="4">
        <v>50</v>
      </c>
      <c r="AI125" s="4">
        <v>41</v>
      </c>
      <c r="AJ125" s="4">
        <v>191</v>
      </c>
      <c r="AK125" s="4">
        <v>170.9</v>
      </c>
      <c r="AL125" s="4">
        <v>5.6</v>
      </c>
      <c r="AM125" s="4">
        <v>175</v>
      </c>
      <c r="AN125" s="4" t="s">
        <v>155</v>
      </c>
      <c r="AO125" s="4">
        <v>2</v>
      </c>
      <c r="AP125" s="5">
        <v>0.89454861111111106</v>
      </c>
      <c r="AQ125" s="4">
        <v>47.162821000000001</v>
      </c>
      <c r="AR125" s="4">
        <v>-88.492001000000002</v>
      </c>
      <c r="AS125" s="4">
        <v>319.3</v>
      </c>
      <c r="AT125" s="4">
        <v>36</v>
      </c>
      <c r="AU125" s="4">
        <v>12</v>
      </c>
      <c r="AV125" s="4">
        <v>9</v>
      </c>
      <c r="AW125" s="4" t="s">
        <v>200</v>
      </c>
      <c r="AX125" s="4">
        <v>1.2</v>
      </c>
      <c r="AY125" s="4">
        <v>1.6</v>
      </c>
      <c r="AZ125" s="4">
        <v>2.0771000000000002</v>
      </c>
      <c r="BA125" s="4">
        <v>13.404</v>
      </c>
      <c r="BB125" s="4">
        <v>15.58</v>
      </c>
      <c r="BC125" s="4">
        <v>1.1599999999999999</v>
      </c>
      <c r="BD125" s="4">
        <v>12.983000000000001</v>
      </c>
      <c r="BE125" s="4">
        <v>2904.444</v>
      </c>
      <c r="BF125" s="4">
        <v>0.95799999999999996</v>
      </c>
      <c r="BG125" s="4">
        <v>7.2910000000000004</v>
      </c>
      <c r="BH125" s="4">
        <v>4.7E-2</v>
      </c>
      <c r="BI125" s="4">
        <v>7.3380000000000001</v>
      </c>
      <c r="BJ125" s="4">
        <v>5.9450000000000003</v>
      </c>
      <c r="BK125" s="4">
        <v>3.9E-2</v>
      </c>
      <c r="BL125" s="4">
        <v>5.984</v>
      </c>
      <c r="BM125" s="4">
        <v>0.49890000000000001</v>
      </c>
      <c r="BQ125" s="4">
        <v>48.811</v>
      </c>
      <c r="BR125" s="4">
        <v>0.52316600000000002</v>
      </c>
      <c r="BS125" s="4">
        <v>-5</v>
      </c>
      <c r="BT125" s="4">
        <v>6.071E-3</v>
      </c>
      <c r="BU125" s="4">
        <v>12.78487</v>
      </c>
      <c r="BV125" s="4">
        <v>21</v>
      </c>
      <c r="BW125" s="4">
        <f t="shared" si="8"/>
        <v>3.3777626539999996</v>
      </c>
      <c r="BY125" s="4">
        <f>BE125*$BU125*VLOOKUP("Fuel Specific Gravity",'Raw Data'!$A$1:$B$2000,2,FALSE)</f>
        <v>27886.837160672279</v>
      </c>
      <c r="BZ125" s="4">
        <f>BF125*$BU125*VLOOKUP("Fuel Specific Gravity",'Raw Data'!$A$1:$B$2000,2,FALSE)</f>
        <v>9.1981770004599994</v>
      </c>
      <c r="CA125" s="4">
        <f>BJ125*$BU125*VLOOKUP("Fuel Specific Gravity",'Raw Data'!$A$1:$B$2000,2,FALSE)</f>
        <v>57.080545164650005</v>
      </c>
      <c r="CB125" s="4">
        <f>BM125*$BU125*VLOOKUP("Fuel Specific Gravity",'Raw Data'!$A$1:$B$2000,2,FALSE)</f>
        <v>4.7901571038930006</v>
      </c>
    </row>
    <row r="126" spans="1:80" x14ac:dyDescent="0.25">
      <c r="A126" s="2">
        <v>43167</v>
      </c>
      <c r="B126" s="38">
        <v>1.8748842592592595E-2</v>
      </c>
      <c r="C126" s="4">
        <v>12.115</v>
      </c>
      <c r="D126" s="4">
        <v>3.3999999999999998E-3</v>
      </c>
      <c r="E126" s="4">
        <v>33.663865999999999</v>
      </c>
      <c r="F126" s="4">
        <v>458.5</v>
      </c>
      <c r="G126" s="4">
        <v>1.6</v>
      </c>
      <c r="H126" s="4">
        <v>45.5</v>
      </c>
      <c r="J126" s="4">
        <v>0.3</v>
      </c>
      <c r="K126" s="4">
        <v>0.8921</v>
      </c>
      <c r="L126" s="4">
        <v>10.807499999999999</v>
      </c>
      <c r="M126" s="4">
        <v>3.0000000000000001E-3</v>
      </c>
      <c r="N126" s="4">
        <v>409.04020000000003</v>
      </c>
      <c r="O126" s="4">
        <v>1.4119999999999999</v>
      </c>
      <c r="P126" s="4">
        <v>410.5</v>
      </c>
      <c r="Q126" s="4">
        <v>333.54149999999998</v>
      </c>
      <c r="R126" s="4">
        <v>1.1514</v>
      </c>
      <c r="S126" s="4">
        <v>334.7</v>
      </c>
      <c r="T126" s="4">
        <v>45.4527</v>
      </c>
      <c r="W126" s="4">
        <v>0</v>
      </c>
      <c r="X126" s="4">
        <v>0.2676</v>
      </c>
      <c r="Y126" s="4">
        <v>12.4</v>
      </c>
      <c r="Z126" s="4">
        <v>846</v>
      </c>
      <c r="AA126" s="4">
        <v>849</v>
      </c>
      <c r="AB126" s="4">
        <v>867</v>
      </c>
      <c r="AC126" s="4">
        <v>85</v>
      </c>
      <c r="AD126" s="4">
        <v>26.84</v>
      </c>
      <c r="AE126" s="4">
        <v>0.62</v>
      </c>
      <c r="AF126" s="4">
        <v>978</v>
      </c>
      <c r="AG126" s="4">
        <v>2</v>
      </c>
      <c r="AH126" s="4">
        <v>50</v>
      </c>
      <c r="AI126" s="4">
        <v>41</v>
      </c>
      <c r="AJ126" s="4">
        <v>191</v>
      </c>
      <c r="AK126" s="4">
        <v>171</v>
      </c>
      <c r="AL126" s="4">
        <v>5.5</v>
      </c>
      <c r="AM126" s="4">
        <v>175</v>
      </c>
      <c r="AN126" s="4" t="s">
        <v>155</v>
      </c>
      <c r="AO126" s="4">
        <v>2</v>
      </c>
      <c r="AP126" s="5">
        <v>0.89457175925925936</v>
      </c>
      <c r="AQ126" s="4">
        <v>47.162751999999998</v>
      </c>
      <c r="AR126" s="4">
        <v>-88.492001999999999</v>
      </c>
      <c r="AS126" s="4">
        <v>319.3</v>
      </c>
      <c r="AT126" s="4">
        <v>38.299999999999997</v>
      </c>
      <c r="AU126" s="4">
        <v>12</v>
      </c>
      <c r="AV126" s="4">
        <v>9</v>
      </c>
      <c r="AW126" s="4" t="s">
        <v>200</v>
      </c>
      <c r="AX126" s="4">
        <v>1.3542000000000001</v>
      </c>
      <c r="AY126" s="4">
        <v>1.7542</v>
      </c>
      <c r="AZ126" s="4">
        <v>2.2542</v>
      </c>
      <c r="BA126" s="4">
        <v>13.404</v>
      </c>
      <c r="BB126" s="4">
        <v>16.64</v>
      </c>
      <c r="BC126" s="4">
        <v>1.24</v>
      </c>
      <c r="BD126" s="4">
        <v>12.096</v>
      </c>
      <c r="BE126" s="4">
        <v>2906.0039999999999</v>
      </c>
      <c r="BF126" s="4">
        <v>0.51400000000000001</v>
      </c>
      <c r="BG126" s="4">
        <v>11.518000000000001</v>
      </c>
      <c r="BH126" s="4">
        <v>0.04</v>
      </c>
      <c r="BI126" s="4">
        <v>11.558</v>
      </c>
      <c r="BJ126" s="4">
        <v>9.3919999999999995</v>
      </c>
      <c r="BK126" s="4">
        <v>3.2000000000000001E-2</v>
      </c>
      <c r="BL126" s="4">
        <v>9.4239999999999995</v>
      </c>
      <c r="BM126" s="4">
        <v>0.42170000000000002</v>
      </c>
      <c r="BQ126" s="4">
        <v>52.323999999999998</v>
      </c>
      <c r="BR126" s="4">
        <v>0.47776299999999999</v>
      </c>
      <c r="BS126" s="4">
        <v>-5</v>
      </c>
      <c r="BT126" s="4">
        <v>6.0000000000000001E-3</v>
      </c>
      <c r="BU126" s="4">
        <v>11.675333</v>
      </c>
      <c r="BV126" s="4">
        <v>21</v>
      </c>
      <c r="BW126" s="4">
        <f t="shared" si="8"/>
        <v>3.0846229786000001</v>
      </c>
      <c r="BY126" s="4">
        <f>BE126*$BU126*VLOOKUP("Fuel Specific Gravity",'Raw Data'!$A$1:$B$2000,2,FALSE)</f>
        <v>25480.35186389833</v>
      </c>
      <c r="BZ126" s="4">
        <f>BF126*$BU126*VLOOKUP("Fuel Specific Gravity",'Raw Data'!$A$1:$B$2000,2,FALSE)</f>
        <v>4.5068419926620003</v>
      </c>
      <c r="CA126" s="4">
        <f>BJ126*$BU126*VLOOKUP("Fuel Specific Gravity",'Raw Data'!$A$1:$B$2000,2,FALSE)</f>
        <v>82.350700379535994</v>
      </c>
      <c r="CB126" s="4">
        <f>BM126*$BU126*VLOOKUP("Fuel Specific Gravity",'Raw Data'!$A$1:$B$2000,2,FALSE)</f>
        <v>3.6975394325011002</v>
      </c>
    </row>
    <row r="127" spans="1:80" x14ac:dyDescent="0.25">
      <c r="A127" s="2">
        <v>43167</v>
      </c>
      <c r="B127" s="38">
        <v>1.8760416666666665E-2</v>
      </c>
      <c r="C127" s="4">
        <v>11.909000000000001</v>
      </c>
      <c r="D127" s="4">
        <v>6.7000000000000002E-3</v>
      </c>
      <c r="E127" s="4">
        <v>67.280334999999994</v>
      </c>
      <c r="F127" s="4">
        <v>592</v>
      </c>
      <c r="G127" s="4">
        <v>1.3</v>
      </c>
      <c r="H127" s="4">
        <v>46.9</v>
      </c>
      <c r="J127" s="4">
        <v>0.3</v>
      </c>
      <c r="K127" s="4">
        <v>0.89380000000000004</v>
      </c>
      <c r="L127" s="4">
        <v>10.643800000000001</v>
      </c>
      <c r="M127" s="4">
        <v>6.0000000000000001E-3</v>
      </c>
      <c r="N127" s="4">
        <v>529.10749999999996</v>
      </c>
      <c r="O127" s="4">
        <v>1.1213</v>
      </c>
      <c r="P127" s="4">
        <v>530.20000000000005</v>
      </c>
      <c r="Q127" s="4">
        <v>431.44720000000001</v>
      </c>
      <c r="R127" s="4">
        <v>0.9143</v>
      </c>
      <c r="S127" s="4">
        <v>432.4</v>
      </c>
      <c r="T127" s="4">
        <v>46.854700000000001</v>
      </c>
      <c r="W127" s="4">
        <v>0</v>
      </c>
      <c r="X127" s="4">
        <v>0.2681</v>
      </c>
      <c r="Y127" s="4">
        <v>12.5</v>
      </c>
      <c r="Z127" s="4">
        <v>846</v>
      </c>
      <c r="AA127" s="4">
        <v>848</v>
      </c>
      <c r="AB127" s="4">
        <v>868</v>
      </c>
      <c r="AC127" s="4">
        <v>85</v>
      </c>
      <c r="AD127" s="4">
        <v>26.84</v>
      </c>
      <c r="AE127" s="4">
        <v>0.62</v>
      </c>
      <c r="AF127" s="4">
        <v>978</v>
      </c>
      <c r="AG127" s="4">
        <v>2</v>
      </c>
      <c r="AH127" s="4">
        <v>50</v>
      </c>
      <c r="AI127" s="4">
        <v>41</v>
      </c>
      <c r="AJ127" s="4">
        <v>191</v>
      </c>
      <c r="AK127" s="4">
        <v>171</v>
      </c>
      <c r="AL127" s="4">
        <v>5.6</v>
      </c>
      <c r="AM127" s="4">
        <v>175</v>
      </c>
      <c r="AN127" s="4" t="s">
        <v>155</v>
      </c>
      <c r="AO127" s="4">
        <v>2</v>
      </c>
      <c r="AP127" s="5">
        <v>0.89457175925925936</v>
      </c>
      <c r="AQ127" s="4">
        <v>47.162623000000004</v>
      </c>
      <c r="AR127" s="4">
        <v>-88.491960000000006</v>
      </c>
      <c r="AS127" s="4">
        <v>319</v>
      </c>
      <c r="AT127" s="4">
        <v>38.799999999999997</v>
      </c>
      <c r="AU127" s="4">
        <v>12</v>
      </c>
      <c r="AV127" s="4">
        <v>9</v>
      </c>
      <c r="AW127" s="4" t="s">
        <v>200</v>
      </c>
      <c r="AX127" s="4">
        <v>1.5542</v>
      </c>
      <c r="AY127" s="4">
        <v>1.8</v>
      </c>
      <c r="AZ127" s="4">
        <v>2.4542000000000002</v>
      </c>
      <c r="BA127" s="4">
        <v>13.404</v>
      </c>
      <c r="BB127" s="4">
        <v>16.899999999999999</v>
      </c>
      <c r="BC127" s="4">
        <v>1.26</v>
      </c>
      <c r="BD127" s="4">
        <v>11.885</v>
      </c>
      <c r="BE127" s="4">
        <v>2905.2750000000001</v>
      </c>
      <c r="BF127" s="4">
        <v>1.0449999999999999</v>
      </c>
      <c r="BG127" s="4">
        <v>15.124000000000001</v>
      </c>
      <c r="BH127" s="4">
        <v>3.2000000000000001E-2</v>
      </c>
      <c r="BI127" s="4">
        <v>15.156000000000001</v>
      </c>
      <c r="BJ127" s="4">
        <v>12.333</v>
      </c>
      <c r="BK127" s="4">
        <v>2.5999999999999999E-2</v>
      </c>
      <c r="BL127" s="4">
        <v>12.359</v>
      </c>
      <c r="BM127" s="4">
        <v>0.44130000000000003</v>
      </c>
      <c r="BQ127" s="4">
        <v>53.216000000000001</v>
      </c>
      <c r="BR127" s="4">
        <v>0.47771200000000003</v>
      </c>
      <c r="BS127" s="4">
        <v>-5</v>
      </c>
      <c r="BT127" s="4">
        <v>5.0720000000000001E-3</v>
      </c>
      <c r="BU127" s="4">
        <v>11.674094</v>
      </c>
      <c r="BV127" s="4">
        <v>21</v>
      </c>
      <c r="BW127" s="4">
        <f t="shared" si="8"/>
        <v>3.0842956348000001</v>
      </c>
      <c r="BY127" s="4">
        <f>BE127*$BU127*VLOOKUP("Fuel Specific Gravity",'Raw Data'!$A$1:$B$2000,2,FALSE)</f>
        <v>25471.256537833349</v>
      </c>
      <c r="BZ127" s="4">
        <f>BF127*$BU127*VLOOKUP("Fuel Specific Gravity",'Raw Data'!$A$1:$B$2000,2,FALSE)</f>
        <v>9.1617706007299997</v>
      </c>
      <c r="CA127" s="4">
        <f>BJ127*$BU127*VLOOKUP("Fuel Specific Gravity",'Raw Data'!$A$1:$B$2000,2,FALSE)</f>
        <v>108.126427577802</v>
      </c>
      <c r="CB127" s="4">
        <f>BM127*$BU127*VLOOKUP("Fuel Specific Gravity",'Raw Data'!$A$1:$B$2000,2,FALSE)</f>
        <v>3.8689850393322005</v>
      </c>
    </row>
    <row r="128" spans="1:80" x14ac:dyDescent="0.25">
      <c r="A128" s="2">
        <v>43167</v>
      </c>
      <c r="B128" s="38">
        <v>1.8771990740740738E-2</v>
      </c>
      <c r="C128" s="4">
        <v>12.345000000000001</v>
      </c>
      <c r="D128" s="4">
        <v>8.0000000000000002E-3</v>
      </c>
      <c r="E128" s="4">
        <v>80</v>
      </c>
      <c r="F128" s="4">
        <v>605.9</v>
      </c>
      <c r="G128" s="4">
        <v>1.6</v>
      </c>
      <c r="H128" s="4">
        <v>39.5</v>
      </c>
      <c r="J128" s="4">
        <v>0.47</v>
      </c>
      <c r="K128" s="4">
        <v>0.89019999999999999</v>
      </c>
      <c r="L128" s="4">
        <v>10.989800000000001</v>
      </c>
      <c r="M128" s="4">
        <v>7.1000000000000004E-3</v>
      </c>
      <c r="N128" s="4">
        <v>539.34140000000002</v>
      </c>
      <c r="O128" s="4">
        <v>1.4599</v>
      </c>
      <c r="P128" s="4">
        <v>540.79999999999995</v>
      </c>
      <c r="Q128" s="4">
        <v>439.79230000000001</v>
      </c>
      <c r="R128" s="4">
        <v>1.1903999999999999</v>
      </c>
      <c r="S128" s="4">
        <v>441</v>
      </c>
      <c r="T128" s="4">
        <v>39.534300000000002</v>
      </c>
      <c r="W128" s="4">
        <v>0</v>
      </c>
      <c r="X128" s="4">
        <v>0.41410000000000002</v>
      </c>
      <c r="Y128" s="4">
        <v>12.4</v>
      </c>
      <c r="Z128" s="4">
        <v>846</v>
      </c>
      <c r="AA128" s="4">
        <v>849</v>
      </c>
      <c r="AB128" s="4">
        <v>869</v>
      </c>
      <c r="AC128" s="4">
        <v>85</v>
      </c>
      <c r="AD128" s="4">
        <v>26.84</v>
      </c>
      <c r="AE128" s="4">
        <v>0.62</v>
      </c>
      <c r="AF128" s="4">
        <v>978</v>
      </c>
      <c r="AG128" s="4">
        <v>2</v>
      </c>
      <c r="AH128" s="4">
        <v>50</v>
      </c>
      <c r="AI128" s="4">
        <v>41</v>
      </c>
      <c r="AJ128" s="4">
        <v>191</v>
      </c>
      <c r="AK128" s="4">
        <v>171</v>
      </c>
      <c r="AL128" s="4">
        <v>5.6</v>
      </c>
      <c r="AM128" s="4">
        <v>175</v>
      </c>
      <c r="AN128" s="4" t="s">
        <v>155</v>
      </c>
      <c r="AO128" s="4">
        <v>2</v>
      </c>
      <c r="AP128" s="5">
        <v>0.89458333333333329</v>
      </c>
      <c r="AQ128" s="4">
        <v>47.162452000000002</v>
      </c>
      <c r="AR128" s="4">
        <v>-88.491911000000002</v>
      </c>
      <c r="AS128" s="4">
        <v>318.89999999999998</v>
      </c>
      <c r="AT128" s="4">
        <v>40.4</v>
      </c>
      <c r="AU128" s="4">
        <v>12</v>
      </c>
      <c r="AV128" s="4">
        <v>9</v>
      </c>
      <c r="AW128" s="4" t="s">
        <v>200</v>
      </c>
      <c r="AX128" s="4">
        <v>1.6771</v>
      </c>
      <c r="AY128" s="4">
        <v>1.9541999999999999</v>
      </c>
      <c r="AZ128" s="4">
        <v>2.6541999999999999</v>
      </c>
      <c r="BA128" s="4">
        <v>13.404</v>
      </c>
      <c r="BB128" s="4">
        <v>16.34</v>
      </c>
      <c r="BC128" s="4">
        <v>1.22</v>
      </c>
      <c r="BD128" s="4">
        <v>12.331</v>
      </c>
      <c r="BE128" s="4">
        <v>2904.9250000000002</v>
      </c>
      <c r="BF128" s="4">
        <v>1.198</v>
      </c>
      <c r="BG128" s="4">
        <v>14.93</v>
      </c>
      <c r="BH128" s="4">
        <v>0.04</v>
      </c>
      <c r="BI128" s="4">
        <v>14.97</v>
      </c>
      <c r="BJ128" s="4">
        <v>12.173999999999999</v>
      </c>
      <c r="BK128" s="4">
        <v>3.3000000000000002E-2</v>
      </c>
      <c r="BL128" s="4">
        <v>12.207000000000001</v>
      </c>
      <c r="BM128" s="4">
        <v>0.36059999999999998</v>
      </c>
      <c r="BQ128" s="4">
        <v>79.596000000000004</v>
      </c>
      <c r="BR128" s="4">
        <v>0.499365</v>
      </c>
      <c r="BS128" s="4">
        <v>-5</v>
      </c>
      <c r="BT128" s="4">
        <v>5.9290000000000002E-3</v>
      </c>
      <c r="BU128" s="4">
        <v>12.203241</v>
      </c>
      <c r="BV128" s="4">
        <v>21</v>
      </c>
      <c r="BW128" s="4">
        <f t="shared" si="8"/>
        <v>3.2240962721999997</v>
      </c>
      <c r="BY128" s="4">
        <f>BE128*$BU128*VLOOKUP("Fuel Specific Gravity",'Raw Data'!$A$1:$B$2000,2,FALSE)</f>
        <v>26622.574396305678</v>
      </c>
      <c r="BZ128" s="4">
        <f>BF128*$BU128*VLOOKUP("Fuel Specific Gravity",'Raw Data'!$A$1:$B$2000,2,FALSE)</f>
        <v>10.979231521218001</v>
      </c>
      <c r="CA128" s="4">
        <f>BJ128*$BU128*VLOOKUP("Fuel Specific Gravity",'Raw Data'!$A$1:$B$2000,2,FALSE)</f>
        <v>111.570254206434</v>
      </c>
      <c r="CB128" s="4">
        <f>BM128*$BU128*VLOOKUP("Fuel Specific Gravity",'Raw Data'!$A$1:$B$2000,2,FALSE)</f>
        <v>3.3047670171546</v>
      </c>
    </row>
    <row r="129" spans="1:80" x14ac:dyDescent="0.25">
      <c r="A129" s="2">
        <v>43167</v>
      </c>
      <c r="B129" s="38">
        <v>1.8783564814814812E-2</v>
      </c>
      <c r="C129" s="4">
        <v>12.779</v>
      </c>
      <c r="D129" s="4">
        <v>3.9699999999999999E-2</v>
      </c>
      <c r="E129" s="4">
        <v>396.93430699999999</v>
      </c>
      <c r="F129" s="4">
        <v>636.4</v>
      </c>
      <c r="G129" s="4">
        <v>1.7</v>
      </c>
      <c r="H129" s="4">
        <v>35.1</v>
      </c>
      <c r="J129" s="4">
        <v>0.92</v>
      </c>
      <c r="K129" s="4">
        <v>0.88639999999999997</v>
      </c>
      <c r="L129" s="4">
        <v>11.327</v>
      </c>
      <c r="M129" s="4">
        <v>3.5200000000000002E-2</v>
      </c>
      <c r="N129" s="4">
        <v>564.06470000000002</v>
      </c>
      <c r="O129" s="4">
        <v>1.5068999999999999</v>
      </c>
      <c r="P129" s="4">
        <v>565.6</v>
      </c>
      <c r="Q129" s="4">
        <v>459.9522</v>
      </c>
      <c r="R129" s="4">
        <v>1.2286999999999999</v>
      </c>
      <c r="S129" s="4">
        <v>461.2</v>
      </c>
      <c r="T129" s="4">
        <v>35.1</v>
      </c>
      <c r="W129" s="4">
        <v>0</v>
      </c>
      <c r="X129" s="4">
        <v>0.81200000000000006</v>
      </c>
      <c r="Y129" s="4">
        <v>12.4</v>
      </c>
      <c r="Z129" s="4">
        <v>846</v>
      </c>
      <c r="AA129" s="4">
        <v>849</v>
      </c>
      <c r="AB129" s="4">
        <v>869</v>
      </c>
      <c r="AC129" s="4">
        <v>85</v>
      </c>
      <c r="AD129" s="4">
        <v>26.84</v>
      </c>
      <c r="AE129" s="4">
        <v>0.62</v>
      </c>
      <c r="AF129" s="4">
        <v>978</v>
      </c>
      <c r="AG129" s="4">
        <v>2</v>
      </c>
      <c r="AH129" s="4">
        <v>50</v>
      </c>
      <c r="AI129" s="4">
        <v>41</v>
      </c>
      <c r="AJ129" s="4">
        <v>191</v>
      </c>
      <c r="AK129" s="4">
        <v>171</v>
      </c>
      <c r="AL129" s="4">
        <v>5.5</v>
      </c>
      <c r="AM129" s="4">
        <v>175</v>
      </c>
      <c r="AN129" s="4" t="s">
        <v>155</v>
      </c>
      <c r="AO129" s="4">
        <v>2</v>
      </c>
      <c r="AP129" s="5">
        <v>0.89459490740740744</v>
      </c>
      <c r="AQ129" s="4">
        <v>47.162286999999999</v>
      </c>
      <c r="AR129" s="4">
        <v>-88.491872999999998</v>
      </c>
      <c r="AS129" s="4">
        <v>318.8</v>
      </c>
      <c r="AT129" s="4">
        <v>41.7</v>
      </c>
      <c r="AU129" s="4">
        <v>12</v>
      </c>
      <c r="AV129" s="4">
        <v>9</v>
      </c>
      <c r="AW129" s="4" t="s">
        <v>200</v>
      </c>
      <c r="AX129" s="4">
        <v>1.7</v>
      </c>
      <c r="AY129" s="4">
        <v>2</v>
      </c>
      <c r="AZ129" s="4">
        <v>2.7</v>
      </c>
      <c r="BA129" s="4">
        <v>13.404</v>
      </c>
      <c r="BB129" s="4">
        <v>15.77</v>
      </c>
      <c r="BC129" s="4">
        <v>1.18</v>
      </c>
      <c r="BD129" s="4">
        <v>12.816000000000001</v>
      </c>
      <c r="BE129" s="4">
        <v>2897.614</v>
      </c>
      <c r="BF129" s="4">
        <v>5.7290000000000001</v>
      </c>
      <c r="BG129" s="4">
        <v>15.111000000000001</v>
      </c>
      <c r="BH129" s="4">
        <v>0.04</v>
      </c>
      <c r="BI129" s="4">
        <v>15.151</v>
      </c>
      <c r="BJ129" s="4">
        <v>12.321999999999999</v>
      </c>
      <c r="BK129" s="4">
        <v>3.3000000000000002E-2</v>
      </c>
      <c r="BL129" s="4">
        <v>12.355</v>
      </c>
      <c r="BM129" s="4">
        <v>0.30990000000000001</v>
      </c>
      <c r="BQ129" s="4">
        <v>151.02799999999999</v>
      </c>
      <c r="BR129" s="4">
        <v>0.469414</v>
      </c>
      <c r="BS129" s="4">
        <v>-5</v>
      </c>
      <c r="BT129" s="4">
        <v>6.0000000000000001E-3</v>
      </c>
      <c r="BU129" s="4">
        <v>11.471304999999999</v>
      </c>
      <c r="BV129" s="4">
        <v>21</v>
      </c>
      <c r="BW129" s="4">
        <f t="shared" si="8"/>
        <v>3.0307187809999996</v>
      </c>
      <c r="BY129" s="4">
        <f>BE129*$BU129*VLOOKUP("Fuel Specific Gravity",'Raw Data'!$A$1:$B$2000,2,FALSE)</f>
        <v>24962.799888668767</v>
      </c>
      <c r="BZ129" s="4">
        <f>BF129*$BU129*VLOOKUP("Fuel Specific Gravity",'Raw Data'!$A$1:$B$2000,2,FALSE)</f>
        <v>49.355048865095</v>
      </c>
      <c r="CA129" s="4">
        <f>BJ129*$BU129*VLOOKUP("Fuel Specific Gravity",'Raw Data'!$A$1:$B$2000,2,FALSE)</f>
        <v>106.15341457770998</v>
      </c>
      <c r="CB129" s="4">
        <f>BM129*$BU129*VLOOKUP("Fuel Specific Gravity",'Raw Data'!$A$1:$B$2000,2,FALSE)</f>
        <v>2.6697730220445002</v>
      </c>
    </row>
    <row r="130" spans="1:80" x14ac:dyDescent="0.25">
      <c r="A130" s="2">
        <v>43167</v>
      </c>
      <c r="B130" s="38">
        <v>1.8795138888888889E-2</v>
      </c>
      <c r="C130" s="4">
        <v>9.6530000000000005</v>
      </c>
      <c r="D130" s="4">
        <v>7.6899999999999996E-2</v>
      </c>
      <c r="E130" s="4">
        <v>769.19008299999996</v>
      </c>
      <c r="F130" s="4">
        <v>693.8</v>
      </c>
      <c r="G130" s="4">
        <v>1.7</v>
      </c>
      <c r="H130" s="4">
        <v>45.6</v>
      </c>
      <c r="J130" s="4">
        <v>1.23</v>
      </c>
      <c r="K130" s="4">
        <v>0.91200000000000003</v>
      </c>
      <c r="L130" s="4">
        <v>8.8030000000000008</v>
      </c>
      <c r="M130" s="4">
        <v>7.0099999999999996E-2</v>
      </c>
      <c r="N130" s="4">
        <v>632.70950000000005</v>
      </c>
      <c r="O130" s="4">
        <v>1.5504</v>
      </c>
      <c r="P130" s="4">
        <v>634.29999999999995</v>
      </c>
      <c r="Q130" s="4">
        <v>515.92690000000005</v>
      </c>
      <c r="R130" s="4">
        <v>1.2642</v>
      </c>
      <c r="S130" s="4">
        <v>517.20000000000005</v>
      </c>
      <c r="T130" s="4">
        <v>45.584699999999998</v>
      </c>
      <c r="W130" s="4">
        <v>0</v>
      </c>
      <c r="X130" s="4">
        <v>1.1207</v>
      </c>
      <c r="Y130" s="4">
        <v>12.5</v>
      </c>
      <c r="Z130" s="4">
        <v>847</v>
      </c>
      <c r="AA130" s="4">
        <v>848</v>
      </c>
      <c r="AB130" s="4">
        <v>869</v>
      </c>
      <c r="AC130" s="4">
        <v>85</v>
      </c>
      <c r="AD130" s="4">
        <v>26.84</v>
      </c>
      <c r="AE130" s="4">
        <v>0.62</v>
      </c>
      <c r="AF130" s="4">
        <v>978</v>
      </c>
      <c r="AG130" s="4">
        <v>2</v>
      </c>
      <c r="AH130" s="4">
        <v>50</v>
      </c>
      <c r="AI130" s="4">
        <v>41</v>
      </c>
      <c r="AJ130" s="4">
        <v>191.9</v>
      </c>
      <c r="AK130" s="4">
        <v>171</v>
      </c>
      <c r="AL130" s="4">
        <v>5.7</v>
      </c>
      <c r="AM130" s="4">
        <v>175</v>
      </c>
      <c r="AN130" s="4" t="s">
        <v>155</v>
      </c>
      <c r="AO130" s="4">
        <v>2</v>
      </c>
      <c r="AP130" s="5">
        <v>0.89460648148148147</v>
      </c>
      <c r="AQ130" s="4">
        <v>47.161988000000001</v>
      </c>
      <c r="AR130" s="4">
        <v>-88.491703000000001</v>
      </c>
      <c r="AS130" s="4">
        <v>318.2</v>
      </c>
      <c r="AT130" s="4">
        <v>42.7</v>
      </c>
      <c r="AU130" s="4">
        <v>12</v>
      </c>
      <c r="AV130" s="4">
        <v>9</v>
      </c>
      <c r="AW130" s="4" t="s">
        <v>200</v>
      </c>
      <c r="AX130" s="4">
        <v>1.8542000000000001</v>
      </c>
      <c r="AY130" s="4">
        <v>1.2290000000000001</v>
      </c>
      <c r="AZ130" s="4">
        <v>2.7770999999999999</v>
      </c>
      <c r="BA130" s="4">
        <v>13.404</v>
      </c>
      <c r="BB130" s="4">
        <v>20.48</v>
      </c>
      <c r="BC130" s="4">
        <v>1.53</v>
      </c>
      <c r="BD130" s="4">
        <v>9.6509999999999998</v>
      </c>
      <c r="BE130" s="4">
        <v>2885.8820000000001</v>
      </c>
      <c r="BF130" s="4">
        <v>14.637</v>
      </c>
      <c r="BG130" s="4">
        <v>21.721</v>
      </c>
      <c r="BH130" s="4">
        <v>5.2999999999999999E-2</v>
      </c>
      <c r="BI130" s="4">
        <v>21.774999999999999</v>
      </c>
      <c r="BJ130" s="4">
        <v>17.712</v>
      </c>
      <c r="BK130" s="4">
        <v>4.2999999999999997E-2</v>
      </c>
      <c r="BL130" s="4">
        <v>17.756</v>
      </c>
      <c r="BM130" s="4">
        <v>0.51570000000000005</v>
      </c>
      <c r="BQ130" s="4">
        <v>267.13299999999998</v>
      </c>
      <c r="BR130" s="4">
        <v>0.52181100000000002</v>
      </c>
      <c r="BS130" s="4">
        <v>-5</v>
      </c>
      <c r="BT130" s="4">
        <v>5.071E-3</v>
      </c>
      <c r="BU130" s="4">
        <v>12.751756</v>
      </c>
      <c r="BV130" s="4">
        <v>21</v>
      </c>
      <c r="BW130" s="4">
        <f t="shared" si="8"/>
        <v>3.3690139351999999</v>
      </c>
      <c r="BY130" s="4">
        <f>BE130*$BU130*VLOOKUP("Fuel Specific Gravity",'Raw Data'!$A$1:$B$2000,2,FALSE)</f>
        <v>27636.847394702796</v>
      </c>
      <c r="BZ130" s="4">
        <f>BF130*$BU130*VLOOKUP("Fuel Specific Gravity",'Raw Data'!$A$1:$B$2000,2,FALSE)</f>
        <v>140.17223688157202</v>
      </c>
      <c r="CA130" s="4">
        <f>BJ130*$BU130*VLOOKUP("Fuel Specific Gravity",'Raw Data'!$A$1:$B$2000,2,FALSE)</f>
        <v>169.62018580627199</v>
      </c>
      <c r="CB130" s="4">
        <f>BM130*$BU130*VLOOKUP("Fuel Specific Gravity",'Raw Data'!$A$1:$B$2000,2,FALSE)</f>
        <v>4.9386365074692007</v>
      </c>
    </row>
    <row r="131" spans="1:80" x14ac:dyDescent="0.25">
      <c r="A131" s="2">
        <v>43167</v>
      </c>
      <c r="B131" s="38">
        <v>1.8806712962962963E-2</v>
      </c>
      <c r="C131" s="4">
        <v>7.0449999999999999</v>
      </c>
      <c r="D131" s="4">
        <v>4.5900000000000003E-2</v>
      </c>
      <c r="E131" s="4">
        <v>459.48364900000001</v>
      </c>
      <c r="F131" s="4">
        <v>722.3</v>
      </c>
      <c r="G131" s="4">
        <v>1.7</v>
      </c>
      <c r="H131" s="4">
        <v>117.1</v>
      </c>
      <c r="J131" s="4">
        <v>1.42</v>
      </c>
      <c r="K131" s="4">
        <v>0.93479999999999996</v>
      </c>
      <c r="L131" s="4">
        <v>6.5861000000000001</v>
      </c>
      <c r="M131" s="4">
        <v>4.2999999999999997E-2</v>
      </c>
      <c r="N131" s="4">
        <v>675.25229999999999</v>
      </c>
      <c r="O131" s="4">
        <v>1.6261000000000001</v>
      </c>
      <c r="P131" s="4">
        <v>676.9</v>
      </c>
      <c r="Q131" s="4">
        <v>550.61739999999998</v>
      </c>
      <c r="R131" s="4">
        <v>1.3259000000000001</v>
      </c>
      <c r="S131" s="4">
        <v>551.9</v>
      </c>
      <c r="T131" s="4">
        <v>117.0531</v>
      </c>
      <c r="W131" s="4">
        <v>0</v>
      </c>
      <c r="X131" s="4">
        <v>1.3237000000000001</v>
      </c>
      <c r="Y131" s="4">
        <v>12.4</v>
      </c>
      <c r="Z131" s="4">
        <v>845</v>
      </c>
      <c r="AA131" s="4">
        <v>848</v>
      </c>
      <c r="AB131" s="4">
        <v>869</v>
      </c>
      <c r="AC131" s="4">
        <v>85</v>
      </c>
      <c r="AD131" s="4">
        <v>26.84</v>
      </c>
      <c r="AE131" s="4">
        <v>0.62</v>
      </c>
      <c r="AF131" s="4">
        <v>978</v>
      </c>
      <c r="AG131" s="4">
        <v>2</v>
      </c>
      <c r="AH131" s="4">
        <v>50</v>
      </c>
      <c r="AI131" s="4">
        <v>41</v>
      </c>
      <c r="AJ131" s="4">
        <v>192</v>
      </c>
      <c r="AK131" s="4">
        <v>171</v>
      </c>
      <c r="AL131" s="4">
        <v>5.5</v>
      </c>
      <c r="AM131" s="4">
        <v>175</v>
      </c>
      <c r="AN131" s="4" t="s">
        <v>155</v>
      </c>
      <c r="AO131" s="4">
        <v>2</v>
      </c>
      <c r="AP131" s="5">
        <v>0.89462962962962955</v>
      </c>
      <c r="AQ131" s="4">
        <v>47.161909999999999</v>
      </c>
      <c r="AR131" s="4">
        <v>-88.491654999999994</v>
      </c>
      <c r="AS131" s="4">
        <v>318</v>
      </c>
      <c r="AT131" s="4">
        <v>42.9</v>
      </c>
      <c r="AU131" s="4">
        <v>12</v>
      </c>
      <c r="AV131" s="4">
        <v>9</v>
      </c>
      <c r="AW131" s="4" t="s">
        <v>200</v>
      </c>
      <c r="AX131" s="4">
        <v>2.1313</v>
      </c>
      <c r="AY131" s="4">
        <v>1.1541999999999999</v>
      </c>
      <c r="AZ131" s="4">
        <v>3.0312999999999999</v>
      </c>
      <c r="BA131" s="4">
        <v>13.404</v>
      </c>
      <c r="BB131" s="4">
        <v>27.74</v>
      </c>
      <c r="BC131" s="4">
        <v>2.0699999999999998</v>
      </c>
      <c r="BD131" s="4">
        <v>6.9710000000000001</v>
      </c>
      <c r="BE131" s="4">
        <v>2890.799</v>
      </c>
      <c r="BF131" s="4">
        <v>12</v>
      </c>
      <c r="BG131" s="4">
        <v>31.038</v>
      </c>
      <c r="BH131" s="4">
        <v>7.4999999999999997E-2</v>
      </c>
      <c r="BI131" s="4">
        <v>31.111999999999998</v>
      </c>
      <c r="BJ131" s="4">
        <v>25.309000000000001</v>
      </c>
      <c r="BK131" s="4">
        <v>6.0999999999999999E-2</v>
      </c>
      <c r="BL131" s="4">
        <v>25.37</v>
      </c>
      <c r="BM131" s="4">
        <v>1.7728999999999999</v>
      </c>
      <c r="BQ131" s="4">
        <v>422.464</v>
      </c>
      <c r="BR131" s="4">
        <v>0.25937700000000002</v>
      </c>
      <c r="BS131" s="4">
        <v>-5</v>
      </c>
      <c r="BT131" s="4">
        <v>5.9290000000000002E-3</v>
      </c>
      <c r="BU131" s="4">
        <v>6.3385249999999997</v>
      </c>
      <c r="BV131" s="4">
        <v>21</v>
      </c>
      <c r="BW131" s="4">
        <f t="shared" si="8"/>
        <v>1.6746383049999998</v>
      </c>
      <c r="BY131" s="4">
        <f>BE131*$BU131*VLOOKUP("Fuel Specific Gravity",'Raw Data'!$A$1:$B$2000,2,FALSE)</f>
        <v>13760.874700337723</v>
      </c>
      <c r="BZ131" s="4">
        <f>BF131*$BU131*VLOOKUP("Fuel Specific Gravity",'Raw Data'!$A$1:$B$2000,2,FALSE)</f>
        <v>57.122787299999992</v>
      </c>
      <c r="CA131" s="4">
        <f>BJ131*$BU131*VLOOKUP("Fuel Specific Gravity",'Raw Data'!$A$1:$B$2000,2,FALSE)</f>
        <v>120.47671864797501</v>
      </c>
      <c r="CB131" s="4">
        <f>BM131*$BU131*VLOOKUP("Fuel Specific Gravity",'Raw Data'!$A$1:$B$2000,2,FALSE)</f>
        <v>8.4394158003474988</v>
      </c>
    </row>
    <row r="132" spans="1:80" x14ac:dyDescent="0.25">
      <c r="A132" s="2">
        <v>43167</v>
      </c>
      <c r="B132" s="38">
        <v>1.8818287037037036E-2</v>
      </c>
      <c r="C132" s="4">
        <v>9.2080000000000002</v>
      </c>
      <c r="D132" s="4">
        <v>6.2300000000000001E-2</v>
      </c>
      <c r="E132" s="4">
        <v>622.99483599999996</v>
      </c>
      <c r="F132" s="4">
        <v>621.70000000000005</v>
      </c>
      <c r="G132" s="4">
        <v>2.7</v>
      </c>
      <c r="H132" s="4">
        <v>120.7</v>
      </c>
      <c r="J132" s="4">
        <v>1.82</v>
      </c>
      <c r="K132" s="4">
        <v>0.91579999999999995</v>
      </c>
      <c r="L132" s="4">
        <v>8.4328000000000003</v>
      </c>
      <c r="M132" s="4">
        <v>5.7099999999999998E-2</v>
      </c>
      <c r="N132" s="4">
        <v>569.32090000000005</v>
      </c>
      <c r="O132" s="4">
        <v>2.4483999999999999</v>
      </c>
      <c r="P132" s="4">
        <v>571.79999999999995</v>
      </c>
      <c r="Q132" s="4">
        <v>464.23829999999998</v>
      </c>
      <c r="R132" s="4">
        <v>1.9964999999999999</v>
      </c>
      <c r="S132" s="4">
        <v>466.2</v>
      </c>
      <c r="T132" s="4">
        <v>120.7</v>
      </c>
      <c r="W132" s="4">
        <v>0</v>
      </c>
      <c r="X132" s="4">
        <v>1.6632</v>
      </c>
      <c r="Y132" s="4">
        <v>12.5</v>
      </c>
      <c r="Z132" s="4">
        <v>844</v>
      </c>
      <c r="AA132" s="4">
        <v>848</v>
      </c>
      <c r="AB132" s="4">
        <v>869</v>
      </c>
      <c r="AC132" s="4">
        <v>85</v>
      </c>
      <c r="AD132" s="4">
        <v>26.84</v>
      </c>
      <c r="AE132" s="4">
        <v>0.62</v>
      </c>
      <c r="AF132" s="4">
        <v>978</v>
      </c>
      <c r="AG132" s="4">
        <v>2</v>
      </c>
      <c r="AH132" s="4">
        <v>50</v>
      </c>
      <c r="AI132" s="4">
        <v>41</v>
      </c>
      <c r="AJ132" s="4">
        <v>192</v>
      </c>
      <c r="AK132" s="4">
        <v>171</v>
      </c>
      <c r="AL132" s="4">
        <v>5.6</v>
      </c>
      <c r="AM132" s="4">
        <v>175</v>
      </c>
      <c r="AN132" s="4" t="s">
        <v>155</v>
      </c>
      <c r="AO132" s="4">
        <v>2</v>
      </c>
      <c r="AP132" s="5">
        <v>0.89462962962962955</v>
      </c>
      <c r="AQ132" s="4">
        <v>47.16178</v>
      </c>
      <c r="AR132" s="4">
        <v>-88.491572000000005</v>
      </c>
      <c r="AS132" s="4">
        <v>317.8</v>
      </c>
      <c r="AT132" s="4">
        <v>44.3</v>
      </c>
      <c r="AU132" s="4">
        <v>12</v>
      </c>
      <c r="AV132" s="4">
        <v>9</v>
      </c>
      <c r="AW132" s="4" t="s">
        <v>200</v>
      </c>
      <c r="AX132" s="4">
        <v>1.3519000000000001</v>
      </c>
      <c r="AY132" s="4">
        <v>1.2</v>
      </c>
      <c r="AZ132" s="4">
        <v>2.3290000000000002</v>
      </c>
      <c r="BA132" s="4">
        <v>13.404</v>
      </c>
      <c r="BB132" s="4">
        <v>21.44</v>
      </c>
      <c r="BC132" s="4">
        <v>1.6</v>
      </c>
      <c r="BD132" s="4">
        <v>9.1940000000000008</v>
      </c>
      <c r="BE132" s="4">
        <v>2887.2849999999999</v>
      </c>
      <c r="BF132" s="4">
        <v>12.433</v>
      </c>
      <c r="BG132" s="4">
        <v>20.413</v>
      </c>
      <c r="BH132" s="4">
        <v>8.7999999999999995E-2</v>
      </c>
      <c r="BI132" s="4">
        <v>20.501000000000001</v>
      </c>
      <c r="BJ132" s="4">
        <v>16.646000000000001</v>
      </c>
      <c r="BK132" s="4">
        <v>7.1999999999999995E-2</v>
      </c>
      <c r="BL132" s="4">
        <v>16.716999999999999</v>
      </c>
      <c r="BM132" s="4">
        <v>1.4260999999999999</v>
      </c>
      <c r="BQ132" s="4">
        <v>414.06200000000001</v>
      </c>
      <c r="BR132" s="4">
        <v>0.119159</v>
      </c>
      <c r="BS132" s="4">
        <v>-5</v>
      </c>
      <c r="BT132" s="4">
        <v>7.8580000000000004E-3</v>
      </c>
      <c r="BU132" s="4">
        <v>2.9119480000000002</v>
      </c>
      <c r="BV132" s="4">
        <v>21</v>
      </c>
      <c r="BW132" s="4">
        <f t="shared" si="8"/>
        <v>0.76933666160000003</v>
      </c>
      <c r="BY132" s="4">
        <f>BE132*$BU132*VLOOKUP("Fuel Specific Gravity",'Raw Data'!$A$1:$B$2000,2,FALSE)</f>
        <v>6314.1254596661802</v>
      </c>
      <c r="BZ132" s="4">
        <f>BF132*$BU132*VLOOKUP("Fuel Specific Gravity",'Raw Data'!$A$1:$B$2000,2,FALSE)</f>
        <v>27.189391362484002</v>
      </c>
      <c r="CA132" s="4">
        <f>BJ132*$BU132*VLOOKUP("Fuel Specific Gravity",'Raw Data'!$A$1:$B$2000,2,FALSE)</f>
        <v>36.402687092408001</v>
      </c>
      <c r="CB132" s="4">
        <f>BM132*$BU132*VLOOKUP("Fuel Specific Gravity",'Raw Data'!$A$1:$B$2000,2,FALSE)</f>
        <v>3.1186995111428</v>
      </c>
    </row>
    <row r="133" spans="1:80" x14ac:dyDescent="0.25">
      <c r="A133" s="2">
        <v>43167</v>
      </c>
      <c r="B133" s="38">
        <v>1.882986111111111E-2</v>
      </c>
      <c r="C133" s="4">
        <v>11.98</v>
      </c>
      <c r="D133" s="4">
        <v>1.2442</v>
      </c>
      <c r="E133" s="4">
        <v>12442.43131</v>
      </c>
      <c r="F133" s="4">
        <v>487.7</v>
      </c>
      <c r="G133" s="4">
        <v>3.2</v>
      </c>
      <c r="H133" s="4">
        <v>87.3</v>
      </c>
      <c r="J133" s="4">
        <v>2.9</v>
      </c>
      <c r="K133" s="4">
        <v>0.88190000000000002</v>
      </c>
      <c r="L133" s="4">
        <v>10.5654</v>
      </c>
      <c r="M133" s="4">
        <v>1.0972999999999999</v>
      </c>
      <c r="N133" s="4">
        <v>430.15499999999997</v>
      </c>
      <c r="O133" s="4">
        <v>2.8567999999999998</v>
      </c>
      <c r="P133" s="4">
        <v>433</v>
      </c>
      <c r="Q133" s="4">
        <v>350.75900000000001</v>
      </c>
      <c r="R133" s="4">
        <v>2.3294999999999999</v>
      </c>
      <c r="S133" s="4">
        <v>353.1</v>
      </c>
      <c r="T133" s="4">
        <v>87.276600000000002</v>
      </c>
      <c r="W133" s="4">
        <v>0</v>
      </c>
      <c r="X133" s="4">
        <v>2.5600999999999998</v>
      </c>
      <c r="Y133" s="4">
        <v>12.5</v>
      </c>
      <c r="Z133" s="4">
        <v>844</v>
      </c>
      <c r="AA133" s="4">
        <v>846</v>
      </c>
      <c r="AB133" s="4">
        <v>869</v>
      </c>
      <c r="AC133" s="4">
        <v>85</v>
      </c>
      <c r="AD133" s="4">
        <v>26.84</v>
      </c>
      <c r="AE133" s="4">
        <v>0.62</v>
      </c>
      <c r="AF133" s="4">
        <v>978</v>
      </c>
      <c r="AG133" s="4">
        <v>2</v>
      </c>
      <c r="AH133" s="4">
        <v>50</v>
      </c>
      <c r="AI133" s="4">
        <v>41</v>
      </c>
      <c r="AJ133" s="4">
        <v>192</v>
      </c>
      <c r="AK133" s="4">
        <v>170.1</v>
      </c>
      <c r="AL133" s="4">
        <v>5.7</v>
      </c>
      <c r="AM133" s="4">
        <v>175</v>
      </c>
      <c r="AN133" s="4" t="s">
        <v>155</v>
      </c>
      <c r="AO133" s="4">
        <v>2</v>
      </c>
      <c r="AP133" s="5">
        <v>0.8946412037037037</v>
      </c>
      <c r="AQ133" s="4">
        <v>47.161614999999998</v>
      </c>
      <c r="AR133" s="4">
        <v>-88.491467</v>
      </c>
      <c r="AS133" s="4">
        <v>317.60000000000002</v>
      </c>
      <c r="AT133" s="4">
        <v>41.3</v>
      </c>
      <c r="AU133" s="4">
        <v>12</v>
      </c>
      <c r="AV133" s="4">
        <v>8</v>
      </c>
      <c r="AW133" s="4" t="s">
        <v>224</v>
      </c>
      <c r="AX133" s="4">
        <v>1.1000000000000001</v>
      </c>
      <c r="AY133" s="4">
        <v>1.2</v>
      </c>
      <c r="AZ133" s="4">
        <v>2.1</v>
      </c>
      <c r="BA133" s="4">
        <v>13.404</v>
      </c>
      <c r="BB133" s="4">
        <v>15.14</v>
      </c>
      <c r="BC133" s="4">
        <v>1.1299999999999999</v>
      </c>
      <c r="BD133" s="4">
        <v>13.388999999999999</v>
      </c>
      <c r="BE133" s="4">
        <v>2631.69</v>
      </c>
      <c r="BF133" s="4">
        <v>173.965</v>
      </c>
      <c r="BG133" s="4">
        <v>11.22</v>
      </c>
      <c r="BH133" s="4">
        <v>7.4999999999999997E-2</v>
      </c>
      <c r="BI133" s="4">
        <v>11.295</v>
      </c>
      <c r="BJ133" s="4">
        <v>9.1489999999999991</v>
      </c>
      <c r="BK133" s="4">
        <v>6.0999999999999999E-2</v>
      </c>
      <c r="BL133" s="4">
        <v>9.2100000000000009</v>
      </c>
      <c r="BM133" s="4">
        <v>0.75019999999999998</v>
      </c>
      <c r="BQ133" s="4">
        <v>463.666</v>
      </c>
      <c r="BR133" s="4">
        <v>0.216835</v>
      </c>
      <c r="BS133" s="4">
        <v>-5</v>
      </c>
      <c r="BT133" s="4">
        <v>6.1419999999999999E-3</v>
      </c>
      <c r="BU133" s="4">
        <v>5.2989059999999997</v>
      </c>
      <c r="BV133" s="4">
        <v>21</v>
      </c>
      <c r="BW133" s="4">
        <f t="shared" si="8"/>
        <v>1.3999709651999999</v>
      </c>
      <c r="BY133" s="4">
        <f>BE133*$BU133*VLOOKUP("Fuel Specific Gravity",'Raw Data'!$A$1:$B$2000,2,FALSE)</f>
        <v>10472.75352628614</v>
      </c>
      <c r="BZ133" s="4">
        <f>BF133*$BU133*VLOOKUP("Fuel Specific Gravity",'Raw Data'!$A$1:$B$2000,2,FALSE)</f>
        <v>692.28996089979</v>
      </c>
      <c r="CA133" s="4">
        <f>BJ133*$BU133*VLOOKUP("Fuel Specific Gravity",'Raw Data'!$A$1:$B$2000,2,FALSE)</f>
        <v>36.408247936493993</v>
      </c>
      <c r="CB133" s="4">
        <f>BM133*$BU133*VLOOKUP("Fuel Specific Gravity",'Raw Data'!$A$1:$B$2000,2,FALSE)</f>
        <v>2.9854047001811996</v>
      </c>
    </row>
    <row r="134" spans="1:80" x14ac:dyDescent="0.25">
      <c r="A134" s="2">
        <v>43167</v>
      </c>
      <c r="B134" s="38">
        <v>1.8841435185185187E-2</v>
      </c>
      <c r="C134" s="4">
        <v>12.907</v>
      </c>
      <c r="D134" s="4">
        <v>2.2124000000000001</v>
      </c>
      <c r="E134" s="4">
        <v>22123.798699999999</v>
      </c>
      <c r="F134" s="4">
        <v>408.9</v>
      </c>
      <c r="G134" s="4">
        <v>3.3</v>
      </c>
      <c r="H134" s="4">
        <v>76.3</v>
      </c>
      <c r="J134" s="4">
        <v>3.89</v>
      </c>
      <c r="K134" s="4">
        <v>0.86570000000000003</v>
      </c>
      <c r="L134" s="4">
        <v>11.1736</v>
      </c>
      <c r="M134" s="4">
        <v>1.9152</v>
      </c>
      <c r="N134" s="4">
        <v>353.96559999999999</v>
      </c>
      <c r="O134" s="4">
        <v>2.8908</v>
      </c>
      <c r="P134" s="4">
        <v>356.9</v>
      </c>
      <c r="Q134" s="4">
        <v>288.63229999999999</v>
      </c>
      <c r="R134" s="4">
        <v>2.3573</v>
      </c>
      <c r="S134" s="4">
        <v>291</v>
      </c>
      <c r="T134" s="4">
        <v>76.322500000000005</v>
      </c>
      <c r="W134" s="4">
        <v>0</v>
      </c>
      <c r="X134" s="4">
        <v>3.3711000000000002</v>
      </c>
      <c r="Y134" s="4">
        <v>12.4</v>
      </c>
      <c r="Z134" s="4">
        <v>844</v>
      </c>
      <c r="AA134" s="4">
        <v>847</v>
      </c>
      <c r="AB134" s="4">
        <v>868</v>
      </c>
      <c r="AC134" s="4">
        <v>85</v>
      </c>
      <c r="AD134" s="4">
        <v>26.84</v>
      </c>
      <c r="AE134" s="4">
        <v>0.62</v>
      </c>
      <c r="AF134" s="4">
        <v>978</v>
      </c>
      <c r="AG134" s="4">
        <v>2</v>
      </c>
      <c r="AH134" s="4">
        <v>50</v>
      </c>
      <c r="AI134" s="4">
        <v>41</v>
      </c>
      <c r="AJ134" s="4">
        <v>192</v>
      </c>
      <c r="AK134" s="4">
        <v>170</v>
      </c>
      <c r="AL134" s="4">
        <v>5.6</v>
      </c>
      <c r="AM134" s="4">
        <v>175</v>
      </c>
      <c r="AN134" s="4" t="s">
        <v>155</v>
      </c>
      <c r="AO134" s="4">
        <v>2</v>
      </c>
      <c r="AP134" s="5">
        <v>0.89465277777777785</v>
      </c>
      <c r="AQ134" s="4">
        <v>47.161470999999999</v>
      </c>
      <c r="AR134" s="4">
        <v>-88.491337999999999</v>
      </c>
      <c r="AS134" s="4">
        <v>317.5</v>
      </c>
      <c r="AT134" s="4">
        <v>40.299999999999997</v>
      </c>
      <c r="AU134" s="4">
        <v>12</v>
      </c>
      <c r="AV134" s="4">
        <v>8</v>
      </c>
      <c r="AW134" s="4" t="s">
        <v>224</v>
      </c>
      <c r="AX134" s="4">
        <v>1.1771</v>
      </c>
      <c r="AY134" s="4">
        <v>1.2770999999999999</v>
      </c>
      <c r="AZ134" s="4">
        <v>2.1770999999999998</v>
      </c>
      <c r="BA134" s="4">
        <v>13.404</v>
      </c>
      <c r="BB134" s="4">
        <v>13.24</v>
      </c>
      <c r="BC134" s="4">
        <v>0.99</v>
      </c>
      <c r="BD134" s="4">
        <v>15.516</v>
      </c>
      <c r="BE134" s="4">
        <v>2479.4050000000002</v>
      </c>
      <c r="BF134" s="4">
        <v>270.488</v>
      </c>
      <c r="BG134" s="4">
        <v>8.2249999999999996</v>
      </c>
      <c r="BH134" s="4">
        <v>6.7000000000000004E-2</v>
      </c>
      <c r="BI134" s="4">
        <v>8.2919999999999998</v>
      </c>
      <c r="BJ134" s="4">
        <v>6.7069999999999999</v>
      </c>
      <c r="BK134" s="4">
        <v>5.5E-2</v>
      </c>
      <c r="BL134" s="4">
        <v>6.7619999999999996</v>
      </c>
      <c r="BM134" s="4">
        <v>0.58440000000000003</v>
      </c>
      <c r="BQ134" s="4">
        <v>543.91200000000003</v>
      </c>
      <c r="BR134" s="4">
        <v>0.27888200000000002</v>
      </c>
      <c r="BS134" s="4">
        <v>-5</v>
      </c>
      <c r="BT134" s="4">
        <v>6.0000000000000001E-3</v>
      </c>
      <c r="BU134" s="4">
        <v>6.8151780000000004</v>
      </c>
      <c r="BV134" s="4">
        <v>21</v>
      </c>
      <c r="BW134" s="4">
        <f t="shared" si="8"/>
        <v>1.8005700276000001</v>
      </c>
      <c r="BY134" s="4">
        <f>BE134*$BU134*VLOOKUP("Fuel Specific Gravity",'Raw Data'!$A$1:$B$2000,2,FALSE)</f>
        <v>12690.087393226593</v>
      </c>
      <c r="BZ134" s="4">
        <f>BF134*$BU134*VLOOKUP("Fuel Specific Gravity",'Raw Data'!$A$1:$B$2000,2,FALSE)</f>
        <v>1384.411324014864</v>
      </c>
      <c r="CA134" s="4">
        <f>BJ134*$BU134*VLOOKUP("Fuel Specific Gravity",'Raw Data'!$A$1:$B$2000,2,FALSE)</f>
        <v>34.327758533346</v>
      </c>
      <c r="CB134" s="4">
        <f>BM134*$BU134*VLOOKUP("Fuel Specific Gravity",'Raw Data'!$A$1:$B$2000,2,FALSE)</f>
        <v>2.9910753074232006</v>
      </c>
    </row>
    <row r="135" spans="1:80" x14ac:dyDescent="0.25">
      <c r="A135" s="2">
        <v>43167</v>
      </c>
      <c r="B135" s="38">
        <v>1.885300925925926E-2</v>
      </c>
      <c r="C135" s="4">
        <v>12.776</v>
      </c>
      <c r="D135" s="4">
        <v>2.798</v>
      </c>
      <c r="E135" s="4">
        <v>27980.050210000001</v>
      </c>
      <c r="F135" s="4">
        <v>314.8</v>
      </c>
      <c r="G135" s="4">
        <v>3.4</v>
      </c>
      <c r="H135" s="4">
        <v>117.8</v>
      </c>
      <c r="J135" s="4">
        <v>4.2</v>
      </c>
      <c r="K135" s="4">
        <v>0.86129999999999995</v>
      </c>
      <c r="L135" s="4">
        <v>11.004099999999999</v>
      </c>
      <c r="M135" s="4">
        <v>2.4098999999999999</v>
      </c>
      <c r="N135" s="4">
        <v>271.16550000000001</v>
      </c>
      <c r="O135" s="4">
        <v>2.9622000000000002</v>
      </c>
      <c r="P135" s="4">
        <v>274.10000000000002</v>
      </c>
      <c r="Q135" s="4">
        <v>221.11500000000001</v>
      </c>
      <c r="R135" s="4">
        <v>2.4154</v>
      </c>
      <c r="S135" s="4">
        <v>223.5</v>
      </c>
      <c r="T135" s="4">
        <v>117.8111</v>
      </c>
      <c r="W135" s="4">
        <v>0</v>
      </c>
      <c r="X135" s="4">
        <v>3.6175000000000002</v>
      </c>
      <c r="Y135" s="4">
        <v>12.5</v>
      </c>
      <c r="Z135" s="4">
        <v>844</v>
      </c>
      <c r="AA135" s="4">
        <v>847</v>
      </c>
      <c r="AB135" s="4">
        <v>868</v>
      </c>
      <c r="AC135" s="4">
        <v>85</v>
      </c>
      <c r="AD135" s="4">
        <v>26.84</v>
      </c>
      <c r="AE135" s="4">
        <v>0.62</v>
      </c>
      <c r="AF135" s="4">
        <v>978</v>
      </c>
      <c r="AG135" s="4">
        <v>2</v>
      </c>
      <c r="AH135" s="4">
        <v>50</v>
      </c>
      <c r="AI135" s="4">
        <v>41</v>
      </c>
      <c r="AJ135" s="4">
        <v>192</v>
      </c>
      <c r="AK135" s="4">
        <v>170</v>
      </c>
      <c r="AL135" s="4">
        <v>5.6</v>
      </c>
      <c r="AM135" s="4">
        <v>175</v>
      </c>
      <c r="AN135" s="4" t="s">
        <v>155</v>
      </c>
      <c r="AO135" s="4">
        <v>2</v>
      </c>
      <c r="AP135" s="5">
        <v>0.89466435185185178</v>
      </c>
      <c r="AQ135" s="4">
        <v>47.161365000000004</v>
      </c>
      <c r="AR135" s="4">
        <v>-88.491195000000005</v>
      </c>
      <c r="AS135" s="4">
        <v>317.2</v>
      </c>
      <c r="AT135" s="4">
        <v>36.5</v>
      </c>
      <c r="AU135" s="4">
        <v>12</v>
      </c>
      <c r="AV135" s="4">
        <v>8</v>
      </c>
      <c r="AW135" s="4" t="s">
        <v>224</v>
      </c>
      <c r="AX135" s="4">
        <v>1.2770999999999999</v>
      </c>
      <c r="AY135" s="4">
        <v>1.4541999999999999</v>
      </c>
      <c r="AZ135" s="4">
        <v>2.2770999999999999</v>
      </c>
      <c r="BA135" s="4">
        <v>13.404</v>
      </c>
      <c r="BB135" s="4">
        <v>12.8</v>
      </c>
      <c r="BC135" s="4">
        <v>0.95</v>
      </c>
      <c r="BD135" s="4">
        <v>16.102</v>
      </c>
      <c r="BE135" s="4">
        <v>2381.6930000000002</v>
      </c>
      <c r="BF135" s="4">
        <v>331.98399999999998</v>
      </c>
      <c r="BG135" s="4">
        <v>6.1459999999999999</v>
      </c>
      <c r="BH135" s="4">
        <v>6.7000000000000004E-2</v>
      </c>
      <c r="BI135" s="4">
        <v>6.2130000000000001</v>
      </c>
      <c r="BJ135" s="4">
        <v>5.0119999999999996</v>
      </c>
      <c r="BK135" s="4">
        <v>5.5E-2</v>
      </c>
      <c r="BL135" s="4">
        <v>5.0659999999999998</v>
      </c>
      <c r="BM135" s="4">
        <v>0.87990000000000002</v>
      </c>
      <c r="BQ135" s="4">
        <v>569.29700000000003</v>
      </c>
      <c r="BR135" s="4">
        <v>0.29879299999999998</v>
      </c>
      <c r="BS135" s="4">
        <v>-5</v>
      </c>
      <c r="BT135" s="4">
        <v>5.071E-3</v>
      </c>
      <c r="BU135" s="4">
        <v>7.3017539999999999</v>
      </c>
      <c r="BV135" s="4">
        <v>21</v>
      </c>
      <c r="BW135" s="4">
        <f t="shared" si="8"/>
        <v>1.9291234067999998</v>
      </c>
      <c r="BY135" s="4">
        <f>BE135*$BU135*VLOOKUP("Fuel Specific Gravity",'Raw Data'!$A$1:$B$2000,2,FALSE)</f>
        <v>13060.292828531023</v>
      </c>
      <c r="BZ135" s="4">
        <f>BF135*$BU135*VLOOKUP("Fuel Specific Gravity",'Raw Data'!$A$1:$B$2000,2,FALSE)</f>
        <v>1820.473190451936</v>
      </c>
      <c r="CA135" s="4">
        <f>BJ135*$BU135*VLOOKUP("Fuel Specific Gravity",'Raw Data'!$A$1:$B$2000,2,FALSE)</f>
        <v>27.483889677047994</v>
      </c>
      <c r="CB135" s="4">
        <f>BM135*$BU135*VLOOKUP("Fuel Specific Gravity",'Raw Data'!$A$1:$B$2000,2,FALSE)</f>
        <v>4.8250348217946</v>
      </c>
    </row>
    <row r="136" spans="1:80" x14ac:dyDescent="0.25">
      <c r="A136" s="2">
        <v>43167</v>
      </c>
      <c r="B136" s="38">
        <v>1.8864583333333334E-2</v>
      </c>
      <c r="C136" s="4">
        <v>12.989000000000001</v>
      </c>
      <c r="D136" s="4">
        <v>2.7744</v>
      </c>
      <c r="E136" s="4">
        <v>27744.386109999999</v>
      </c>
      <c r="F136" s="4">
        <v>224.1</v>
      </c>
      <c r="G136" s="4">
        <v>3.5</v>
      </c>
      <c r="H136" s="4">
        <v>188.4</v>
      </c>
      <c r="J136" s="4">
        <v>4.2</v>
      </c>
      <c r="K136" s="4">
        <v>0.85980000000000001</v>
      </c>
      <c r="L136" s="4">
        <v>11.167899999999999</v>
      </c>
      <c r="M136" s="4">
        <v>2.3854000000000002</v>
      </c>
      <c r="N136" s="4">
        <v>192.70650000000001</v>
      </c>
      <c r="O136" s="4">
        <v>3.0430999999999999</v>
      </c>
      <c r="P136" s="4">
        <v>195.7</v>
      </c>
      <c r="Q136" s="4">
        <v>157.13759999999999</v>
      </c>
      <c r="R136" s="4">
        <v>2.4813999999999998</v>
      </c>
      <c r="S136" s="4">
        <v>159.6</v>
      </c>
      <c r="T136" s="4">
        <v>188.41800000000001</v>
      </c>
      <c r="W136" s="4">
        <v>0</v>
      </c>
      <c r="X136" s="4">
        <v>3.6111</v>
      </c>
      <c r="Y136" s="4">
        <v>12.4</v>
      </c>
      <c r="Z136" s="4">
        <v>845</v>
      </c>
      <c r="AA136" s="4">
        <v>847</v>
      </c>
      <c r="AB136" s="4">
        <v>868</v>
      </c>
      <c r="AC136" s="4">
        <v>85</v>
      </c>
      <c r="AD136" s="4">
        <v>26.84</v>
      </c>
      <c r="AE136" s="4">
        <v>0.62</v>
      </c>
      <c r="AF136" s="4">
        <v>978</v>
      </c>
      <c r="AG136" s="4">
        <v>2</v>
      </c>
      <c r="AH136" s="4">
        <v>50</v>
      </c>
      <c r="AI136" s="4">
        <v>41</v>
      </c>
      <c r="AJ136" s="4">
        <v>192</v>
      </c>
      <c r="AK136" s="4">
        <v>170</v>
      </c>
      <c r="AL136" s="4">
        <v>5.6</v>
      </c>
      <c r="AM136" s="4">
        <v>175</v>
      </c>
      <c r="AN136" s="4" t="s">
        <v>155</v>
      </c>
      <c r="AO136" s="4">
        <v>2</v>
      </c>
      <c r="AP136" s="5">
        <v>0.89467592592592593</v>
      </c>
      <c r="AQ136" s="4">
        <v>47.161256999999999</v>
      </c>
      <c r="AR136" s="4">
        <v>-88.491057999999995</v>
      </c>
      <c r="AS136" s="4">
        <v>316.89999999999998</v>
      </c>
      <c r="AT136" s="4">
        <v>35.4</v>
      </c>
      <c r="AU136" s="4">
        <v>12</v>
      </c>
      <c r="AV136" s="4">
        <v>8</v>
      </c>
      <c r="AW136" s="4" t="s">
        <v>224</v>
      </c>
      <c r="AX136" s="4">
        <v>1.1457999999999999</v>
      </c>
      <c r="AY136" s="4">
        <v>1.5</v>
      </c>
      <c r="AZ136" s="4">
        <v>2.1457999999999999</v>
      </c>
      <c r="BA136" s="4">
        <v>13.404</v>
      </c>
      <c r="BB136" s="4">
        <v>12.65</v>
      </c>
      <c r="BC136" s="4">
        <v>0.94</v>
      </c>
      <c r="BD136" s="4">
        <v>16.306999999999999</v>
      </c>
      <c r="BE136" s="4">
        <v>2391.0070000000001</v>
      </c>
      <c r="BF136" s="4">
        <v>325.053</v>
      </c>
      <c r="BG136" s="4">
        <v>4.3209999999999997</v>
      </c>
      <c r="BH136" s="4">
        <v>6.8000000000000005E-2</v>
      </c>
      <c r="BI136" s="4">
        <v>4.3890000000000002</v>
      </c>
      <c r="BJ136" s="4">
        <v>3.5230000000000001</v>
      </c>
      <c r="BK136" s="4">
        <v>5.6000000000000001E-2</v>
      </c>
      <c r="BL136" s="4">
        <v>3.5790000000000002</v>
      </c>
      <c r="BM136" s="4">
        <v>1.3919999999999999</v>
      </c>
      <c r="BQ136" s="4">
        <v>562.14700000000005</v>
      </c>
      <c r="BR136" s="4">
        <v>0.31950899999999999</v>
      </c>
      <c r="BS136" s="4">
        <v>-5</v>
      </c>
      <c r="BT136" s="4">
        <v>5.9290000000000002E-3</v>
      </c>
      <c r="BU136" s="4">
        <v>7.8080020000000001</v>
      </c>
      <c r="BV136" s="4">
        <v>21</v>
      </c>
      <c r="BW136" s="4">
        <f t="shared" si="8"/>
        <v>2.0628741283999998</v>
      </c>
      <c r="BY136" s="4">
        <f>BE136*$BU136*VLOOKUP("Fuel Specific Gravity",'Raw Data'!$A$1:$B$2000,2,FALSE)</f>
        <v>14020.409565948514</v>
      </c>
      <c r="BZ136" s="4">
        <f>BF136*$BU136*VLOOKUP("Fuel Specific Gravity",'Raw Data'!$A$1:$B$2000,2,FALSE)</f>
        <v>1906.0488700536059</v>
      </c>
      <c r="CA136" s="4">
        <f>BJ136*$BU136*VLOOKUP("Fuel Specific Gravity",'Raw Data'!$A$1:$B$2000,2,FALSE)</f>
        <v>20.658200875546001</v>
      </c>
      <c r="CB136" s="4">
        <f>BM136*$BU136*VLOOKUP("Fuel Specific Gravity",'Raw Data'!$A$1:$B$2000,2,FALSE)</f>
        <v>8.1624228267839989</v>
      </c>
    </row>
    <row r="137" spans="1:80" x14ac:dyDescent="0.25">
      <c r="A137" s="2">
        <v>43167</v>
      </c>
      <c r="B137" s="38">
        <v>1.8876157407407407E-2</v>
      </c>
      <c r="C137" s="4">
        <v>13.446999999999999</v>
      </c>
      <c r="D137" s="4">
        <v>1.8156000000000001</v>
      </c>
      <c r="E137" s="4">
        <v>18155.87156</v>
      </c>
      <c r="F137" s="4">
        <v>168.9</v>
      </c>
      <c r="G137" s="4">
        <v>3.6</v>
      </c>
      <c r="H137" s="4">
        <v>246.5</v>
      </c>
      <c r="J137" s="4">
        <v>4.0999999999999996</v>
      </c>
      <c r="K137" s="4">
        <v>0.8649</v>
      </c>
      <c r="L137" s="4">
        <v>11.6295</v>
      </c>
      <c r="M137" s="4">
        <v>1.5702</v>
      </c>
      <c r="N137" s="4">
        <v>146.0881</v>
      </c>
      <c r="O137" s="4">
        <v>3.0857999999999999</v>
      </c>
      <c r="P137" s="4">
        <v>149.19999999999999</v>
      </c>
      <c r="Q137" s="4">
        <v>119.1238</v>
      </c>
      <c r="R137" s="4">
        <v>2.5162</v>
      </c>
      <c r="S137" s="4">
        <v>121.6</v>
      </c>
      <c r="T137" s="4">
        <v>246.4716</v>
      </c>
      <c r="W137" s="4">
        <v>0</v>
      </c>
      <c r="X137" s="4">
        <v>3.5459000000000001</v>
      </c>
      <c r="Y137" s="4">
        <v>12.4</v>
      </c>
      <c r="Z137" s="4">
        <v>845</v>
      </c>
      <c r="AA137" s="4">
        <v>847</v>
      </c>
      <c r="AB137" s="4">
        <v>868</v>
      </c>
      <c r="AC137" s="4">
        <v>85</v>
      </c>
      <c r="AD137" s="4">
        <v>26.84</v>
      </c>
      <c r="AE137" s="4">
        <v>0.62</v>
      </c>
      <c r="AF137" s="4">
        <v>978</v>
      </c>
      <c r="AG137" s="4">
        <v>2</v>
      </c>
      <c r="AH137" s="4">
        <v>50</v>
      </c>
      <c r="AI137" s="4">
        <v>41</v>
      </c>
      <c r="AJ137" s="4">
        <v>192</v>
      </c>
      <c r="AK137" s="4">
        <v>170</v>
      </c>
      <c r="AL137" s="4">
        <v>5.5</v>
      </c>
      <c r="AM137" s="4">
        <v>175</v>
      </c>
      <c r="AN137" s="4" t="s">
        <v>155</v>
      </c>
      <c r="AO137" s="4">
        <v>2</v>
      </c>
      <c r="AP137" s="5">
        <v>0.89468749999999997</v>
      </c>
      <c r="AQ137" s="4">
        <v>47.161138000000001</v>
      </c>
      <c r="AR137" s="4">
        <v>-88.490942000000004</v>
      </c>
      <c r="AS137" s="4">
        <v>316.60000000000002</v>
      </c>
      <c r="AT137" s="4">
        <v>35.4</v>
      </c>
      <c r="AU137" s="4">
        <v>12</v>
      </c>
      <c r="AV137" s="4">
        <v>8</v>
      </c>
      <c r="AW137" s="4" t="s">
        <v>224</v>
      </c>
      <c r="AX137" s="4">
        <v>1.4080919999999999</v>
      </c>
      <c r="AY137" s="4">
        <v>1.1148849999999999</v>
      </c>
      <c r="AZ137" s="4">
        <v>2.3310689999999998</v>
      </c>
      <c r="BA137" s="4">
        <v>13.404</v>
      </c>
      <c r="BB137" s="4">
        <v>13.16</v>
      </c>
      <c r="BC137" s="4">
        <v>0.98</v>
      </c>
      <c r="BD137" s="4">
        <v>15.625999999999999</v>
      </c>
      <c r="BE137" s="4">
        <v>2555.5450000000001</v>
      </c>
      <c r="BF137" s="4">
        <v>219.614</v>
      </c>
      <c r="BG137" s="4">
        <v>3.3620000000000001</v>
      </c>
      <c r="BH137" s="4">
        <v>7.0999999999999994E-2</v>
      </c>
      <c r="BI137" s="4">
        <v>3.4329999999999998</v>
      </c>
      <c r="BJ137" s="4">
        <v>2.7410000000000001</v>
      </c>
      <c r="BK137" s="4">
        <v>5.8000000000000003E-2</v>
      </c>
      <c r="BL137" s="4">
        <v>2.7989999999999999</v>
      </c>
      <c r="BM137" s="4">
        <v>1.869</v>
      </c>
      <c r="BQ137" s="4">
        <v>566.56299999999999</v>
      </c>
      <c r="BR137" s="4">
        <v>0.30799399999999999</v>
      </c>
      <c r="BS137" s="4">
        <v>-5</v>
      </c>
      <c r="BT137" s="4">
        <v>6.9290000000000003E-3</v>
      </c>
      <c r="BU137" s="4">
        <v>7.5266029999999997</v>
      </c>
      <c r="BV137" s="4">
        <v>21</v>
      </c>
      <c r="BW137" s="4">
        <f t="shared" si="8"/>
        <v>1.9885285125999999</v>
      </c>
      <c r="BY137" s="4">
        <f>BE137*$BU137*VLOOKUP("Fuel Specific Gravity",'Raw Data'!$A$1:$B$2000,2,FALSE)</f>
        <v>14445.164070389887</v>
      </c>
      <c r="BZ137" s="4">
        <f>BF137*$BU137*VLOOKUP("Fuel Specific Gravity",'Raw Data'!$A$1:$B$2000,2,FALSE)</f>
        <v>1241.3634908227418</v>
      </c>
      <c r="CA137" s="4">
        <f>BJ137*$BU137*VLOOKUP("Fuel Specific Gravity",'Raw Data'!$A$1:$B$2000,2,FALSE)</f>
        <v>15.493444536073</v>
      </c>
      <c r="CB137" s="4">
        <f>BM137*$BU137*VLOOKUP("Fuel Specific Gravity",'Raw Data'!$A$1:$B$2000,2,FALSE)</f>
        <v>10.564482976256999</v>
      </c>
    </row>
    <row r="138" spans="1:80" x14ac:dyDescent="0.25">
      <c r="A138" s="2">
        <v>43167</v>
      </c>
      <c r="B138" s="38">
        <v>1.8887731481481481E-2</v>
      </c>
      <c r="C138" s="4">
        <v>13.853999999999999</v>
      </c>
      <c r="D138" s="4">
        <v>0.87980000000000003</v>
      </c>
      <c r="E138" s="4">
        <v>8798.0733949999994</v>
      </c>
      <c r="F138" s="4">
        <v>127</v>
      </c>
      <c r="G138" s="4">
        <v>3.5</v>
      </c>
      <c r="H138" s="4">
        <v>247.2</v>
      </c>
      <c r="J138" s="4">
        <v>3.93</v>
      </c>
      <c r="K138" s="4">
        <v>0.87009999999999998</v>
      </c>
      <c r="L138" s="4">
        <v>12.0541</v>
      </c>
      <c r="M138" s="4">
        <v>0.76549999999999996</v>
      </c>
      <c r="N138" s="4">
        <v>110.4846</v>
      </c>
      <c r="O138" s="4">
        <v>3.0644</v>
      </c>
      <c r="P138" s="4">
        <v>113.5</v>
      </c>
      <c r="Q138" s="4">
        <v>90.091800000000006</v>
      </c>
      <c r="R138" s="4">
        <v>2.4988000000000001</v>
      </c>
      <c r="S138" s="4">
        <v>92.6</v>
      </c>
      <c r="T138" s="4">
        <v>247.2465</v>
      </c>
      <c r="W138" s="4">
        <v>0</v>
      </c>
      <c r="X138" s="4">
        <v>3.4171</v>
      </c>
      <c r="Y138" s="4">
        <v>12.2</v>
      </c>
      <c r="Z138" s="4">
        <v>846</v>
      </c>
      <c r="AA138" s="4">
        <v>848</v>
      </c>
      <c r="AB138" s="4">
        <v>868</v>
      </c>
      <c r="AC138" s="4">
        <v>85</v>
      </c>
      <c r="AD138" s="4">
        <v>26.84</v>
      </c>
      <c r="AE138" s="4">
        <v>0.62</v>
      </c>
      <c r="AF138" s="4">
        <v>978</v>
      </c>
      <c r="AG138" s="4">
        <v>2</v>
      </c>
      <c r="AH138" s="4">
        <v>49.070999999999998</v>
      </c>
      <c r="AI138" s="4">
        <v>41</v>
      </c>
      <c r="AJ138" s="4">
        <v>191.1</v>
      </c>
      <c r="AK138" s="4">
        <v>170</v>
      </c>
      <c r="AL138" s="4">
        <v>5.4</v>
      </c>
      <c r="AM138" s="4">
        <v>175</v>
      </c>
      <c r="AN138" s="4" t="s">
        <v>155</v>
      </c>
      <c r="AO138" s="4">
        <v>2</v>
      </c>
      <c r="AP138" s="5">
        <v>0.89469907407407412</v>
      </c>
      <c r="AQ138" s="4">
        <v>47.161011999999999</v>
      </c>
      <c r="AR138" s="4">
        <v>-88.490836000000002</v>
      </c>
      <c r="AS138" s="4">
        <v>316.5</v>
      </c>
      <c r="AT138" s="4">
        <v>35.4</v>
      </c>
      <c r="AU138" s="4">
        <v>12</v>
      </c>
      <c r="AV138" s="4">
        <v>8</v>
      </c>
      <c r="AW138" s="4" t="s">
        <v>224</v>
      </c>
      <c r="AX138" s="4">
        <v>1.5770770000000001</v>
      </c>
      <c r="AY138" s="4">
        <v>1.0770770000000001</v>
      </c>
      <c r="AZ138" s="4">
        <v>2.477077</v>
      </c>
      <c r="BA138" s="4">
        <v>13.404</v>
      </c>
      <c r="BB138" s="4">
        <v>13.72</v>
      </c>
      <c r="BC138" s="4">
        <v>1.02</v>
      </c>
      <c r="BD138" s="4">
        <v>14.935</v>
      </c>
      <c r="BE138" s="4">
        <v>2727.5039999999999</v>
      </c>
      <c r="BF138" s="4">
        <v>110.241</v>
      </c>
      <c r="BG138" s="4">
        <v>2.6179999999999999</v>
      </c>
      <c r="BH138" s="4">
        <v>7.2999999999999995E-2</v>
      </c>
      <c r="BI138" s="4">
        <v>2.6909999999999998</v>
      </c>
      <c r="BJ138" s="4">
        <v>2.1349999999999998</v>
      </c>
      <c r="BK138" s="4">
        <v>5.8999999999999997E-2</v>
      </c>
      <c r="BL138" s="4">
        <v>2.194</v>
      </c>
      <c r="BM138" s="4">
        <v>1.9306000000000001</v>
      </c>
      <c r="BQ138" s="4">
        <v>562.19600000000003</v>
      </c>
      <c r="BR138" s="4">
        <v>0.267982</v>
      </c>
      <c r="BS138" s="4">
        <v>-5</v>
      </c>
      <c r="BT138" s="4">
        <v>7.0000000000000001E-3</v>
      </c>
      <c r="BU138" s="4">
        <v>6.5488109999999997</v>
      </c>
      <c r="BV138" s="4">
        <v>21</v>
      </c>
      <c r="BW138" s="4">
        <f t="shared" si="8"/>
        <v>1.7301958661999999</v>
      </c>
      <c r="BY138" s="4">
        <f>BE138*$BU138*VLOOKUP("Fuel Specific Gravity",'Raw Data'!$A$1:$B$2000,2,FALSE)</f>
        <v>13414.293056505745</v>
      </c>
      <c r="BZ138" s="4">
        <f>BF138*$BU138*VLOOKUP("Fuel Specific Gravity",'Raw Data'!$A$1:$B$2000,2,FALSE)</f>
        <v>542.18255256170096</v>
      </c>
      <c r="CA138" s="4">
        <f>BJ138*$BU138*VLOOKUP("Fuel Specific Gravity",'Raw Data'!$A$1:$B$2000,2,FALSE)</f>
        <v>10.500265325234999</v>
      </c>
      <c r="CB138" s="4">
        <f>BM138*$BU138*VLOOKUP("Fuel Specific Gravity",'Raw Data'!$A$1:$B$2000,2,FALSE)</f>
        <v>9.4949940219665994</v>
      </c>
    </row>
    <row r="139" spans="1:80" x14ac:dyDescent="0.25">
      <c r="A139" s="2">
        <v>43167</v>
      </c>
      <c r="B139" s="38">
        <v>1.8899305555555555E-2</v>
      </c>
      <c r="C139" s="4">
        <v>13.801</v>
      </c>
      <c r="D139" s="4">
        <v>0.3921</v>
      </c>
      <c r="E139" s="4">
        <v>3920.8724830000001</v>
      </c>
      <c r="F139" s="4">
        <v>96.1</v>
      </c>
      <c r="G139" s="4">
        <v>3.5</v>
      </c>
      <c r="H139" s="4">
        <v>193.3</v>
      </c>
      <c r="J139" s="4">
        <v>3.47</v>
      </c>
      <c r="K139" s="4">
        <v>0.87480000000000002</v>
      </c>
      <c r="L139" s="4">
        <v>12.0732</v>
      </c>
      <c r="M139" s="4">
        <v>0.34300000000000003</v>
      </c>
      <c r="N139" s="4">
        <v>84.112300000000005</v>
      </c>
      <c r="O139" s="4">
        <v>3.0274999999999999</v>
      </c>
      <c r="P139" s="4">
        <v>87.1</v>
      </c>
      <c r="Q139" s="4">
        <v>68.587299999999999</v>
      </c>
      <c r="R139" s="4">
        <v>2.4687000000000001</v>
      </c>
      <c r="S139" s="4">
        <v>71.099999999999994</v>
      </c>
      <c r="T139" s="4">
        <v>193.3039</v>
      </c>
      <c r="W139" s="4">
        <v>0</v>
      </c>
      <c r="X139" s="4">
        <v>3.0339</v>
      </c>
      <c r="Y139" s="4">
        <v>12</v>
      </c>
      <c r="Z139" s="4">
        <v>847</v>
      </c>
      <c r="AA139" s="4">
        <v>848</v>
      </c>
      <c r="AB139" s="4">
        <v>868</v>
      </c>
      <c r="AC139" s="4">
        <v>85</v>
      </c>
      <c r="AD139" s="4">
        <v>26.84</v>
      </c>
      <c r="AE139" s="4">
        <v>0.62</v>
      </c>
      <c r="AF139" s="4">
        <v>978</v>
      </c>
      <c r="AG139" s="4">
        <v>2</v>
      </c>
      <c r="AH139" s="4">
        <v>49</v>
      </c>
      <c r="AI139" s="4">
        <v>41</v>
      </c>
      <c r="AJ139" s="4">
        <v>191</v>
      </c>
      <c r="AK139" s="4">
        <v>169.1</v>
      </c>
      <c r="AL139" s="4">
        <v>5.2</v>
      </c>
      <c r="AM139" s="4">
        <v>175</v>
      </c>
      <c r="AN139" s="4" t="s">
        <v>155</v>
      </c>
      <c r="AO139" s="4">
        <v>2</v>
      </c>
      <c r="AP139" s="5">
        <v>0.89471064814814805</v>
      </c>
      <c r="AQ139" s="4">
        <v>47.160775999999998</v>
      </c>
      <c r="AR139" s="4">
        <v>-88.490701000000001</v>
      </c>
      <c r="AS139" s="4">
        <v>316.3</v>
      </c>
      <c r="AT139" s="4">
        <v>35.9</v>
      </c>
      <c r="AU139" s="4">
        <v>12</v>
      </c>
      <c r="AV139" s="4">
        <v>8</v>
      </c>
      <c r="AW139" s="4" t="s">
        <v>224</v>
      </c>
      <c r="AX139" s="4">
        <v>1.6</v>
      </c>
      <c r="AY139" s="4">
        <v>1.1000000000000001</v>
      </c>
      <c r="AZ139" s="4">
        <v>2.5</v>
      </c>
      <c r="BA139" s="4">
        <v>13.404</v>
      </c>
      <c r="BB139" s="4">
        <v>14.27</v>
      </c>
      <c r="BC139" s="4">
        <v>1.06</v>
      </c>
      <c r="BD139" s="4">
        <v>14.308</v>
      </c>
      <c r="BE139" s="4">
        <v>2821.93</v>
      </c>
      <c r="BF139" s="4">
        <v>51.027000000000001</v>
      </c>
      <c r="BG139" s="4">
        <v>2.0590000000000002</v>
      </c>
      <c r="BH139" s="4">
        <v>7.3999999999999996E-2</v>
      </c>
      <c r="BI139" s="4">
        <v>2.133</v>
      </c>
      <c r="BJ139" s="4">
        <v>1.679</v>
      </c>
      <c r="BK139" s="4">
        <v>0.06</v>
      </c>
      <c r="BL139" s="4">
        <v>1.7390000000000001</v>
      </c>
      <c r="BM139" s="4">
        <v>1.5590999999999999</v>
      </c>
      <c r="BQ139" s="4">
        <v>515.60400000000004</v>
      </c>
      <c r="BR139" s="4">
        <v>0.244562</v>
      </c>
      <c r="BS139" s="4">
        <v>-5</v>
      </c>
      <c r="BT139" s="4">
        <v>7.0000000000000001E-3</v>
      </c>
      <c r="BU139" s="4">
        <v>5.976483</v>
      </c>
      <c r="BV139" s="4">
        <v>21</v>
      </c>
      <c r="BW139" s="4">
        <f t="shared" si="8"/>
        <v>1.5789868085999998</v>
      </c>
      <c r="BY139" s="4">
        <f>BE139*$BU139*VLOOKUP("Fuel Specific Gravity",'Raw Data'!$A$1:$B$2000,2,FALSE)</f>
        <v>12665.777720814689</v>
      </c>
      <c r="BZ139" s="4">
        <f>BF139*$BU139*VLOOKUP("Fuel Specific Gravity",'Raw Data'!$A$1:$B$2000,2,FALSE)</f>
        <v>229.02646052879101</v>
      </c>
      <c r="CA139" s="4">
        <f>BJ139*$BU139*VLOOKUP("Fuel Specific Gravity",'Raw Data'!$A$1:$B$2000,2,FALSE)</f>
        <v>7.5359207327070008</v>
      </c>
      <c r="CB139" s="4">
        <f>BM139*$BU139*VLOOKUP("Fuel Specific Gravity",'Raw Data'!$A$1:$B$2000,2,FALSE)</f>
        <v>6.9977689186202996</v>
      </c>
    </row>
    <row r="140" spans="1:80" x14ac:dyDescent="0.25">
      <c r="A140" s="2">
        <v>43167</v>
      </c>
      <c r="B140" s="38">
        <v>1.8910879629629628E-2</v>
      </c>
      <c r="C140" s="4">
        <v>13.071</v>
      </c>
      <c r="D140" s="4">
        <v>0.1593</v>
      </c>
      <c r="E140" s="4">
        <v>1592.5542170000001</v>
      </c>
      <c r="F140" s="4">
        <v>83.6</v>
      </c>
      <c r="G140" s="4">
        <v>3.3</v>
      </c>
      <c r="H140" s="4">
        <v>132.6</v>
      </c>
      <c r="J140" s="4">
        <v>2.88</v>
      </c>
      <c r="K140" s="4">
        <v>0.88280000000000003</v>
      </c>
      <c r="L140" s="4">
        <v>11.538600000000001</v>
      </c>
      <c r="M140" s="4">
        <v>0.1406</v>
      </c>
      <c r="N140" s="4">
        <v>73.839799999999997</v>
      </c>
      <c r="O140" s="4">
        <v>2.9131</v>
      </c>
      <c r="P140" s="4">
        <v>76.8</v>
      </c>
      <c r="Q140" s="4">
        <v>60.210799999999999</v>
      </c>
      <c r="R140" s="4">
        <v>2.3754</v>
      </c>
      <c r="S140" s="4">
        <v>62.6</v>
      </c>
      <c r="T140" s="4">
        <v>132.61429999999999</v>
      </c>
      <c r="W140" s="4">
        <v>0</v>
      </c>
      <c r="X140" s="4">
        <v>2.5436999999999999</v>
      </c>
      <c r="Y140" s="4">
        <v>12</v>
      </c>
      <c r="Z140" s="4">
        <v>847</v>
      </c>
      <c r="AA140" s="4">
        <v>849</v>
      </c>
      <c r="AB140" s="4">
        <v>868</v>
      </c>
      <c r="AC140" s="4">
        <v>85</v>
      </c>
      <c r="AD140" s="4">
        <v>26.84</v>
      </c>
      <c r="AE140" s="4">
        <v>0.62</v>
      </c>
      <c r="AF140" s="4">
        <v>978</v>
      </c>
      <c r="AG140" s="4">
        <v>2</v>
      </c>
      <c r="AH140" s="4">
        <v>49</v>
      </c>
      <c r="AI140" s="4">
        <v>41</v>
      </c>
      <c r="AJ140" s="4">
        <v>191</v>
      </c>
      <c r="AK140" s="4">
        <v>169</v>
      </c>
      <c r="AL140" s="4">
        <v>5.2</v>
      </c>
      <c r="AM140" s="4">
        <v>175</v>
      </c>
      <c r="AN140" s="4" t="s">
        <v>155</v>
      </c>
      <c r="AO140" s="4">
        <v>2</v>
      </c>
      <c r="AP140" s="5">
        <v>0.89473379629629635</v>
      </c>
      <c r="AQ140" s="4">
        <v>47.160598999999998</v>
      </c>
      <c r="AR140" s="4">
        <v>-88.490657999999996</v>
      </c>
      <c r="AS140" s="4">
        <v>316.2</v>
      </c>
      <c r="AT140" s="4">
        <v>36.1</v>
      </c>
      <c r="AU140" s="4">
        <v>12</v>
      </c>
      <c r="AV140" s="4">
        <v>8</v>
      </c>
      <c r="AW140" s="4" t="s">
        <v>224</v>
      </c>
      <c r="AX140" s="4">
        <v>1.6</v>
      </c>
      <c r="AY140" s="4">
        <v>1.1771</v>
      </c>
      <c r="AZ140" s="4">
        <v>2.5</v>
      </c>
      <c r="BA140" s="4">
        <v>13.404</v>
      </c>
      <c r="BB140" s="4">
        <v>15.28</v>
      </c>
      <c r="BC140" s="4">
        <v>1.1399999999999999</v>
      </c>
      <c r="BD140" s="4">
        <v>13.281000000000001</v>
      </c>
      <c r="BE140" s="4">
        <v>2868.97</v>
      </c>
      <c r="BF140" s="4">
        <v>22.248000000000001</v>
      </c>
      <c r="BG140" s="4">
        <v>1.923</v>
      </c>
      <c r="BH140" s="4">
        <v>7.5999999999999998E-2</v>
      </c>
      <c r="BI140" s="4">
        <v>1.998</v>
      </c>
      <c r="BJ140" s="4">
        <v>1.5680000000000001</v>
      </c>
      <c r="BK140" s="4">
        <v>6.2E-2</v>
      </c>
      <c r="BL140" s="4">
        <v>1.63</v>
      </c>
      <c r="BM140" s="4">
        <v>1.1377999999999999</v>
      </c>
      <c r="BQ140" s="4">
        <v>459.86799999999999</v>
      </c>
      <c r="BR140" s="4">
        <v>0.177041</v>
      </c>
      <c r="BS140" s="4">
        <v>-5</v>
      </c>
      <c r="BT140" s="4">
        <v>8.8579999999999996E-3</v>
      </c>
      <c r="BU140" s="4">
        <v>4.3264389999999997</v>
      </c>
      <c r="BV140" s="4">
        <v>21</v>
      </c>
      <c r="BW140" s="4">
        <f t="shared" ref="BW140:BW146" si="9">BU140*0.2642</f>
        <v>1.1430451838</v>
      </c>
      <c r="BY140" s="4">
        <f>BE140*$BU140*VLOOKUP("Fuel Specific Gravity",'Raw Data'!$A$1:$B$2000,2,FALSE)</f>
        <v>9321.7301970703284</v>
      </c>
      <c r="BZ140" s="4">
        <f>BF140*$BU140*VLOOKUP("Fuel Specific Gravity",'Raw Data'!$A$1:$B$2000,2,FALSE)</f>
        <v>72.287215768872002</v>
      </c>
      <c r="CA140" s="4">
        <f>BJ140*$BU140*VLOOKUP("Fuel Specific Gravity",'Raw Data'!$A$1:$B$2000,2,FALSE)</f>
        <v>5.0946761203520001</v>
      </c>
      <c r="CB140" s="4">
        <f>BM140*$BU140*VLOOKUP("Fuel Specific Gravity",'Raw Data'!$A$1:$B$2000,2,FALSE)</f>
        <v>3.6968893429441994</v>
      </c>
    </row>
    <row r="141" spans="1:80" x14ac:dyDescent="0.25">
      <c r="A141" s="2">
        <v>43167</v>
      </c>
      <c r="B141" s="38">
        <v>1.8922453703703705E-2</v>
      </c>
      <c r="C141" s="4">
        <v>11.932</v>
      </c>
      <c r="D141" s="4">
        <v>6.1800000000000001E-2</v>
      </c>
      <c r="E141" s="4">
        <v>618.44463199999996</v>
      </c>
      <c r="F141" s="4">
        <v>74.3</v>
      </c>
      <c r="G141" s="4">
        <v>3.3</v>
      </c>
      <c r="H141" s="4">
        <v>116.6</v>
      </c>
      <c r="J141" s="4">
        <v>2.37</v>
      </c>
      <c r="K141" s="4">
        <v>0.89280000000000004</v>
      </c>
      <c r="L141" s="4">
        <v>10.653499999999999</v>
      </c>
      <c r="M141" s="4">
        <v>5.5199999999999999E-2</v>
      </c>
      <c r="N141" s="4">
        <v>66.333399999999997</v>
      </c>
      <c r="O141" s="4">
        <v>2.9462999999999999</v>
      </c>
      <c r="P141" s="4">
        <v>69.3</v>
      </c>
      <c r="Q141" s="4">
        <v>54.0899</v>
      </c>
      <c r="R141" s="4">
        <v>2.4024999999999999</v>
      </c>
      <c r="S141" s="4">
        <v>56.5</v>
      </c>
      <c r="T141" s="4">
        <v>116.5509</v>
      </c>
      <c r="W141" s="4">
        <v>0</v>
      </c>
      <c r="X141" s="4">
        <v>2.1141999999999999</v>
      </c>
      <c r="Y141" s="4">
        <v>12</v>
      </c>
      <c r="Z141" s="4">
        <v>848</v>
      </c>
      <c r="AA141" s="4">
        <v>850</v>
      </c>
      <c r="AB141" s="4">
        <v>868</v>
      </c>
      <c r="AC141" s="4">
        <v>85</v>
      </c>
      <c r="AD141" s="4">
        <v>26.84</v>
      </c>
      <c r="AE141" s="4">
        <v>0.62</v>
      </c>
      <c r="AF141" s="4">
        <v>978</v>
      </c>
      <c r="AG141" s="4">
        <v>2</v>
      </c>
      <c r="AH141" s="4">
        <v>49</v>
      </c>
      <c r="AI141" s="4">
        <v>41</v>
      </c>
      <c r="AJ141" s="4">
        <v>191</v>
      </c>
      <c r="AK141" s="4">
        <v>169</v>
      </c>
      <c r="AL141" s="4">
        <v>5.0999999999999996</v>
      </c>
      <c r="AM141" s="4">
        <v>175</v>
      </c>
      <c r="AN141" s="4" t="s">
        <v>155</v>
      </c>
      <c r="AO141" s="4">
        <v>2</v>
      </c>
      <c r="AP141" s="5">
        <v>0.89474537037037039</v>
      </c>
      <c r="AQ141" s="4">
        <v>47.160457000000001</v>
      </c>
      <c r="AR141" s="4">
        <v>-88.490668999999997</v>
      </c>
      <c r="AS141" s="4">
        <v>315.7</v>
      </c>
      <c r="AT141" s="4">
        <v>35.299999999999997</v>
      </c>
      <c r="AU141" s="4">
        <v>12</v>
      </c>
      <c r="AV141" s="4">
        <v>8</v>
      </c>
      <c r="AW141" s="4" t="s">
        <v>224</v>
      </c>
      <c r="AX141" s="4">
        <v>2.1396999999999999</v>
      </c>
      <c r="AY141" s="4">
        <v>1.0458000000000001</v>
      </c>
      <c r="AZ141" s="4">
        <v>2.9626000000000001</v>
      </c>
      <c r="BA141" s="4">
        <v>13.404</v>
      </c>
      <c r="BB141" s="4">
        <v>16.78</v>
      </c>
      <c r="BC141" s="4">
        <v>1.25</v>
      </c>
      <c r="BD141" s="4">
        <v>12.005000000000001</v>
      </c>
      <c r="BE141" s="4">
        <v>2889.9859999999999</v>
      </c>
      <c r="BF141" s="4">
        <v>9.5329999999999995</v>
      </c>
      <c r="BG141" s="4">
        <v>1.8839999999999999</v>
      </c>
      <c r="BH141" s="4">
        <v>8.4000000000000005E-2</v>
      </c>
      <c r="BI141" s="4">
        <v>1.968</v>
      </c>
      <c r="BJ141" s="4">
        <v>1.5369999999999999</v>
      </c>
      <c r="BK141" s="4">
        <v>6.8000000000000005E-2</v>
      </c>
      <c r="BL141" s="4">
        <v>1.605</v>
      </c>
      <c r="BM141" s="4">
        <v>1.091</v>
      </c>
      <c r="BQ141" s="4">
        <v>417.00299999999999</v>
      </c>
      <c r="BR141" s="4">
        <v>0.106041</v>
      </c>
      <c r="BS141" s="4">
        <v>-5</v>
      </c>
      <c r="BT141" s="4">
        <v>8.071E-3</v>
      </c>
      <c r="BU141" s="4">
        <v>2.591377</v>
      </c>
      <c r="BV141" s="4">
        <v>21</v>
      </c>
      <c r="BW141" s="4">
        <f t="shared" si="9"/>
        <v>0.68464180340000003</v>
      </c>
      <c r="BY141" s="4">
        <f>BE141*$BU141*VLOOKUP("Fuel Specific Gravity",'Raw Data'!$A$1:$B$2000,2,FALSE)</f>
        <v>5624.2714812922213</v>
      </c>
      <c r="BZ141" s="4">
        <f>BF141*$BU141*VLOOKUP("Fuel Specific Gravity",'Raw Data'!$A$1:$B$2000,2,FALSE)</f>
        <v>18.552401302690999</v>
      </c>
      <c r="CA141" s="4">
        <f>BJ141*$BU141*VLOOKUP("Fuel Specific Gravity",'Raw Data'!$A$1:$B$2000,2,FALSE)</f>
        <v>2.9911927831990002</v>
      </c>
      <c r="CB141" s="4">
        <f>BM141*$BU141*VLOOKUP("Fuel Specific Gravity",'Raw Data'!$A$1:$B$2000,2,FALSE)</f>
        <v>2.1232214225569996</v>
      </c>
    </row>
    <row r="142" spans="1:80" x14ac:dyDescent="0.25">
      <c r="A142" s="2">
        <v>43167</v>
      </c>
      <c r="B142" s="38">
        <v>1.8934027777777779E-2</v>
      </c>
      <c r="C142" s="4">
        <v>12.836</v>
      </c>
      <c r="D142" s="4">
        <v>0.03</v>
      </c>
      <c r="E142" s="4">
        <v>300.13223099999999</v>
      </c>
      <c r="F142" s="4">
        <v>69.099999999999994</v>
      </c>
      <c r="G142" s="4">
        <v>3.3</v>
      </c>
      <c r="H142" s="4">
        <v>96.2</v>
      </c>
      <c r="J142" s="4">
        <v>1.87</v>
      </c>
      <c r="K142" s="4">
        <v>0.88580000000000003</v>
      </c>
      <c r="L142" s="4">
        <v>11.369899999999999</v>
      </c>
      <c r="M142" s="4">
        <v>2.6599999999999999E-2</v>
      </c>
      <c r="N142" s="4">
        <v>61.225099999999998</v>
      </c>
      <c r="O142" s="4">
        <v>2.8881999999999999</v>
      </c>
      <c r="P142" s="4">
        <v>64.099999999999994</v>
      </c>
      <c r="Q142" s="4">
        <v>49.924399999999999</v>
      </c>
      <c r="R142" s="4">
        <v>2.3551000000000002</v>
      </c>
      <c r="S142" s="4">
        <v>52.3</v>
      </c>
      <c r="T142" s="4">
        <v>96.240300000000005</v>
      </c>
      <c r="W142" s="4">
        <v>0</v>
      </c>
      <c r="X142" s="4">
        <v>1.6603000000000001</v>
      </c>
      <c r="Y142" s="4">
        <v>11.9</v>
      </c>
      <c r="Z142" s="4">
        <v>849</v>
      </c>
      <c r="AA142" s="4">
        <v>850</v>
      </c>
      <c r="AB142" s="4">
        <v>868</v>
      </c>
      <c r="AC142" s="4">
        <v>85</v>
      </c>
      <c r="AD142" s="4">
        <v>26.84</v>
      </c>
      <c r="AE142" s="4">
        <v>0.62</v>
      </c>
      <c r="AF142" s="4">
        <v>978</v>
      </c>
      <c r="AG142" s="4">
        <v>2</v>
      </c>
      <c r="AH142" s="4">
        <v>49</v>
      </c>
      <c r="AI142" s="4">
        <v>41</v>
      </c>
      <c r="AJ142" s="4">
        <v>190.1</v>
      </c>
      <c r="AK142" s="4">
        <v>169</v>
      </c>
      <c r="AL142" s="4">
        <v>5</v>
      </c>
      <c r="AM142" s="4">
        <v>175</v>
      </c>
      <c r="AN142" s="4" t="s">
        <v>155</v>
      </c>
      <c r="AO142" s="4">
        <v>2</v>
      </c>
      <c r="AP142" s="5">
        <v>0.89475694444444442</v>
      </c>
      <c r="AQ142" s="4">
        <v>47.160424999999996</v>
      </c>
      <c r="AR142" s="4">
        <v>-88.490673000000001</v>
      </c>
      <c r="AS142" s="4">
        <v>315.60000000000002</v>
      </c>
      <c r="AT142" s="4">
        <v>35</v>
      </c>
      <c r="AU142" s="4">
        <v>12</v>
      </c>
      <c r="AV142" s="4">
        <v>8</v>
      </c>
      <c r="AW142" s="4" t="s">
        <v>224</v>
      </c>
      <c r="AX142" s="4">
        <v>2.2999999999999998</v>
      </c>
      <c r="AY142" s="4">
        <v>1.0770999999999999</v>
      </c>
      <c r="AZ142" s="4">
        <v>3.1</v>
      </c>
      <c r="BA142" s="4">
        <v>13.404</v>
      </c>
      <c r="BB142" s="4">
        <v>15.71</v>
      </c>
      <c r="BC142" s="4">
        <v>1.17</v>
      </c>
      <c r="BD142" s="4">
        <v>12.897</v>
      </c>
      <c r="BE142" s="4">
        <v>2898.2469999999998</v>
      </c>
      <c r="BF142" s="4">
        <v>4.3129999999999997</v>
      </c>
      <c r="BG142" s="4">
        <v>1.6339999999999999</v>
      </c>
      <c r="BH142" s="4">
        <v>7.6999999999999999E-2</v>
      </c>
      <c r="BI142" s="4">
        <v>1.7110000000000001</v>
      </c>
      <c r="BJ142" s="4">
        <v>1.333</v>
      </c>
      <c r="BK142" s="4">
        <v>6.3E-2</v>
      </c>
      <c r="BL142" s="4">
        <v>1.3959999999999999</v>
      </c>
      <c r="BM142" s="4">
        <v>0.84660000000000002</v>
      </c>
      <c r="BQ142" s="4">
        <v>307.733</v>
      </c>
      <c r="BR142" s="4">
        <v>9.9141999999999994E-2</v>
      </c>
      <c r="BS142" s="4">
        <v>-5</v>
      </c>
      <c r="BT142" s="4">
        <v>8.0000000000000002E-3</v>
      </c>
      <c r="BU142" s="4">
        <v>2.4227829999999999</v>
      </c>
      <c r="BV142" s="4">
        <v>21</v>
      </c>
      <c r="BW142" s="4">
        <f t="shared" si="9"/>
        <v>0.64009926859999999</v>
      </c>
      <c r="BY142" s="4">
        <f>BE142*$BU142*VLOOKUP("Fuel Specific Gravity",'Raw Data'!$A$1:$B$2000,2,FALSE)</f>
        <v>5273.38949461215</v>
      </c>
      <c r="BZ142" s="4">
        <f>BF142*$BU142*VLOOKUP("Fuel Specific Gravity",'Raw Data'!$A$1:$B$2000,2,FALSE)</f>
        <v>7.8475467723289993</v>
      </c>
      <c r="CA142" s="4">
        <f>BJ142*$BU142*VLOOKUP("Fuel Specific Gravity",'Raw Data'!$A$1:$B$2000,2,FALSE)</f>
        <v>2.425406873989</v>
      </c>
      <c r="CB142" s="4">
        <f>BM142*$BU142*VLOOKUP("Fuel Specific Gravity",'Raw Data'!$A$1:$B$2000,2,FALSE)</f>
        <v>1.5403971939378001</v>
      </c>
    </row>
    <row r="143" spans="1:80" x14ac:dyDescent="0.25">
      <c r="A143" s="2">
        <v>43167</v>
      </c>
      <c r="B143" s="38">
        <v>1.8945601851851852E-2</v>
      </c>
      <c r="C143" s="4">
        <v>13.457000000000001</v>
      </c>
      <c r="D143" s="4">
        <v>1.5800000000000002E-2</v>
      </c>
      <c r="E143" s="4">
        <v>157.62100100000001</v>
      </c>
      <c r="F143" s="4">
        <v>85.9</v>
      </c>
      <c r="G143" s="4">
        <v>3.1</v>
      </c>
      <c r="H143" s="4">
        <v>84.3</v>
      </c>
      <c r="J143" s="4">
        <v>1.68</v>
      </c>
      <c r="K143" s="4">
        <v>0.88090000000000002</v>
      </c>
      <c r="L143" s="4">
        <v>11.8551</v>
      </c>
      <c r="M143" s="4">
        <v>1.3899999999999999E-2</v>
      </c>
      <c r="N143" s="4">
        <v>75.690200000000004</v>
      </c>
      <c r="O143" s="4">
        <v>2.7309000000000001</v>
      </c>
      <c r="P143" s="4">
        <v>78.400000000000006</v>
      </c>
      <c r="Q143" s="4">
        <v>61.719700000000003</v>
      </c>
      <c r="R143" s="4">
        <v>2.2267999999999999</v>
      </c>
      <c r="S143" s="4">
        <v>63.9</v>
      </c>
      <c r="T143" s="4">
        <v>84.319100000000006</v>
      </c>
      <c r="W143" s="4">
        <v>0</v>
      </c>
      <c r="X143" s="4">
        <v>1.4835</v>
      </c>
      <c r="Y143" s="4">
        <v>12</v>
      </c>
      <c r="Z143" s="4">
        <v>848</v>
      </c>
      <c r="AA143" s="4">
        <v>850</v>
      </c>
      <c r="AB143" s="4">
        <v>869</v>
      </c>
      <c r="AC143" s="4">
        <v>85</v>
      </c>
      <c r="AD143" s="4">
        <v>26.84</v>
      </c>
      <c r="AE143" s="4">
        <v>0.62</v>
      </c>
      <c r="AF143" s="4">
        <v>978</v>
      </c>
      <c r="AG143" s="4">
        <v>2</v>
      </c>
      <c r="AH143" s="4">
        <v>49</v>
      </c>
      <c r="AI143" s="4">
        <v>41</v>
      </c>
      <c r="AJ143" s="4">
        <v>190.9</v>
      </c>
      <c r="AK143" s="4">
        <v>168.1</v>
      </c>
      <c r="AL143" s="4">
        <v>5</v>
      </c>
      <c r="AM143" s="4">
        <v>175</v>
      </c>
      <c r="AN143" s="4" t="s">
        <v>155</v>
      </c>
      <c r="AO143" s="4">
        <v>2</v>
      </c>
      <c r="AP143" s="5">
        <v>0.89475694444444442</v>
      </c>
      <c r="AQ143" s="4">
        <v>47.160424999999996</v>
      </c>
      <c r="AR143" s="4">
        <v>-88.490673000000001</v>
      </c>
      <c r="AS143" s="4">
        <v>315.60000000000002</v>
      </c>
      <c r="AT143" s="4">
        <v>35</v>
      </c>
      <c r="AU143" s="4">
        <v>12</v>
      </c>
      <c r="AV143" s="4">
        <v>8</v>
      </c>
      <c r="AW143" s="4" t="s">
        <v>224</v>
      </c>
      <c r="AX143" s="4">
        <v>2.2999999999999998</v>
      </c>
      <c r="AY143" s="4">
        <v>1.1000000000000001</v>
      </c>
      <c r="AZ143" s="4">
        <v>3.1</v>
      </c>
      <c r="BA143" s="4">
        <v>13.404</v>
      </c>
      <c r="BB143" s="4">
        <v>15.05</v>
      </c>
      <c r="BC143" s="4">
        <v>1.1200000000000001</v>
      </c>
      <c r="BD143" s="4">
        <v>13.516</v>
      </c>
      <c r="BE143" s="4">
        <v>2901.6120000000001</v>
      </c>
      <c r="BF143" s="4">
        <v>2.1629999999999998</v>
      </c>
      <c r="BG143" s="4">
        <v>1.94</v>
      </c>
      <c r="BH143" s="4">
        <v>7.0000000000000007E-2</v>
      </c>
      <c r="BI143" s="4">
        <v>2.0099999999999998</v>
      </c>
      <c r="BJ143" s="4">
        <v>1.5820000000000001</v>
      </c>
      <c r="BK143" s="4">
        <v>5.7000000000000002E-2</v>
      </c>
      <c r="BL143" s="4">
        <v>1.639</v>
      </c>
      <c r="BM143" s="4">
        <v>0.71220000000000006</v>
      </c>
      <c r="BQ143" s="4">
        <v>264.005</v>
      </c>
      <c r="BR143" s="4">
        <v>0.14633199999999999</v>
      </c>
      <c r="BS143" s="4">
        <v>-5</v>
      </c>
      <c r="BT143" s="4">
        <v>8.0000000000000002E-3</v>
      </c>
      <c r="BU143" s="4">
        <v>3.5759799999999999</v>
      </c>
      <c r="BV143" s="4">
        <v>21</v>
      </c>
      <c r="BW143" s="4">
        <f t="shared" si="9"/>
        <v>0.94477391599999994</v>
      </c>
      <c r="BY143" s="4">
        <f>BE143*$BU143*VLOOKUP("Fuel Specific Gravity",'Raw Data'!$A$1:$B$2000,2,FALSE)</f>
        <v>7792.4559662997599</v>
      </c>
      <c r="BZ143" s="4">
        <f>BF143*$BU143*VLOOKUP("Fuel Specific Gravity",'Raw Data'!$A$1:$B$2000,2,FALSE)</f>
        <v>5.8088683997399988</v>
      </c>
      <c r="CA143" s="4">
        <f>BJ143*$BU143*VLOOKUP("Fuel Specific Gravity",'Raw Data'!$A$1:$B$2000,2,FALSE)</f>
        <v>4.2485574703599998</v>
      </c>
      <c r="CB143" s="4">
        <f>BM143*$BU143*VLOOKUP("Fuel Specific Gravity",'Raw Data'!$A$1:$B$2000,2,FALSE)</f>
        <v>1.9126565299560001</v>
      </c>
    </row>
    <row r="144" spans="1:80" x14ac:dyDescent="0.25">
      <c r="A144" s="2">
        <v>43167</v>
      </c>
      <c r="B144" s="38">
        <v>1.8957175925925926E-2</v>
      </c>
      <c r="C144" s="4">
        <v>14.007999999999999</v>
      </c>
      <c r="D144" s="4">
        <v>1.17E-2</v>
      </c>
      <c r="E144" s="4">
        <v>116.603774</v>
      </c>
      <c r="F144" s="4">
        <v>114</v>
      </c>
      <c r="G144" s="4">
        <v>3</v>
      </c>
      <c r="H144" s="4">
        <v>72.599999999999994</v>
      </c>
      <c r="J144" s="4">
        <v>1.6</v>
      </c>
      <c r="K144" s="4">
        <v>0.87660000000000005</v>
      </c>
      <c r="L144" s="4">
        <v>12.28</v>
      </c>
      <c r="M144" s="4">
        <v>1.0200000000000001E-2</v>
      </c>
      <c r="N144" s="4">
        <v>99.951300000000003</v>
      </c>
      <c r="O144" s="4">
        <v>2.6299000000000001</v>
      </c>
      <c r="P144" s="4">
        <v>102.6</v>
      </c>
      <c r="Q144" s="4">
        <v>81.502799999999993</v>
      </c>
      <c r="R144" s="4">
        <v>2.1444000000000001</v>
      </c>
      <c r="S144" s="4">
        <v>83.6</v>
      </c>
      <c r="T144" s="4">
        <v>72.571299999999994</v>
      </c>
      <c r="W144" s="4">
        <v>0</v>
      </c>
      <c r="X144" s="4">
        <v>1.4026000000000001</v>
      </c>
      <c r="Y144" s="4">
        <v>11.9</v>
      </c>
      <c r="Z144" s="4">
        <v>849</v>
      </c>
      <c r="AA144" s="4">
        <v>850</v>
      </c>
      <c r="AB144" s="4">
        <v>869</v>
      </c>
      <c r="AC144" s="4">
        <v>85</v>
      </c>
      <c r="AD144" s="4">
        <v>26.84</v>
      </c>
      <c r="AE144" s="4">
        <v>0.62</v>
      </c>
      <c r="AF144" s="4">
        <v>978</v>
      </c>
      <c r="AG144" s="4">
        <v>2</v>
      </c>
      <c r="AH144" s="4">
        <v>49</v>
      </c>
      <c r="AI144" s="4">
        <v>41</v>
      </c>
      <c r="AJ144" s="4">
        <v>190.1</v>
      </c>
      <c r="AK144" s="4">
        <v>168</v>
      </c>
      <c r="AL144" s="4">
        <v>5</v>
      </c>
      <c r="AM144" s="4">
        <v>175</v>
      </c>
      <c r="AN144" s="4" t="s">
        <v>155</v>
      </c>
      <c r="AO144" s="4">
        <v>2</v>
      </c>
      <c r="AP144" s="5">
        <v>0.89475694444444442</v>
      </c>
      <c r="AQ144" s="4">
        <v>47.160229999999999</v>
      </c>
      <c r="AR144" s="4">
        <v>-88.490667999999999</v>
      </c>
      <c r="AS144" s="4">
        <v>315.2</v>
      </c>
      <c r="AT144" s="4">
        <v>33.1</v>
      </c>
      <c r="AU144" s="4">
        <v>12</v>
      </c>
      <c r="AV144" s="4">
        <v>8</v>
      </c>
      <c r="AW144" s="4" t="s">
        <v>224</v>
      </c>
      <c r="AX144" s="4">
        <v>2.6080920000000001</v>
      </c>
      <c r="AY144" s="4">
        <v>1.022977</v>
      </c>
      <c r="AZ144" s="4">
        <v>3.4080919999999999</v>
      </c>
      <c r="BA144" s="4">
        <v>13.404</v>
      </c>
      <c r="BB144" s="4">
        <v>14.5</v>
      </c>
      <c r="BC144" s="4">
        <v>1.08</v>
      </c>
      <c r="BD144" s="4">
        <v>14.074999999999999</v>
      </c>
      <c r="BE144" s="4">
        <v>2902.6089999999999</v>
      </c>
      <c r="BF144" s="4">
        <v>1.538</v>
      </c>
      <c r="BG144" s="4">
        <v>2.4740000000000002</v>
      </c>
      <c r="BH144" s="4">
        <v>6.5000000000000002E-2</v>
      </c>
      <c r="BI144" s="4">
        <v>2.5390000000000001</v>
      </c>
      <c r="BJ144" s="4">
        <v>2.0169999999999999</v>
      </c>
      <c r="BK144" s="4">
        <v>5.2999999999999999E-2</v>
      </c>
      <c r="BL144" s="4">
        <v>2.0710000000000002</v>
      </c>
      <c r="BM144" s="4">
        <v>0.59189999999999998</v>
      </c>
      <c r="BQ144" s="4">
        <v>241.05699999999999</v>
      </c>
      <c r="BR144" s="4">
        <v>0.19458900000000001</v>
      </c>
      <c r="BS144" s="4">
        <v>-5</v>
      </c>
      <c r="BT144" s="4">
        <v>8.9289999999999994E-3</v>
      </c>
      <c r="BU144" s="4">
        <v>4.7552589999999997</v>
      </c>
      <c r="BV144" s="4">
        <v>21</v>
      </c>
      <c r="BW144" s="4">
        <f t="shared" si="9"/>
        <v>1.2563394278</v>
      </c>
      <c r="BY144" s="4">
        <f>BE144*$BU144*VLOOKUP("Fuel Specific Gravity",'Raw Data'!$A$1:$B$2000,2,FALSE)</f>
        <v>10365.795835618979</v>
      </c>
      <c r="BZ144" s="4">
        <f>BF144*$BU144*VLOOKUP("Fuel Specific Gravity",'Raw Data'!$A$1:$B$2000,2,FALSE)</f>
        <v>5.4925048448420002</v>
      </c>
      <c r="CA144" s="4">
        <f>BJ144*$BU144*VLOOKUP("Fuel Specific Gravity",'Raw Data'!$A$1:$B$2000,2,FALSE)</f>
        <v>7.2031094096529991</v>
      </c>
      <c r="CB144" s="4">
        <f>BM144*$BU144*VLOOKUP("Fuel Specific Gravity",'Raw Data'!$A$1:$B$2000,2,FALSE)</f>
        <v>2.1137929893770995</v>
      </c>
    </row>
    <row r="145" spans="1:80" x14ac:dyDescent="0.25">
      <c r="A145" s="2">
        <v>43167</v>
      </c>
      <c r="B145" s="38">
        <v>1.8968750000000003E-2</v>
      </c>
      <c r="C145" s="4">
        <v>14.391</v>
      </c>
      <c r="D145" s="4">
        <v>0.1613</v>
      </c>
      <c r="E145" s="4">
        <v>1613.4527969999999</v>
      </c>
      <c r="F145" s="4">
        <v>141</v>
      </c>
      <c r="G145" s="4">
        <v>2.9</v>
      </c>
      <c r="H145" s="4">
        <v>60.9</v>
      </c>
      <c r="J145" s="4">
        <v>1.5</v>
      </c>
      <c r="K145" s="4">
        <v>0.87229999999999996</v>
      </c>
      <c r="L145" s="4">
        <v>12.553100000000001</v>
      </c>
      <c r="M145" s="4">
        <v>0.14069999999999999</v>
      </c>
      <c r="N145" s="4">
        <v>122.99590000000001</v>
      </c>
      <c r="O145" s="4">
        <v>2.4954000000000001</v>
      </c>
      <c r="P145" s="4">
        <v>125.5</v>
      </c>
      <c r="Q145" s="4">
        <v>100.29389999999999</v>
      </c>
      <c r="R145" s="4">
        <v>2.0348000000000002</v>
      </c>
      <c r="S145" s="4">
        <v>102.3</v>
      </c>
      <c r="T145" s="4">
        <v>60.892600000000002</v>
      </c>
      <c r="W145" s="4">
        <v>0</v>
      </c>
      <c r="X145" s="4">
        <v>1.3084</v>
      </c>
      <c r="Y145" s="4">
        <v>11.9</v>
      </c>
      <c r="Z145" s="4">
        <v>850</v>
      </c>
      <c r="AA145" s="4">
        <v>850</v>
      </c>
      <c r="AB145" s="4">
        <v>869</v>
      </c>
      <c r="AC145" s="4">
        <v>85</v>
      </c>
      <c r="AD145" s="4">
        <v>26.84</v>
      </c>
      <c r="AE145" s="4">
        <v>0.62</v>
      </c>
      <c r="AF145" s="4">
        <v>978</v>
      </c>
      <c r="AG145" s="4">
        <v>2</v>
      </c>
      <c r="AH145" s="4">
        <v>49</v>
      </c>
      <c r="AI145" s="4">
        <v>41</v>
      </c>
      <c r="AJ145" s="4">
        <v>190</v>
      </c>
      <c r="AK145" s="4">
        <v>168</v>
      </c>
      <c r="AL145" s="4">
        <v>5</v>
      </c>
      <c r="AM145" s="4">
        <v>175.2</v>
      </c>
      <c r="AN145" s="4" t="s">
        <v>155</v>
      </c>
      <c r="AO145" s="4">
        <v>2</v>
      </c>
      <c r="AP145" s="5">
        <v>0.89478009259259261</v>
      </c>
      <c r="AQ145" s="4">
        <v>47.160091999999999</v>
      </c>
      <c r="AR145" s="4">
        <v>-88.490650000000002</v>
      </c>
      <c r="AS145" s="4">
        <v>315.10000000000002</v>
      </c>
      <c r="AT145" s="4">
        <v>29.7</v>
      </c>
      <c r="AU145" s="4">
        <v>12</v>
      </c>
      <c r="AV145" s="4">
        <v>9</v>
      </c>
      <c r="AW145" s="4" t="s">
        <v>200</v>
      </c>
      <c r="AX145" s="4">
        <v>3.1624620000000001</v>
      </c>
      <c r="AY145" s="4">
        <v>1</v>
      </c>
      <c r="AZ145" s="4">
        <v>3.8853849999999999</v>
      </c>
      <c r="BA145" s="4">
        <v>13.404</v>
      </c>
      <c r="BB145" s="4">
        <v>13.99</v>
      </c>
      <c r="BC145" s="4">
        <v>1.04</v>
      </c>
      <c r="BD145" s="4">
        <v>14.64</v>
      </c>
      <c r="BE145" s="4">
        <v>2872.8339999999998</v>
      </c>
      <c r="BF145" s="4">
        <v>20.5</v>
      </c>
      <c r="BG145" s="4">
        <v>2.948</v>
      </c>
      <c r="BH145" s="4">
        <v>0.06</v>
      </c>
      <c r="BI145" s="4">
        <v>3.008</v>
      </c>
      <c r="BJ145" s="4">
        <v>2.4039999999999999</v>
      </c>
      <c r="BK145" s="4">
        <v>4.9000000000000002E-2</v>
      </c>
      <c r="BL145" s="4">
        <v>2.452</v>
      </c>
      <c r="BM145" s="4">
        <v>0.48089999999999999</v>
      </c>
      <c r="BQ145" s="4">
        <v>217.727</v>
      </c>
      <c r="BR145" s="4">
        <v>0.21565100000000001</v>
      </c>
      <c r="BS145" s="4">
        <v>-5</v>
      </c>
      <c r="BT145" s="4">
        <v>8.071E-3</v>
      </c>
      <c r="BU145" s="4">
        <v>5.269971</v>
      </c>
      <c r="BV145" s="4">
        <v>21</v>
      </c>
      <c r="BW145" s="4">
        <f t="shared" si="9"/>
        <v>1.3923263382</v>
      </c>
      <c r="BY145" s="4">
        <f>BE145*$BU145*VLOOKUP("Fuel Specific Gravity",'Raw Data'!$A$1:$B$2000,2,FALSE)</f>
        <v>11369.953652728313</v>
      </c>
      <c r="BZ145" s="4">
        <f>BF145*$BU145*VLOOKUP("Fuel Specific Gravity",'Raw Data'!$A$1:$B$2000,2,FALSE)</f>
        <v>81.1338385305</v>
      </c>
      <c r="CA145" s="4">
        <f>BJ145*$BU145*VLOOKUP("Fuel Specific Gravity",'Raw Data'!$A$1:$B$2000,2,FALSE)</f>
        <v>9.5144267232839983</v>
      </c>
      <c r="CB145" s="4">
        <f>BM145*$BU145*VLOOKUP("Fuel Specific Gravity",'Raw Data'!$A$1:$B$2000,2,FALSE)</f>
        <v>1.9032811194789001</v>
      </c>
    </row>
    <row r="146" spans="1:80" x14ac:dyDescent="0.25">
      <c r="A146" s="2">
        <v>43167</v>
      </c>
      <c r="B146" s="38">
        <v>1.8980324074074077E-2</v>
      </c>
      <c r="C146" s="4">
        <v>14.456</v>
      </c>
      <c r="D146" s="4">
        <v>0.54210000000000003</v>
      </c>
      <c r="E146" s="4">
        <v>5421.1977029999998</v>
      </c>
      <c r="F146" s="4">
        <v>168.9</v>
      </c>
      <c r="G146" s="4">
        <v>2.7</v>
      </c>
      <c r="H146" s="4">
        <v>56.2</v>
      </c>
      <c r="J146" s="4">
        <v>1.43</v>
      </c>
      <c r="K146" s="4">
        <v>0.86839999999999995</v>
      </c>
      <c r="L146" s="4">
        <v>12.552899999999999</v>
      </c>
      <c r="M146" s="4">
        <v>0.4708</v>
      </c>
      <c r="N146" s="4">
        <v>146.68299999999999</v>
      </c>
      <c r="O146" s="4">
        <v>2.3445999999999998</v>
      </c>
      <c r="P146" s="4">
        <v>149</v>
      </c>
      <c r="Q146" s="4">
        <v>119.60890000000001</v>
      </c>
      <c r="R146" s="4">
        <v>1.9117999999999999</v>
      </c>
      <c r="S146" s="4">
        <v>121.5</v>
      </c>
      <c r="T146" s="4">
        <v>56.1693</v>
      </c>
      <c r="W146" s="4">
        <v>0</v>
      </c>
      <c r="X146" s="4">
        <v>1.2387999999999999</v>
      </c>
      <c r="Y146" s="4">
        <v>12</v>
      </c>
      <c r="Z146" s="4">
        <v>849</v>
      </c>
      <c r="AA146" s="4">
        <v>850</v>
      </c>
      <c r="AB146" s="4">
        <v>869</v>
      </c>
      <c r="AC146" s="4">
        <v>85</v>
      </c>
      <c r="AD146" s="4">
        <v>26.84</v>
      </c>
      <c r="AE146" s="4">
        <v>0.62</v>
      </c>
      <c r="AF146" s="4">
        <v>978</v>
      </c>
      <c r="AG146" s="4">
        <v>2</v>
      </c>
      <c r="AH146" s="4">
        <v>48.070999999999998</v>
      </c>
      <c r="AI146" s="4">
        <v>41</v>
      </c>
      <c r="AJ146" s="4">
        <v>190</v>
      </c>
      <c r="AK146" s="4">
        <v>168</v>
      </c>
      <c r="AL146" s="4">
        <v>4.9000000000000004</v>
      </c>
      <c r="AM146" s="4">
        <v>175.6</v>
      </c>
      <c r="AN146" s="4" t="s">
        <v>155</v>
      </c>
      <c r="AO146" s="4">
        <v>2</v>
      </c>
      <c r="AP146" s="5">
        <v>0.89479166666666676</v>
      </c>
      <c r="AQ146" s="4">
        <v>47.159981999999999</v>
      </c>
      <c r="AR146" s="4">
        <v>-88.490600999999998</v>
      </c>
      <c r="AS146" s="4">
        <v>315</v>
      </c>
      <c r="AT146" s="4">
        <v>28.9</v>
      </c>
      <c r="AU146" s="4">
        <v>12</v>
      </c>
      <c r="AV146" s="4">
        <v>9</v>
      </c>
      <c r="AW146" s="4" t="s">
        <v>200</v>
      </c>
      <c r="AX146" s="4">
        <v>1.8351</v>
      </c>
      <c r="AY146" s="4">
        <v>1.0770999999999999</v>
      </c>
      <c r="AZ146" s="4">
        <v>2.9205999999999999</v>
      </c>
      <c r="BA146" s="4">
        <v>13.404</v>
      </c>
      <c r="BB146" s="4">
        <v>13.55</v>
      </c>
      <c r="BC146" s="4">
        <v>1.01</v>
      </c>
      <c r="BD146" s="4">
        <v>15.157999999999999</v>
      </c>
      <c r="BE146" s="4">
        <v>2799.9349999999999</v>
      </c>
      <c r="BF146" s="4">
        <v>66.831000000000003</v>
      </c>
      <c r="BG146" s="4">
        <v>3.4260000000000002</v>
      </c>
      <c r="BH146" s="4">
        <v>5.5E-2</v>
      </c>
      <c r="BI146" s="4">
        <v>3.4809999999999999</v>
      </c>
      <c r="BJ146" s="4">
        <v>2.794</v>
      </c>
      <c r="BK146" s="4">
        <v>4.4999999999999998E-2</v>
      </c>
      <c r="BL146" s="4">
        <v>2.839</v>
      </c>
      <c r="BM146" s="4">
        <v>0.43230000000000002</v>
      </c>
      <c r="BQ146" s="4">
        <v>200.904</v>
      </c>
      <c r="BR146" s="4">
        <v>0.29317799999999999</v>
      </c>
      <c r="BS146" s="4">
        <v>-5</v>
      </c>
      <c r="BT146" s="4">
        <v>8.9289999999999994E-3</v>
      </c>
      <c r="BU146" s="4">
        <v>7.1645370000000002</v>
      </c>
      <c r="BV146" s="4">
        <v>21</v>
      </c>
      <c r="BW146" s="4">
        <f t="shared" si="9"/>
        <v>1.8928706754</v>
      </c>
      <c r="BY146" s="4">
        <f>BE146*$BU146*VLOOKUP("Fuel Specific Gravity",'Raw Data'!$A$1:$B$2000,2,FALSE)</f>
        <v>15065.238666726345</v>
      </c>
      <c r="BZ146" s="4">
        <f>BF146*$BU146*VLOOKUP("Fuel Specific Gravity",'Raw Data'!$A$1:$B$2000,2,FALSE)</f>
        <v>359.588692357497</v>
      </c>
      <c r="CA146" s="4">
        <f>BJ146*$BU146*VLOOKUP("Fuel Specific Gravity",'Raw Data'!$A$1:$B$2000,2,FALSE)</f>
        <v>15.033304999878</v>
      </c>
      <c r="CB146" s="4">
        <f>BM146*$BU146*VLOOKUP("Fuel Specific Gravity",'Raw Data'!$A$1:$B$2000,2,FALSE)</f>
        <v>2.3260192381701001</v>
      </c>
    </row>
    <row r="147" spans="1:80" x14ac:dyDescent="0.25">
      <c r="A147" s="2">
        <v>43167</v>
      </c>
      <c r="B147" s="38">
        <v>1.8991898148148147E-2</v>
      </c>
      <c r="C147" s="4">
        <v>14.18</v>
      </c>
      <c r="D147" s="4">
        <v>0.71389999999999998</v>
      </c>
      <c r="E147" s="4">
        <v>7139.2052979999999</v>
      </c>
      <c r="F147" s="4">
        <v>170.7</v>
      </c>
      <c r="G147" s="4">
        <v>2.7</v>
      </c>
      <c r="H147" s="4">
        <v>69.3</v>
      </c>
      <c r="J147" s="4">
        <v>1.3</v>
      </c>
      <c r="K147" s="4">
        <v>0.86899999999999999</v>
      </c>
      <c r="L147" s="4">
        <v>12.3225</v>
      </c>
      <c r="M147" s="4">
        <v>0.62039999999999995</v>
      </c>
      <c r="N147" s="4">
        <v>148.37979999999999</v>
      </c>
      <c r="O147" s="4">
        <v>2.3462999999999998</v>
      </c>
      <c r="P147" s="4">
        <v>150.69999999999999</v>
      </c>
      <c r="Q147" s="4">
        <v>120.99250000000001</v>
      </c>
      <c r="R147" s="4">
        <v>1.9132</v>
      </c>
      <c r="S147" s="4">
        <v>122.9</v>
      </c>
      <c r="T147" s="4">
        <v>69.343000000000004</v>
      </c>
      <c r="W147" s="4">
        <v>0</v>
      </c>
      <c r="X147" s="4">
        <v>1.1296999999999999</v>
      </c>
      <c r="Y147" s="4">
        <v>11.9</v>
      </c>
      <c r="Z147" s="4">
        <v>850</v>
      </c>
      <c r="AA147" s="4">
        <v>851</v>
      </c>
      <c r="AB147" s="4">
        <v>869</v>
      </c>
      <c r="AC147" s="4">
        <v>85</v>
      </c>
      <c r="AD147" s="4">
        <v>26.84</v>
      </c>
      <c r="AE147" s="4">
        <v>0.62</v>
      </c>
      <c r="AF147" s="4">
        <v>978</v>
      </c>
      <c r="AG147" s="4">
        <v>2</v>
      </c>
      <c r="AH147" s="4">
        <v>48</v>
      </c>
      <c r="AI147" s="4">
        <v>41</v>
      </c>
      <c r="AJ147" s="4">
        <v>190</v>
      </c>
      <c r="AK147" s="4">
        <v>168</v>
      </c>
      <c r="AL147" s="4">
        <v>5</v>
      </c>
      <c r="AM147" s="4">
        <v>176</v>
      </c>
      <c r="AN147" s="4" t="s">
        <v>155</v>
      </c>
      <c r="AO147" s="4">
        <v>2</v>
      </c>
      <c r="AP147" s="5">
        <v>0.89480324074074069</v>
      </c>
      <c r="AQ147" s="4">
        <v>47.159793999999998</v>
      </c>
      <c r="AR147" s="4">
        <v>-88.490458000000004</v>
      </c>
      <c r="AS147" s="4">
        <v>314.8</v>
      </c>
      <c r="AT147" s="4">
        <v>29.4</v>
      </c>
      <c r="AU147" s="4">
        <v>12</v>
      </c>
      <c r="AV147" s="4">
        <v>9</v>
      </c>
      <c r="AW147" s="4" t="s">
        <v>200</v>
      </c>
      <c r="AX147" s="4">
        <v>1.4771000000000001</v>
      </c>
      <c r="AY147" s="4">
        <v>1.0228999999999999</v>
      </c>
      <c r="AZ147" s="4">
        <v>2.6770999999999998</v>
      </c>
      <c r="BA147" s="4">
        <v>13.404</v>
      </c>
      <c r="BB147" s="4">
        <v>13.62</v>
      </c>
      <c r="BC147" s="4">
        <v>1.02</v>
      </c>
      <c r="BD147" s="4">
        <v>15.074</v>
      </c>
      <c r="BE147" s="4">
        <v>2765.45</v>
      </c>
      <c r="BF147" s="4">
        <v>88.617000000000004</v>
      </c>
      <c r="BG147" s="4">
        <v>3.4870000000000001</v>
      </c>
      <c r="BH147" s="4">
        <v>5.5E-2</v>
      </c>
      <c r="BI147" s="4">
        <v>3.5419999999999998</v>
      </c>
      <c r="BJ147" s="4">
        <v>2.8439999999999999</v>
      </c>
      <c r="BK147" s="4">
        <v>4.4999999999999998E-2</v>
      </c>
      <c r="BL147" s="4">
        <v>2.8889999999999998</v>
      </c>
      <c r="BM147" s="4">
        <v>0.53700000000000003</v>
      </c>
      <c r="BQ147" s="4">
        <v>184.345</v>
      </c>
      <c r="BR147" s="4">
        <v>0.35009499999999999</v>
      </c>
      <c r="BS147" s="4">
        <v>-5</v>
      </c>
      <c r="BT147" s="4">
        <v>8.9999999999999993E-3</v>
      </c>
      <c r="BU147" s="4">
        <v>8.5554469999999991</v>
      </c>
      <c r="BV147" s="4">
        <v>21</v>
      </c>
      <c r="BW147" s="4">
        <f t="shared" ref="BW147:BW179" si="10">BU147*0.2642</f>
        <v>2.2603490973999998</v>
      </c>
      <c r="BY147" s="4">
        <f>BE147*$BU147*VLOOKUP("Fuel Specific Gravity",'Raw Data'!$A$1:$B$2000,2,FALSE)</f>
        <v>17768.405340518646</v>
      </c>
      <c r="BZ147" s="4">
        <f>BF147*$BU147*VLOOKUP("Fuel Specific Gravity",'Raw Data'!$A$1:$B$2000,2,FALSE)</f>
        <v>569.37669314604898</v>
      </c>
      <c r="CA147" s="4">
        <f>BJ147*$BU147*VLOOKUP("Fuel Specific Gravity",'Raw Data'!$A$1:$B$2000,2,FALSE)</f>
        <v>18.273100142267996</v>
      </c>
      <c r="CB147" s="4">
        <f>BM147*$BU147*VLOOKUP("Fuel Specific Gravity",'Raw Data'!$A$1:$B$2000,2,FALSE)</f>
        <v>3.450300554289</v>
      </c>
    </row>
    <row r="148" spans="1:80" x14ac:dyDescent="0.25">
      <c r="A148" s="2">
        <v>43167</v>
      </c>
      <c r="B148" s="38">
        <v>1.900347222222222E-2</v>
      </c>
      <c r="C148" s="4">
        <v>14.18</v>
      </c>
      <c r="D148" s="4">
        <v>0.5141</v>
      </c>
      <c r="E148" s="4">
        <v>5140.9135399999996</v>
      </c>
      <c r="F148" s="4">
        <v>151</v>
      </c>
      <c r="G148" s="4">
        <v>2.7</v>
      </c>
      <c r="H148" s="4">
        <v>93.3</v>
      </c>
      <c r="J148" s="4">
        <v>1.3</v>
      </c>
      <c r="K148" s="4">
        <v>0.87080000000000002</v>
      </c>
      <c r="L148" s="4">
        <v>12.3475</v>
      </c>
      <c r="M148" s="4">
        <v>0.44769999999999999</v>
      </c>
      <c r="N148" s="4">
        <v>131.45570000000001</v>
      </c>
      <c r="O148" s="4">
        <v>2.3511000000000002</v>
      </c>
      <c r="P148" s="4">
        <v>133.80000000000001</v>
      </c>
      <c r="Q148" s="4">
        <v>107.1922</v>
      </c>
      <c r="R148" s="4">
        <v>1.9171</v>
      </c>
      <c r="S148" s="4">
        <v>109.1</v>
      </c>
      <c r="T148" s="4">
        <v>93.320499999999996</v>
      </c>
      <c r="W148" s="4">
        <v>0</v>
      </c>
      <c r="X148" s="4">
        <v>1.1319999999999999</v>
      </c>
      <c r="Y148" s="4">
        <v>12</v>
      </c>
      <c r="Z148" s="4">
        <v>850</v>
      </c>
      <c r="AA148" s="4">
        <v>851</v>
      </c>
      <c r="AB148" s="4">
        <v>869</v>
      </c>
      <c r="AC148" s="4">
        <v>85</v>
      </c>
      <c r="AD148" s="4">
        <v>26.84</v>
      </c>
      <c r="AE148" s="4">
        <v>0.62</v>
      </c>
      <c r="AF148" s="4">
        <v>978</v>
      </c>
      <c r="AG148" s="4">
        <v>2</v>
      </c>
      <c r="AH148" s="4">
        <v>48</v>
      </c>
      <c r="AI148" s="4">
        <v>41</v>
      </c>
      <c r="AJ148" s="4">
        <v>190</v>
      </c>
      <c r="AK148" s="4">
        <v>168</v>
      </c>
      <c r="AL148" s="4">
        <v>5</v>
      </c>
      <c r="AM148" s="4">
        <v>175.6</v>
      </c>
      <c r="AN148" s="4" t="s">
        <v>155</v>
      </c>
      <c r="AO148" s="4">
        <v>2</v>
      </c>
      <c r="AP148" s="4">
        <v>0.89482638888888888</v>
      </c>
      <c r="AQ148" s="4">
        <v>47.159745000000001</v>
      </c>
      <c r="AR148" s="4">
        <v>-88.49042</v>
      </c>
      <c r="AS148" s="4">
        <v>314.8</v>
      </c>
      <c r="AT148" s="4">
        <v>32.5</v>
      </c>
      <c r="AU148" s="4">
        <v>12</v>
      </c>
      <c r="AV148" s="4">
        <v>9</v>
      </c>
      <c r="AW148" s="4" t="s">
        <v>200</v>
      </c>
      <c r="AX148" s="4">
        <v>1.5770999999999999</v>
      </c>
      <c r="AY148" s="4">
        <v>1</v>
      </c>
      <c r="AZ148" s="4">
        <v>2.5457999999999998</v>
      </c>
      <c r="BA148" s="4">
        <v>13.404</v>
      </c>
      <c r="BB148" s="4">
        <v>13.81</v>
      </c>
      <c r="BC148" s="4">
        <v>1.03</v>
      </c>
      <c r="BD148" s="4">
        <v>14.840999999999999</v>
      </c>
      <c r="BE148" s="4">
        <v>2802.6210000000001</v>
      </c>
      <c r="BF148" s="4">
        <v>64.67</v>
      </c>
      <c r="BG148" s="4">
        <v>3.125</v>
      </c>
      <c r="BH148" s="4">
        <v>5.6000000000000001E-2</v>
      </c>
      <c r="BI148" s="4">
        <v>3.181</v>
      </c>
      <c r="BJ148" s="4">
        <v>2.548</v>
      </c>
      <c r="BK148" s="4">
        <v>4.5999999999999999E-2</v>
      </c>
      <c r="BL148" s="4">
        <v>2.593</v>
      </c>
      <c r="BM148" s="4">
        <v>0.73089999999999999</v>
      </c>
      <c r="BQ148" s="4">
        <v>186.82300000000001</v>
      </c>
      <c r="BR148" s="4">
        <v>0.35492899999999999</v>
      </c>
      <c r="BS148" s="4">
        <v>-5</v>
      </c>
      <c r="BT148" s="4">
        <v>8.071E-3</v>
      </c>
      <c r="BU148" s="4">
        <v>8.6735779999999991</v>
      </c>
      <c r="BV148" s="4">
        <v>21</v>
      </c>
      <c r="BW148" s="4">
        <f t="shared" si="10"/>
        <v>2.2915593075999996</v>
      </c>
      <c r="BY148" s="4">
        <f>BE148*$BU148*VLOOKUP("Fuel Specific Gravity",'Raw Data'!$A$1:$B$2000,2,FALSE)</f>
        <v>18255.872637801436</v>
      </c>
      <c r="BZ148" s="4">
        <f>BF148*$BU148*VLOOKUP("Fuel Specific Gravity",'Raw Data'!$A$1:$B$2000,2,FALSE)</f>
        <v>421.25113723426</v>
      </c>
      <c r="CA148" s="4">
        <f>BJ148*$BU148*VLOOKUP("Fuel Specific Gravity",'Raw Data'!$A$1:$B$2000,2,FALSE)</f>
        <v>16.597307834743997</v>
      </c>
      <c r="CB148" s="4">
        <f>BM148*$BU148*VLOOKUP("Fuel Specific Gravity",'Raw Data'!$A$1:$B$2000,2,FALSE)</f>
        <v>4.7609781383101994</v>
      </c>
    </row>
    <row r="149" spans="1:80" x14ac:dyDescent="0.25">
      <c r="A149" s="2">
        <v>43167</v>
      </c>
      <c r="B149" s="38">
        <v>1.9015046296296297E-2</v>
      </c>
      <c r="C149" s="4">
        <v>14.186999999999999</v>
      </c>
      <c r="D149" s="4">
        <v>0.2016</v>
      </c>
      <c r="E149" s="4">
        <v>2015.7047540000001</v>
      </c>
      <c r="F149" s="4">
        <v>133.80000000000001</v>
      </c>
      <c r="G149" s="4">
        <v>2.7</v>
      </c>
      <c r="H149" s="4">
        <v>88.6</v>
      </c>
      <c r="J149" s="4">
        <v>1.19</v>
      </c>
      <c r="K149" s="4">
        <v>0.87350000000000005</v>
      </c>
      <c r="L149" s="4">
        <v>12.392799999999999</v>
      </c>
      <c r="M149" s="4">
        <v>0.17610000000000001</v>
      </c>
      <c r="N149" s="4">
        <v>116.872</v>
      </c>
      <c r="O149" s="4">
        <v>2.3584999999999998</v>
      </c>
      <c r="P149" s="4">
        <v>119.2</v>
      </c>
      <c r="Q149" s="4">
        <v>95.300299999999993</v>
      </c>
      <c r="R149" s="4">
        <v>1.9231</v>
      </c>
      <c r="S149" s="4">
        <v>97.2</v>
      </c>
      <c r="T149" s="4">
        <v>88.617199999999997</v>
      </c>
      <c r="W149" s="4">
        <v>0</v>
      </c>
      <c r="X149" s="4">
        <v>1.0376000000000001</v>
      </c>
      <c r="Y149" s="4">
        <v>11.9</v>
      </c>
      <c r="Z149" s="4">
        <v>849</v>
      </c>
      <c r="AA149" s="4">
        <v>851</v>
      </c>
      <c r="AB149" s="4">
        <v>870</v>
      </c>
      <c r="AC149" s="4">
        <v>85</v>
      </c>
      <c r="AD149" s="4">
        <v>26.84</v>
      </c>
      <c r="AE149" s="4">
        <v>0.62</v>
      </c>
      <c r="AF149" s="4">
        <v>978</v>
      </c>
      <c r="AG149" s="4">
        <v>2</v>
      </c>
      <c r="AH149" s="4">
        <v>48</v>
      </c>
      <c r="AI149" s="4">
        <v>41</v>
      </c>
      <c r="AJ149" s="4">
        <v>190</v>
      </c>
      <c r="AK149" s="4">
        <v>168</v>
      </c>
      <c r="AL149" s="4">
        <v>5</v>
      </c>
      <c r="AM149" s="4">
        <v>175.3</v>
      </c>
      <c r="AN149" s="4" t="s">
        <v>155</v>
      </c>
      <c r="AO149" s="4">
        <v>2</v>
      </c>
      <c r="AP149" s="4">
        <v>0.89482638888888888</v>
      </c>
      <c r="AQ149" s="4">
        <v>47.159669000000001</v>
      </c>
      <c r="AR149" s="4">
        <v>-88.490312000000003</v>
      </c>
      <c r="AS149" s="4">
        <v>314.7</v>
      </c>
      <c r="AT149" s="4">
        <v>33.299999999999997</v>
      </c>
      <c r="AU149" s="4">
        <v>12</v>
      </c>
      <c r="AV149" s="4">
        <v>9</v>
      </c>
      <c r="AW149" s="4" t="s">
        <v>200</v>
      </c>
      <c r="AX149" s="4">
        <v>1.5228999999999999</v>
      </c>
      <c r="AY149" s="4">
        <v>1.2313000000000001</v>
      </c>
      <c r="AZ149" s="4">
        <v>2.6541999999999999</v>
      </c>
      <c r="BA149" s="4">
        <v>13.404</v>
      </c>
      <c r="BB149" s="4">
        <v>14.13</v>
      </c>
      <c r="BC149" s="4">
        <v>1.05</v>
      </c>
      <c r="BD149" s="4">
        <v>14.481999999999999</v>
      </c>
      <c r="BE149" s="4">
        <v>2863.788</v>
      </c>
      <c r="BF149" s="4">
        <v>25.896000000000001</v>
      </c>
      <c r="BG149" s="4">
        <v>2.8279999999999998</v>
      </c>
      <c r="BH149" s="4">
        <v>5.7000000000000002E-2</v>
      </c>
      <c r="BI149" s="4">
        <v>2.8849999999999998</v>
      </c>
      <c r="BJ149" s="4">
        <v>2.306</v>
      </c>
      <c r="BK149" s="4">
        <v>4.7E-2</v>
      </c>
      <c r="BL149" s="4">
        <v>2.3530000000000002</v>
      </c>
      <c r="BM149" s="4">
        <v>0.70669999999999999</v>
      </c>
      <c r="BQ149" s="4">
        <v>174.34700000000001</v>
      </c>
      <c r="BR149" s="4">
        <v>0.34013599999999999</v>
      </c>
      <c r="BS149" s="4">
        <v>-5</v>
      </c>
      <c r="BT149" s="4">
        <v>8.0000000000000002E-3</v>
      </c>
      <c r="BU149" s="4">
        <v>8.3120740000000009</v>
      </c>
      <c r="BV149" s="4">
        <v>21</v>
      </c>
      <c r="BW149" s="4">
        <f t="shared" si="10"/>
        <v>2.1960499508</v>
      </c>
      <c r="BY149" s="4">
        <f>BE149*$BU149*VLOOKUP("Fuel Specific Gravity",'Raw Data'!$A$1:$B$2000,2,FALSE)</f>
        <v>17876.817350010311</v>
      </c>
      <c r="BZ149" s="4">
        <f>BF149*$BU149*VLOOKUP("Fuel Specific Gravity",'Raw Data'!$A$1:$B$2000,2,FALSE)</f>
        <v>161.65235069630401</v>
      </c>
      <c r="CA149" s="4">
        <f>BJ149*$BU149*VLOOKUP("Fuel Specific Gravity",'Raw Data'!$A$1:$B$2000,2,FALSE)</f>
        <v>14.394899625644001</v>
      </c>
      <c r="CB149" s="4">
        <f>BM149*$BU149*VLOOKUP("Fuel Specific Gravity",'Raw Data'!$A$1:$B$2000,2,FALSE)</f>
        <v>4.4114811645458003</v>
      </c>
    </row>
    <row r="150" spans="1:80" x14ac:dyDescent="0.25">
      <c r="A150" s="2">
        <v>43167</v>
      </c>
      <c r="B150" s="38">
        <v>1.9026620370370371E-2</v>
      </c>
      <c r="C150" s="4">
        <v>14.173</v>
      </c>
      <c r="D150" s="4">
        <v>7.2300000000000003E-2</v>
      </c>
      <c r="E150" s="4">
        <v>722.96080099999995</v>
      </c>
      <c r="F150" s="4">
        <v>126</v>
      </c>
      <c r="G150" s="4">
        <v>2.7</v>
      </c>
      <c r="H150" s="4">
        <v>73.5</v>
      </c>
      <c r="J150" s="4">
        <v>1</v>
      </c>
      <c r="K150" s="4">
        <v>0.87480000000000002</v>
      </c>
      <c r="L150" s="4">
        <v>12.398099999999999</v>
      </c>
      <c r="M150" s="4">
        <v>6.3200000000000006E-2</v>
      </c>
      <c r="N150" s="4">
        <v>110.1837</v>
      </c>
      <c r="O150" s="4">
        <v>2.3618999999999999</v>
      </c>
      <c r="P150" s="4">
        <v>112.5</v>
      </c>
      <c r="Q150" s="4">
        <v>89.846500000000006</v>
      </c>
      <c r="R150" s="4">
        <v>1.9259999999999999</v>
      </c>
      <c r="S150" s="4">
        <v>91.8</v>
      </c>
      <c r="T150" s="4">
        <v>73.476200000000006</v>
      </c>
      <c r="W150" s="4">
        <v>0</v>
      </c>
      <c r="X150" s="4">
        <v>0.87480000000000002</v>
      </c>
      <c r="Y150" s="4">
        <v>11.9</v>
      </c>
      <c r="Z150" s="4">
        <v>849</v>
      </c>
      <c r="AA150" s="4">
        <v>851</v>
      </c>
      <c r="AB150" s="4">
        <v>869</v>
      </c>
      <c r="AC150" s="4">
        <v>85</v>
      </c>
      <c r="AD150" s="4">
        <v>26.84</v>
      </c>
      <c r="AE150" s="4">
        <v>0.62</v>
      </c>
      <c r="AF150" s="4">
        <v>978</v>
      </c>
      <c r="AG150" s="4">
        <v>2</v>
      </c>
      <c r="AH150" s="4">
        <v>48</v>
      </c>
      <c r="AI150" s="4">
        <v>41</v>
      </c>
      <c r="AJ150" s="4">
        <v>190</v>
      </c>
      <c r="AK150" s="4">
        <v>168</v>
      </c>
      <c r="AL150" s="4">
        <v>5</v>
      </c>
      <c r="AM150" s="4">
        <v>175.1</v>
      </c>
      <c r="AN150" s="4" t="s">
        <v>155</v>
      </c>
      <c r="AO150" s="4">
        <v>2</v>
      </c>
      <c r="AP150" s="4">
        <v>0.89483796296296303</v>
      </c>
      <c r="AQ150" s="4">
        <v>47.159571999999997</v>
      </c>
      <c r="AR150" s="4">
        <v>-88.490173999999996</v>
      </c>
      <c r="AS150" s="4">
        <v>314.7</v>
      </c>
      <c r="AT150" s="4">
        <v>35.200000000000003</v>
      </c>
      <c r="AU150" s="4">
        <v>12</v>
      </c>
      <c r="AV150" s="4">
        <v>9</v>
      </c>
      <c r="AW150" s="4" t="s">
        <v>200</v>
      </c>
      <c r="AX150" s="4">
        <v>1.5</v>
      </c>
      <c r="AY150" s="4">
        <v>1.3</v>
      </c>
      <c r="AZ150" s="4">
        <v>2.7</v>
      </c>
      <c r="BA150" s="4">
        <v>13.404</v>
      </c>
      <c r="BB150" s="4">
        <v>14.28</v>
      </c>
      <c r="BC150" s="4">
        <v>1.07</v>
      </c>
      <c r="BD150" s="4">
        <v>14.314</v>
      </c>
      <c r="BE150" s="4">
        <v>2890.1529999999998</v>
      </c>
      <c r="BF150" s="4">
        <v>9.3829999999999991</v>
      </c>
      <c r="BG150" s="4">
        <v>2.69</v>
      </c>
      <c r="BH150" s="4">
        <v>5.8000000000000003E-2</v>
      </c>
      <c r="BI150" s="4">
        <v>2.7469999999999999</v>
      </c>
      <c r="BJ150" s="4">
        <v>2.1930000000000001</v>
      </c>
      <c r="BK150" s="4">
        <v>4.7E-2</v>
      </c>
      <c r="BL150" s="4">
        <v>2.2400000000000002</v>
      </c>
      <c r="BM150" s="4">
        <v>0.59109999999999996</v>
      </c>
      <c r="BQ150" s="4">
        <v>148.27500000000001</v>
      </c>
      <c r="BR150" s="4">
        <v>0.28326000000000001</v>
      </c>
      <c r="BS150" s="4">
        <v>-5</v>
      </c>
      <c r="BT150" s="4">
        <v>8.9289999999999994E-3</v>
      </c>
      <c r="BU150" s="4">
        <v>6.922167</v>
      </c>
      <c r="BV150" s="4">
        <v>21</v>
      </c>
      <c r="BW150" s="4">
        <f t="shared" si="10"/>
        <v>1.8288365214</v>
      </c>
      <c r="BY150" s="4">
        <f>BE150*$BU150*VLOOKUP("Fuel Specific Gravity",'Raw Data'!$A$1:$B$2000,2,FALSE)</f>
        <v>15024.597412884799</v>
      </c>
      <c r="BZ150" s="4">
        <f>BF150*$BU150*VLOOKUP("Fuel Specific Gravity",'Raw Data'!$A$1:$B$2000,2,FALSE)</f>
        <v>48.777970413710989</v>
      </c>
      <c r="CA150" s="4">
        <f>BJ150*$BU150*VLOOKUP("Fuel Specific Gravity",'Raw Data'!$A$1:$B$2000,2,FALSE)</f>
        <v>11.400414485481001</v>
      </c>
      <c r="CB150" s="4">
        <f>BM150*$BU150*VLOOKUP("Fuel Specific Gravity",'Raw Data'!$A$1:$B$2000,2,FALSE)</f>
        <v>3.0728613781886995</v>
      </c>
    </row>
    <row r="151" spans="1:80" x14ac:dyDescent="0.25">
      <c r="A151" s="2">
        <v>43167</v>
      </c>
      <c r="B151" s="38">
        <v>1.9038194444444444E-2</v>
      </c>
      <c r="C151" s="4">
        <v>14.156000000000001</v>
      </c>
      <c r="D151" s="4">
        <v>2.5600000000000001E-2</v>
      </c>
      <c r="E151" s="4">
        <v>256.10434800000002</v>
      </c>
      <c r="F151" s="4">
        <v>124.5</v>
      </c>
      <c r="G151" s="4">
        <v>2.7</v>
      </c>
      <c r="H151" s="4">
        <v>64.5</v>
      </c>
      <c r="J151" s="4">
        <v>0.8</v>
      </c>
      <c r="K151" s="4">
        <v>0.87539999999999996</v>
      </c>
      <c r="L151" s="4">
        <v>12.3918</v>
      </c>
      <c r="M151" s="4">
        <v>2.24E-2</v>
      </c>
      <c r="N151" s="4">
        <v>109.0153</v>
      </c>
      <c r="O151" s="4">
        <v>2.3292000000000002</v>
      </c>
      <c r="P151" s="4">
        <v>111.3</v>
      </c>
      <c r="Q151" s="4">
        <v>88.893699999999995</v>
      </c>
      <c r="R151" s="4">
        <v>1.8993</v>
      </c>
      <c r="S151" s="4">
        <v>90.8</v>
      </c>
      <c r="T151" s="4">
        <v>64.465800000000002</v>
      </c>
      <c r="W151" s="4">
        <v>0</v>
      </c>
      <c r="X151" s="4">
        <v>0.70030000000000003</v>
      </c>
      <c r="Y151" s="4">
        <v>12</v>
      </c>
      <c r="Z151" s="4">
        <v>849</v>
      </c>
      <c r="AA151" s="4">
        <v>850</v>
      </c>
      <c r="AB151" s="4">
        <v>868</v>
      </c>
      <c r="AC151" s="4">
        <v>85</v>
      </c>
      <c r="AD151" s="4">
        <v>26.84</v>
      </c>
      <c r="AE151" s="4">
        <v>0.62</v>
      </c>
      <c r="AF151" s="4">
        <v>978</v>
      </c>
      <c r="AG151" s="4">
        <v>2</v>
      </c>
      <c r="AH151" s="4">
        <v>48</v>
      </c>
      <c r="AI151" s="4">
        <v>41</v>
      </c>
      <c r="AJ151" s="4">
        <v>190</v>
      </c>
      <c r="AK151" s="4">
        <v>168</v>
      </c>
      <c r="AL151" s="4">
        <v>5.0999999999999996</v>
      </c>
      <c r="AM151" s="4">
        <v>175.4</v>
      </c>
      <c r="AN151" s="4" t="s">
        <v>155</v>
      </c>
      <c r="AO151" s="4">
        <v>2</v>
      </c>
      <c r="AP151" s="4">
        <v>0.89484953703703696</v>
      </c>
      <c r="AQ151" s="4">
        <v>47.159478999999997</v>
      </c>
      <c r="AR151" s="4">
        <v>-88.490013000000005</v>
      </c>
      <c r="AS151" s="4">
        <v>314.7</v>
      </c>
      <c r="AT151" s="4">
        <v>35.700000000000003</v>
      </c>
      <c r="AU151" s="4">
        <v>12</v>
      </c>
      <c r="AV151" s="4">
        <v>9</v>
      </c>
      <c r="AW151" s="4" t="s">
        <v>200</v>
      </c>
      <c r="AX151" s="4">
        <v>1.4229000000000001</v>
      </c>
      <c r="AY151" s="4">
        <v>1.3771</v>
      </c>
      <c r="AZ151" s="4">
        <v>2.7</v>
      </c>
      <c r="BA151" s="4">
        <v>13.404</v>
      </c>
      <c r="BB151" s="4">
        <v>14.34</v>
      </c>
      <c r="BC151" s="4">
        <v>1.07</v>
      </c>
      <c r="BD151" s="4">
        <v>14.236000000000001</v>
      </c>
      <c r="BE151" s="4">
        <v>2899.8919999999998</v>
      </c>
      <c r="BF151" s="4">
        <v>3.339</v>
      </c>
      <c r="BG151" s="4">
        <v>2.6720000000000002</v>
      </c>
      <c r="BH151" s="4">
        <v>5.7000000000000002E-2</v>
      </c>
      <c r="BI151" s="4">
        <v>2.7290000000000001</v>
      </c>
      <c r="BJ151" s="4">
        <v>2.1779999999999999</v>
      </c>
      <c r="BK151" s="4">
        <v>4.7E-2</v>
      </c>
      <c r="BL151" s="4">
        <v>2.2250000000000001</v>
      </c>
      <c r="BM151" s="4">
        <v>0.52059999999999995</v>
      </c>
      <c r="BQ151" s="4">
        <v>119.16</v>
      </c>
      <c r="BR151" s="4">
        <v>0.273426</v>
      </c>
      <c r="BS151" s="4">
        <v>-5</v>
      </c>
      <c r="BT151" s="4">
        <v>8.071E-3</v>
      </c>
      <c r="BU151" s="4">
        <v>6.6818479999999996</v>
      </c>
      <c r="BV151" s="4">
        <v>21</v>
      </c>
      <c r="BW151" s="4">
        <f t="shared" si="10"/>
        <v>1.7653442415999998</v>
      </c>
      <c r="BY151" s="4">
        <f>BE151*$BU151*VLOOKUP("Fuel Specific Gravity",'Raw Data'!$A$1:$B$2000,2,FALSE)</f>
        <v>14551.854807872414</v>
      </c>
      <c r="BZ151" s="4">
        <f>BF151*$BU151*VLOOKUP("Fuel Specific Gravity",'Raw Data'!$A$1:$B$2000,2,FALSE)</f>
        <v>16.755328544471997</v>
      </c>
      <c r="CA151" s="4">
        <f>BJ151*$BU151*VLOOKUP("Fuel Specific Gravity",'Raw Data'!$A$1:$B$2000,2,FALSE)</f>
        <v>10.929351772943999</v>
      </c>
      <c r="CB151" s="4">
        <f>BM151*$BU151*VLOOKUP("Fuel Specific Gravity",'Raw Data'!$A$1:$B$2000,2,FALSE)</f>
        <v>2.6124061216687995</v>
      </c>
    </row>
    <row r="152" spans="1:80" x14ac:dyDescent="0.25">
      <c r="A152" s="2">
        <v>43167</v>
      </c>
      <c r="B152" s="38">
        <v>1.9049768518518518E-2</v>
      </c>
      <c r="C152" s="4">
        <v>14.154</v>
      </c>
      <c r="D152" s="4">
        <v>1.6E-2</v>
      </c>
      <c r="E152" s="4">
        <v>160</v>
      </c>
      <c r="F152" s="4">
        <v>139</v>
      </c>
      <c r="G152" s="4">
        <v>2.6</v>
      </c>
      <c r="H152" s="4">
        <v>55.6</v>
      </c>
      <c r="J152" s="4">
        <v>0.7</v>
      </c>
      <c r="K152" s="4">
        <v>0.87539999999999996</v>
      </c>
      <c r="L152" s="4">
        <v>12.390700000000001</v>
      </c>
      <c r="M152" s="4">
        <v>1.4E-2</v>
      </c>
      <c r="N152" s="4">
        <v>121.68219999999999</v>
      </c>
      <c r="O152" s="4">
        <v>2.2416</v>
      </c>
      <c r="P152" s="4">
        <v>123.9</v>
      </c>
      <c r="Q152" s="4">
        <v>99.334999999999994</v>
      </c>
      <c r="R152" s="4">
        <v>1.83</v>
      </c>
      <c r="S152" s="4">
        <v>101.2</v>
      </c>
      <c r="T152" s="4">
        <v>55.576799999999999</v>
      </c>
      <c r="W152" s="4">
        <v>0</v>
      </c>
      <c r="X152" s="4">
        <v>0.61280000000000001</v>
      </c>
      <c r="Y152" s="4">
        <v>11.9</v>
      </c>
      <c r="Z152" s="4">
        <v>849</v>
      </c>
      <c r="AA152" s="4">
        <v>851</v>
      </c>
      <c r="AB152" s="4">
        <v>868</v>
      </c>
      <c r="AC152" s="4">
        <v>85.9</v>
      </c>
      <c r="AD152" s="4">
        <v>27.13</v>
      </c>
      <c r="AE152" s="4">
        <v>0.62</v>
      </c>
      <c r="AF152" s="4">
        <v>978</v>
      </c>
      <c r="AG152" s="4">
        <v>2</v>
      </c>
      <c r="AH152" s="4">
        <v>48</v>
      </c>
      <c r="AI152" s="4">
        <v>41</v>
      </c>
      <c r="AJ152" s="4">
        <v>190</v>
      </c>
      <c r="AK152" s="4">
        <v>168</v>
      </c>
      <c r="AL152" s="4">
        <v>5</v>
      </c>
      <c r="AM152" s="4">
        <v>175.8</v>
      </c>
      <c r="AN152" s="4" t="s">
        <v>155</v>
      </c>
      <c r="AO152" s="4">
        <v>2</v>
      </c>
      <c r="AP152" s="4">
        <v>0.89486111111111111</v>
      </c>
      <c r="AQ152" s="4">
        <v>47.159385</v>
      </c>
      <c r="AR152" s="4">
        <v>-88.489846</v>
      </c>
      <c r="AS152" s="4">
        <v>314.60000000000002</v>
      </c>
      <c r="AT152" s="4">
        <v>36</v>
      </c>
      <c r="AU152" s="4">
        <v>12</v>
      </c>
      <c r="AV152" s="4">
        <v>9</v>
      </c>
      <c r="AW152" s="4" t="s">
        <v>200</v>
      </c>
      <c r="AX152" s="4">
        <v>1.0915999999999999</v>
      </c>
      <c r="AY152" s="4">
        <v>1.3229</v>
      </c>
      <c r="AZ152" s="4">
        <v>1.8519000000000001</v>
      </c>
      <c r="BA152" s="4">
        <v>13.404</v>
      </c>
      <c r="BB152" s="4">
        <v>14.36</v>
      </c>
      <c r="BC152" s="4">
        <v>1.07</v>
      </c>
      <c r="BD152" s="4">
        <v>14.234</v>
      </c>
      <c r="BE152" s="4">
        <v>2902.0720000000001</v>
      </c>
      <c r="BF152" s="4">
        <v>2.0880000000000001</v>
      </c>
      <c r="BG152" s="4">
        <v>2.9849999999999999</v>
      </c>
      <c r="BH152" s="4">
        <v>5.5E-2</v>
      </c>
      <c r="BI152" s="4">
        <v>3.0390000000000001</v>
      </c>
      <c r="BJ152" s="4">
        <v>2.4359999999999999</v>
      </c>
      <c r="BK152" s="4">
        <v>4.4999999999999998E-2</v>
      </c>
      <c r="BL152" s="4">
        <v>2.4809999999999999</v>
      </c>
      <c r="BM152" s="4">
        <v>0.44919999999999999</v>
      </c>
      <c r="BQ152" s="4">
        <v>104.354</v>
      </c>
      <c r="BR152" s="4">
        <v>0.27764499999999998</v>
      </c>
      <c r="BS152" s="4">
        <v>-5</v>
      </c>
      <c r="BT152" s="4">
        <v>8.9289999999999994E-3</v>
      </c>
      <c r="BU152" s="4">
        <v>6.7849500000000003</v>
      </c>
      <c r="BV152" s="4">
        <v>21</v>
      </c>
      <c r="BW152" s="4">
        <f t="shared" si="10"/>
        <v>1.7925837899999999</v>
      </c>
      <c r="BY152" s="4">
        <f>BE152*$BU152*VLOOKUP("Fuel Specific Gravity",'Raw Data'!$A$1:$B$2000,2,FALSE)</f>
        <v>14787.500475716402</v>
      </c>
      <c r="BZ152" s="4">
        <f>BF152*$BU152*VLOOKUP("Fuel Specific Gravity",'Raw Data'!$A$1:$B$2000,2,FALSE)</f>
        <v>10.639398675600001</v>
      </c>
      <c r="CA152" s="4">
        <f>BJ152*$BU152*VLOOKUP("Fuel Specific Gravity",'Raw Data'!$A$1:$B$2000,2,FALSE)</f>
        <v>12.412631788200001</v>
      </c>
      <c r="CB152" s="4">
        <f>BM152*$BU152*VLOOKUP("Fuel Specific Gravity",'Raw Data'!$A$1:$B$2000,2,FALSE)</f>
        <v>2.2888974545400003</v>
      </c>
    </row>
    <row r="153" spans="1:80" x14ac:dyDescent="0.25">
      <c r="B153" s="38"/>
    </row>
    <row r="154" spans="1:80" x14ac:dyDescent="0.25">
      <c r="B154" s="38"/>
    </row>
    <row r="155" spans="1:80" x14ac:dyDescent="0.25">
      <c r="B155" s="38"/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56" sqref="BV156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13.367534246575339</v>
      </c>
      <c r="D5" s="14">
        <f t="shared" ref="D5:BO5" si="0">AVERAGE(D10:D500)</f>
        <v>0.37947945205479466</v>
      </c>
      <c r="E5" s="14">
        <f t="shared" si="0"/>
        <v>3794.7705894657538</v>
      </c>
      <c r="F5" s="14">
        <f t="shared" si="0"/>
        <v>283.08219178082209</v>
      </c>
      <c r="G5" s="14">
        <f t="shared" si="0"/>
        <v>2.4308219178082195</v>
      </c>
      <c r="H5" s="14">
        <f t="shared" si="0"/>
        <v>106.53698630136982</v>
      </c>
      <c r="I5" s="14" t="e">
        <f t="shared" si="0"/>
        <v>#DIV/0!</v>
      </c>
      <c r="J5" s="14">
        <f t="shared" si="0"/>
        <v>1.1804794520547948</v>
      </c>
      <c r="K5" s="14">
        <f t="shared" si="0"/>
        <v>0.87862602739726037</v>
      </c>
      <c r="L5" s="14">
        <f t="shared" si="0"/>
        <v>11.720476027397261</v>
      </c>
      <c r="M5" s="14">
        <f t="shared" si="0"/>
        <v>0.32861232876712343</v>
      </c>
      <c r="N5" s="14">
        <f t="shared" si="0"/>
        <v>249.42838424657535</v>
      </c>
      <c r="O5" s="14">
        <f t="shared" si="0"/>
        <v>2.1306986301369859</v>
      </c>
      <c r="P5" s="14">
        <f t="shared" si="0"/>
        <v>251.55547945205493</v>
      </c>
      <c r="Q5" s="14">
        <f t="shared" si="0"/>
        <v>203.75245273972601</v>
      </c>
      <c r="R5" s="14">
        <f t="shared" si="0"/>
        <v>1.7403047945205483</v>
      </c>
      <c r="S5" s="14">
        <f t="shared" si="0"/>
        <v>205.49452054794523</v>
      </c>
      <c r="T5" s="14">
        <f t="shared" si="0"/>
        <v>106.53622808219177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1.0354287671232878</v>
      </c>
      <c r="Y5" s="14">
        <f t="shared" si="0"/>
        <v>11.960958904109596</v>
      </c>
      <c r="Z5" s="14">
        <f t="shared" si="0"/>
        <v>850.28767123287673</v>
      </c>
      <c r="AA5" s="14">
        <f t="shared" si="0"/>
        <v>851.04794520547944</v>
      </c>
      <c r="AB5" s="14">
        <f t="shared" si="0"/>
        <v>869.02054794520552</v>
      </c>
      <c r="AC5" s="14">
        <f t="shared" si="0"/>
        <v>86.38904109589042</v>
      </c>
      <c r="AD5" s="14">
        <f t="shared" si="0"/>
        <v>27.278219178082132</v>
      </c>
      <c r="AE5" s="14">
        <f t="shared" si="0"/>
        <v>0.62390410958904186</v>
      </c>
      <c r="AF5" s="14">
        <f t="shared" si="0"/>
        <v>978.10273972602738</v>
      </c>
      <c r="AG5" s="14">
        <f t="shared" si="0"/>
        <v>2</v>
      </c>
      <c r="AH5" s="14">
        <f t="shared" si="0"/>
        <v>45.406541095890411</v>
      </c>
      <c r="AI5" s="14">
        <f t="shared" si="0"/>
        <v>41</v>
      </c>
      <c r="AJ5" s="14">
        <f t="shared" si="0"/>
        <v>190.73287671232876</v>
      </c>
      <c r="AK5" s="14">
        <f t="shared" si="0"/>
        <v>168.45068493150686</v>
      </c>
      <c r="AL5" s="14">
        <f t="shared" si="0"/>
        <v>5.3890410958904162</v>
      </c>
      <c r="AM5" s="14">
        <f t="shared" si="0"/>
        <v>175.16780821917806</v>
      </c>
      <c r="AN5" s="14" t="e">
        <f t="shared" si="0"/>
        <v>#DIV/0!</v>
      </c>
      <c r="AO5" s="14">
        <f t="shared" si="0"/>
        <v>1.904109589041096</v>
      </c>
      <c r="AP5" s="14">
        <f t="shared" si="0"/>
        <v>0.89570427447995937</v>
      </c>
      <c r="AQ5" s="14">
        <f t="shared" si="0"/>
        <v>47.161567917808213</v>
      </c>
      <c r="AR5" s="14">
        <f t="shared" si="0"/>
        <v>-88.487554006849336</v>
      </c>
      <c r="AS5" s="14">
        <f t="shared" si="0"/>
        <v>316.10958904109611</v>
      </c>
      <c r="AT5" s="14">
        <f t="shared" si="0"/>
        <v>32.182876712328756</v>
      </c>
      <c r="AU5" s="14">
        <f t="shared" si="0"/>
        <v>12</v>
      </c>
      <c r="AV5" s="14">
        <f t="shared" si="0"/>
        <v>9.3561643835616444</v>
      </c>
      <c r="AW5" s="14" t="e">
        <f t="shared" si="0"/>
        <v>#DIV/0!</v>
      </c>
      <c r="AX5" s="14">
        <f t="shared" si="0"/>
        <v>1.5389761780821922</v>
      </c>
      <c r="AY5" s="14">
        <f t="shared" si="0"/>
        <v>1.4484118356164386</v>
      </c>
      <c r="AZ5" s="14">
        <f t="shared" si="0"/>
        <v>2.4832230068493151</v>
      </c>
      <c r="BA5" s="14">
        <f t="shared" si="0"/>
        <v>13.403999999999998</v>
      </c>
      <c r="BB5" s="14">
        <f t="shared" si="0"/>
        <v>15.243561643835626</v>
      </c>
      <c r="BC5" s="14">
        <f t="shared" si="0"/>
        <v>1.1371917808219181</v>
      </c>
      <c r="BD5" s="14">
        <f t="shared" si="0"/>
        <v>13.849349315068491</v>
      </c>
      <c r="BE5" s="14">
        <f t="shared" si="0"/>
        <v>2827.8203561643845</v>
      </c>
      <c r="BF5" s="14">
        <f t="shared" si="0"/>
        <v>48.826760273972596</v>
      </c>
      <c r="BG5" s="14">
        <f t="shared" si="0"/>
        <v>6.860828767123289</v>
      </c>
      <c r="BH5" s="14">
        <f t="shared" si="0"/>
        <v>5.5349315068493138E-2</v>
      </c>
      <c r="BI5" s="14">
        <f t="shared" si="0"/>
        <v>6.9161438356164391</v>
      </c>
      <c r="BJ5" s="14">
        <f t="shared" si="0"/>
        <v>5.6045342465753434</v>
      </c>
      <c r="BK5" s="14">
        <f t="shared" si="0"/>
        <v>4.5260273972602717E-2</v>
      </c>
      <c r="BL5" s="14">
        <f t="shared" si="0"/>
        <v>5.6497739726027429</v>
      </c>
      <c r="BM5" s="14">
        <f t="shared" si="0"/>
        <v>0.9234246575342463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184.07638356164378</v>
      </c>
      <c r="BR5" s="14">
        <f t="shared" si="1"/>
        <v>0.29177704794520548</v>
      </c>
      <c r="BS5" s="14">
        <f t="shared" si="1"/>
        <v>-5</v>
      </c>
      <c r="BT5" s="14">
        <f t="shared" si="1"/>
        <v>6.7470547945205524E-3</v>
      </c>
      <c r="BU5" s="14">
        <f t="shared" si="1"/>
        <v>7.1303017191780826</v>
      </c>
      <c r="BV5" s="14">
        <f t="shared" si="1"/>
        <v>21</v>
      </c>
      <c r="BW5" s="14">
        <f t="shared" si="1"/>
        <v>1.8838257142068486</v>
      </c>
      <c r="BX5" s="23"/>
      <c r="BY5" s="14">
        <f t="shared" ref="BY5:CB5" si="2">AVERAGE(BY10:BY500)</f>
        <v>14994.125595897742</v>
      </c>
      <c r="BZ5" s="14">
        <f t="shared" si="2"/>
        <v>355.31428917823428</v>
      </c>
      <c r="CA5" s="14">
        <f t="shared" si="2"/>
        <v>35.561545575018314</v>
      </c>
      <c r="CB5" s="14">
        <f t="shared" si="2"/>
        <v>4.806975766697871</v>
      </c>
      <c r="CC5" s="24">
        <f>BZ8/(B8/3600)+CB8/(B8/3600)+CA8/(B8/3600)</f>
        <v>398.41165748905354</v>
      </c>
      <c r="CD5" s="23"/>
      <c r="CE5" s="22">
        <f>BY8/$AT8</f>
        <v>465.90383233683161</v>
      </c>
      <c r="CF5" s="22">
        <f>BZ8/$AT8</f>
        <v>11.04047634878205</v>
      </c>
      <c r="CG5" s="22">
        <f>CA8/$AT8</f>
        <v>1.1049834324286876</v>
      </c>
      <c r="CH5" s="22">
        <f>CB8/$AT8</f>
        <v>0.1493643905628981</v>
      </c>
      <c r="CI5" s="25">
        <f>(BZ8+CB8+CA8)/AT8</f>
        <v>12.294824171773636</v>
      </c>
    </row>
    <row r="6" spans="1:87" s="14" customFormat="1" x14ac:dyDescent="0.25">
      <c r="A6" s="14" t="s">
        <v>169</v>
      </c>
      <c r="C6" s="14">
        <f>MIN(C10:C500)</f>
        <v>3.2709999999999999</v>
      </c>
      <c r="D6" s="14">
        <f t="shared" ref="D6:BO6" si="3">MIN(D10:D500)</f>
        <v>2E-3</v>
      </c>
      <c r="E6" s="14">
        <f t="shared" si="3"/>
        <v>20</v>
      </c>
      <c r="F6" s="14">
        <f t="shared" si="3"/>
        <v>51.9</v>
      </c>
      <c r="G6" s="14">
        <f t="shared" si="3"/>
        <v>1</v>
      </c>
      <c r="H6" s="14">
        <f t="shared" si="3"/>
        <v>28.3</v>
      </c>
      <c r="I6" s="14">
        <f t="shared" si="3"/>
        <v>0</v>
      </c>
      <c r="J6" s="14">
        <f t="shared" si="3"/>
        <v>0.1</v>
      </c>
      <c r="K6" s="14">
        <f t="shared" si="3"/>
        <v>0.84260000000000002</v>
      </c>
      <c r="L6" s="14">
        <f t="shared" si="3"/>
        <v>3.1490999999999998</v>
      </c>
      <c r="M6" s="14">
        <f t="shared" si="3"/>
        <v>1.8E-3</v>
      </c>
      <c r="N6" s="14">
        <f t="shared" si="3"/>
        <v>45.304900000000004</v>
      </c>
      <c r="O6" s="14">
        <f t="shared" si="3"/>
        <v>0.89359999999999995</v>
      </c>
      <c r="P6" s="14">
        <f t="shared" si="3"/>
        <v>47.5</v>
      </c>
      <c r="Q6" s="14">
        <f t="shared" si="3"/>
        <v>37.0289</v>
      </c>
      <c r="R6" s="14">
        <f t="shared" si="3"/>
        <v>0.72950000000000004</v>
      </c>
      <c r="S6" s="14">
        <f t="shared" si="3"/>
        <v>38.9</v>
      </c>
      <c r="T6" s="14">
        <f t="shared" si="3"/>
        <v>28.2529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8.7599999999999997E-2</v>
      </c>
      <c r="Y6" s="14">
        <f t="shared" si="3"/>
        <v>11.8</v>
      </c>
      <c r="Z6" s="14">
        <f t="shared" si="3"/>
        <v>848</v>
      </c>
      <c r="AA6" s="14">
        <f t="shared" si="3"/>
        <v>849</v>
      </c>
      <c r="AB6" s="14">
        <f t="shared" si="3"/>
        <v>865</v>
      </c>
      <c r="AC6" s="14">
        <f t="shared" si="3"/>
        <v>85.9</v>
      </c>
      <c r="AD6" s="14">
        <f t="shared" si="3"/>
        <v>27.13</v>
      </c>
      <c r="AE6" s="14">
        <f t="shared" si="3"/>
        <v>0.62</v>
      </c>
      <c r="AF6" s="14">
        <f t="shared" si="3"/>
        <v>977</v>
      </c>
      <c r="AG6" s="14">
        <f t="shared" si="3"/>
        <v>2</v>
      </c>
      <c r="AH6" s="14">
        <f t="shared" si="3"/>
        <v>43</v>
      </c>
      <c r="AI6" s="14">
        <f t="shared" si="3"/>
        <v>41</v>
      </c>
      <c r="AJ6" s="14">
        <f t="shared" si="3"/>
        <v>190</v>
      </c>
      <c r="AK6" s="14">
        <f t="shared" si="3"/>
        <v>167</v>
      </c>
      <c r="AL6" s="14">
        <f t="shared" si="3"/>
        <v>4.8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0.89486111111111111</v>
      </c>
      <c r="AQ6" s="14">
        <f t="shared" si="3"/>
        <v>47.158499999999997</v>
      </c>
      <c r="AR6" s="14">
        <f t="shared" si="3"/>
        <v>-88.491952999999995</v>
      </c>
      <c r="AS6" s="14">
        <f t="shared" si="3"/>
        <v>309.3</v>
      </c>
      <c r="AT6" s="14">
        <f t="shared" si="3"/>
        <v>19.3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0.87709999999999999</v>
      </c>
      <c r="AY6" s="14">
        <f t="shared" si="3"/>
        <v>1</v>
      </c>
      <c r="AZ6" s="14">
        <f t="shared" si="3"/>
        <v>1.5542</v>
      </c>
      <c r="BA6" s="14">
        <f t="shared" si="3"/>
        <v>13.404</v>
      </c>
      <c r="BB6" s="14">
        <f t="shared" si="3"/>
        <v>11.21</v>
      </c>
      <c r="BC6" s="14">
        <f t="shared" si="3"/>
        <v>0.84</v>
      </c>
      <c r="BD6" s="14">
        <f t="shared" si="3"/>
        <v>3.8679999999999999</v>
      </c>
      <c r="BE6" s="14">
        <f t="shared" si="3"/>
        <v>2115.9430000000002</v>
      </c>
      <c r="BF6" s="14">
        <f t="shared" si="3"/>
        <v>0.26500000000000001</v>
      </c>
      <c r="BG6" s="14">
        <f t="shared" si="3"/>
        <v>1.0960000000000001</v>
      </c>
      <c r="BH6" s="14">
        <f t="shared" si="3"/>
        <v>2.5999999999999999E-2</v>
      </c>
      <c r="BI6" s="14">
        <f t="shared" si="3"/>
        <v>1.151</v>
      </c>
      <c r="BJ6" s="14">
        <f t="shared" si="3"/>
        <v>0.89600000000000002</v>
      </c>
      <c r="BK6" s="14">
        <f t="shared" si="3"/>
        <v>2.1000000000000001E-2</v>
      </c>
      <c r="BL6" s="14">
        <f t="shared" si="3"/>
        <v>0.94</v>
      </c>
      <c r="BM6" s="14">
        <f t="shared" si="3"/>
        <v>0.23100000000000001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15.018000000000001</v>
      </c>
      <c r="BR6" s="14">
        <f t="shared" si="4"/>
        <v>2.2633E-2</v>
      </c>
      <c r="BS6" s="14">
        <f t="shared" si="4"/>
        <v>-5</v>
      </c>
      <c r="BT6" s="14">
        <f t="shared" si="4"/>
        <v>5.0000000000000001E-3</v>
      </c>
      <c r="BU6" s="14">
        <f t="shared" si="4"/>
        <v>0.55309399999999997</v>
      </c>
      <c r="BV6" s="14">
        <f t="shared" si="4"/>
        <v>21</v>
      </c>
      <c r="BW6" s="14">
        <f t="shared" si="4"/>
        <v>0.14612743479999998</v>
      </c>
      <c r="BX6" s="23"/>
      <c r="BY6" s="14">
        <f t="shared" ref="BY6:CB6" si="5">MIN(BY10:BY500)</f>
        <v>1191.3084979093542</v>
      </c>
      <c r="BZ6" s="14">
        <f t="shared" si="5"/>
        <v>0.80275287444999999</v>
      </c>
      <c r="CA6" s="14">
        <f t="shared" si="5"/>
        <v>3.156761332062</v>
      </c>
      <c r="CB6" s="14">
        <f t="shared" si="5"/>
        <v>0.5485423682363999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14.74</v>
      </c>
      <c r="D7" s="14">
        <f t="shared" ref="D7:BO7" si="6">MAX(D10:D500)</f>
        <v>4.6459999999999999</v>
      </c>
      <c r="E7" s="14">
        <f t="shared" si="6"/>
        <v>46459.513599999998</v>
      </c>
      <c r="F7" s="14">
        <f t="shared" si="6"/>
        <v>839.2</v>
      </c>
      <c r="G7" s="14">
        <f t="shared" si="6"/>
        <v>3.8</v>
      </c>
      <c r="H7" s="14">
        <f t="shared" si="6"/>
        <v>1110.3</v>
      </c>
      <c r="I7" s="14">
        <f t="shared" si="6"/>
        <v>0</v>
      </c>
      <c r="J7" s="14">
        <f t="shared" si="6"/>
        <v>5.2</v>
      </c>
      <c r="K7" s="14">
        <f t="shared" si="6"/>
        <v>0.96279999999999999</v>
      </c>
      <c r="L7" s="14">
        <f t="shared" si="6"/>
        <v>12.818</v>
      </c>
      <c r="M7" s="14">
        <f t="shared" si="6"/>
        <v>3.9144999999999999</v>
      </c>
      <c r="N7" s="14">
        <f t="shared" si="6"/>
        <v>732.84119999999996</v>
      </c>
      <c r="O7" s="14">
        <f t="shared" si="6"/>
        <v>3.2961999999999998</v>
      </c>
      <c r="P7" s="14">
        <f t="shared" si="6"/>
        <v>734.4</v>
      </c>
      <c r="Q7" s="14">
        <f t="shared" si="6"/>
        <v>599.09619999999995</v>
      </c>
      <c r="R7" s="14">
        <f t="shared" si="6"/>
        <v>2.6907999999999999</v>
      </c>
      <c r="S7" s="14">
        <f t="shared" si="6"/>
        <v>600.4</v>
      </c>
      <c r="T7" s="14">
        <f t="shared" si="6"/>
        <v>1110.2879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4.5762</v>
      </c>
      <c r="Y7" s="14">
        <f t="shared" si="6"/>
        <v>12.1</v>
      </c>
      <c r="Z7" s="14">
        <f t="shared" si="6"/>
        <v>853</v>
      </c>
      <c r="AA7" s="14">
        <f t="shared" si="6"/>
        <v>854</v>
      </c>
      <c r="AB7" s="14">
        <f t="shared" si="6"/>
        <v>872</v>
      </c>
      <c r="AC7" s="14">
        <f t="shared" si="6"/>
        <v>87</v>
      </c>
      <c r="AD7" s="14">
        <f t="shared" si="6"/>
        <v>27.5</v>
      </c>
      <c r="AE7" s="14">
        <f t="shared" si="6"/>
        <v>0.63</v>
      </c>
      <c r="AF7" s="14">
        <f t="shared" si="6"/>
        <v>979</v>
      </c>
      <c r="AG7" s="14">
        <f t="shared" si="6"/>
        <v>2</v>
      </c>
      <c r="AH7" s="14">
        <f t="shared" si="6"/>
        <v>48</v>
      </c>
      <c r="AI7" s="14">
        <f t="shared" si="6"/>
        <v>41</v>
      </c>
      <c r="AJ7" s="14">
        <f t="shared" si="6"/>
        <v>192</v>
      </c>
      <c r="AK7" s="14">
        <f t="shared" si="6"/>
        <v>170</v>
      </c>
      <c r="AL7" s="14">
        <f t="shared" si="6"/>
        <v>5.8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0.89653935185185185</v>
      </c>
      <c r="AQ7" s="14">
        <f t="shared" si="6"/>
        <v>47.164461000000003</v>
      </c>
      <c r="AR7" s="14">
        <f t="shared" si="6"/>
        <v>-88.483907000000002</v>
      </c>
      <c r="AS7" s="14">
        <f t="shared" si="6"/>
        <v>321.10000000000002</v>
      </c>
      <c r="AT7" s="14">
        <f t="shared" si="6"/>
        <v>47.2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2.8770769999999999</v>
      </c>
      <c r="AY7" s="14">
        <f t="shared" si="6"/>
        <v>2.4771000000000001</v>
      </c>
      <c r="AZ7" s="14">
        <f t="shared" si="6"/>
        <v>4.0854999999999997</v>
      </c>
      <c r="BA7" s="14">
        <f t="shared" si="6"/>
        <v>13.404</v>
      </c>
      <c r="BB7" s="14">
        <f t="shared" si="6"/>
        <v>48.21</v>
      </c>
      <c r="BC7" s="14">
        <f t="shared" si="6"/>
        <v>3.6</v>
      </c>
      <c r="BD7" s="14">
        <f t="shared" si="6"/>
        <v>18.684999999999999</v>
      </c>
      <c r="BE7" s="14">
        <f t="shared" si="6"/>
        <v>2907.915</v>
      </c>
      <c r="BF7" s="14">
        <f t="shared" si="6"/>
        <v>495.93400000000003</v>
      </c>
      <c r="BG7" s="14">
        <f t="shared" si="6"/>
        <v>43.465000000000003</v>
      </c>
      <c r="BH7" s="14">
        <f t="shared" si="6"/>
        <v>0.19800000000000001</v>
      </c>
      <c r="BI7" s="14">
        <f t="shared" si="6"/>
        <v>43.662999999999997</v>
      </c>
      <c r="BJ7" s="14">
        <f t="shared" si="6"/>
        <v>35.533000000000001</v>
      </c>
      <c r="BK7" s="14">
        <f t="shared" si="6"/>
        <v>0.16200000000000001</v>
      </c>
      <c r="BL7" s="14">
        <f t="shared" si="6"/>
        <v>35.694000000000003</v>
      </c>
      <c r="BM7" s="14">
        <f t="shared" si="6"/>
        <v>8.0398999999999994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827.75699999999995</v>
      </c>
      <c r="BR7" s="14">
        <f t="shared" si="7"/>
        <v>0.69345000000000001</v>
      </c>
      <c r="BS7" s="14">
        <f t="shared" si="7"/>
        <v>-5</v>
      </c>
      <c r="BT7" s="14">
        <f t="shared" si="7"/>
        <v>8.9999999999999993E-3</v>
      </c>
      <c r="BU7" s="14">
        <f t="shared" si="7"/>
        <v>16.946183999999999</v>
      </c>
      <c r="BV7" s="14">
        <f t="shared" si="7"/>
        <v>21</v>
      </c>
      <c r="BW7" s="14">
        <f t="shared" si="7"/>
        <v>4.4771818127999996</v>
      </c>
      <c r="BX7" s="23"/>
      <c r="BY7" s="14">
        <f t="shared" ref="BY7:CB7" si="8">MAX(BY10:BY500)</f>
        <v>36477.075580606819</v>
      </c>
      <c r="BZ7" s="14">
        <f t="shared" si="8"/>
        <v>6248.9081318841709</v>
      </c>
      <c r="CA7" s="14">
        <f t="shared" si="8"/>
        <v>171.23619019571998</v>
      </c>
      <c r="CB7" s="14">
        <f t="shared" si="8"/>
        <v>48.614505329332793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1.3051944444444441</v>
      </c>
      <c r="BU8" s="15">
        <f>SUM(BU10:BU500)/3600</f>
        <v>0.28917334750000001</v>
      </c>
      <c r="BV8" s="23"/>
      <c r="BW8" s="15">
        <f>SUM(BW10:BW500)/3600</f>
        <v>7.6399598409499975E-2</v>
      </c>
      <c r="BX8" s="23"/>
      <c r="BY8" s="15">
        <f>SUM(BY10:BY500)/3600</f>
        <v>608.0950936114084</v>
      </c>
      <c r="BZ8" s="15">
        <f>SUM(BZ10:BZ500)/3600</f>
        <v>14.409968394450614</v>
      </c>
      <c r="CA8" s="15">
        <f>SUM(CA10:CA500)/3600</f>
        <v>1.4422182372090759</v>
      </c>
      <c r="CB8" s="15">
        <f>SUM(CB10:CB500)/3600</f>
        <v>0.19494957276052477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17.083786716372956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1.9049768518518518E-2</v>
      </c>
      <c r="C10" s="4">
        <v>14.154</v>
      </c>
      <c r="D10" s="4">
        <v>1.6E-2</v>
      </c>
      <c r="E10" s="4">
        <v>160</v>
      </c>
      <c r="F10" s="4">
        <v>139</v>
      </c>
      <c r="G10" s="4">
        <v>2.6</v>
      </c>
      <c r="H10" s="4">
        <v>55.6</v>
      </c>
      <c r="J10" s="4">
        <v>0.7</v>
      </c>
      <c r="K10" s="4">
        <v>0.87539999999999996</v>
      </c>
      <c r="L10" s="4">
        <v>12.390700000000001</v>
      </c>
      <c r="M10" s="4">
        <v>1.4E-2</v>
      </c>
      <c r="N10" s="4">
        <v>121.68219999999999</v>
      </c>
      <c r="O10" s="4">
        <v>2.2416</v>
      </c>
      <c r="P10" s="4">
        <v>123.9</v>
      </c>
      <c r="Q10" s="4">
        <v>99.334999999999994</v>
      </c>
      <c r="R10" s="4">
        <v>1.83</v>
      </c>
      <c r="S10" s="4">
        <v>101.2</v>
      </c>
      <c r="T10" s="4">
        <v>55.576799999999999</v>
      </c>
      <c r="W10" s="4">
        <v>0</v>
      </c>
      <c r="X10" s="4">
        <v>0.61280000000000001</v>
      </c>
      <c r="Y10" s="4">
        <v>11.9</v>
      </c>
      <c r="Z10" s="4">
        <v>849</v>
      </c>
      <c r="AA10" s="4">
        <v>851</v>
      </c>
      <c r="AB10" s="4">
        <v>868</v>
      </c>
      <c r="AC10" s="4">
        <v>85.9</v>
      </c>
      <c r="AD10" s="4">
        <v>27.13</v>
      </c>
      <c r="AE10" s="4">
        <v>0.62</v>
      </c>
      <c r="AF10" s="4">
        <v>978</v>
      </c>
      <c r="AG10" s="4">
        <v>2</v>
      </c>
      <c r="AH10" s="4">
        <v>48</v>
      </c>
      <c r="AI10" s="4">
        <v>41</v>
      </c>
      <c r="AJ10" s="4">
        <v>190</v>
      </c>
      <c r="AK10" s="4">
        <v>168</v>
      </c>
      <c r="AL10" s="4">
        <v>5</v>
      </c>
      <c r="AM10" s="4">
        <v>175.8</v>
      </c>
      <c r="AN10" s="4" t="s">
        <v>155</v>
      </c>
      <c r="AO10" s="4">
        <v>2</v>
      </c>
      <c r="AP10" s="5">
        <v>0.89486111111111111</v>
      </c>
      <c r="AQ10" s="4">
        <v>47.159385</v>
      </c>
      <c r="AR10" s="4">
        <v>-88.489846</v>
      </c>
      <c r="AS10" s="4">
        <v>314.60000000000002</v>
      </c>
      <c r="AT10" s="4">
        <v>36</v>
      </c>
      <c r="AU10" s="4">
        <v>12</v>
      </c>
      <c r="AV10" s="4">
        <v>9</v>
      </c>
      <c r="AW10" s="4" t="s">
        <v>200</v>
      </c>
      <c r="AX10" s="4">
        <v>1.0915999999999999</v>
      </c>
      <c r="AY10" s="4">
        <v>1.3229</v>
      </c>
      <c r="AZ10" s="4">
        <v>1.8519000000000001</v>
      </c>
      <c r="BA10" s="4">
        <v>13.404</v>
      </c>
      <c r="BB10" s="4">
        <v>14.36</v>
      </c>
      <c r="BC10" s="4">
        <v>1.07</v>
      </c>
      <c r="BD10" s="4">
        <v>14.234</v>
      </c>
      <c r="BE10" s="4">
        <v>2902.0720000000001</v>
      </c>
      <c r="BF10" s="4">
        <v>2.0880000000000001</v>
      </c>
      <c r="BG10" s="4">
        <v>2.9849999999999999</v>
      </c>
      <c r="BH10" s="4">
        <v>5.5E-2</v>
      </c>
      <c r="BI10" s="4">
        <v>3.0390000000000001</v>
      </c>
      <c r="BJ10" s="4">
        <v>2.4359999999999999</v>
      </c>
      <c r="BK10" s="4">
        <v>4.4999999999999998E-2</v>
      </c>
      <c r="BL10" s="4">
        <v>2.4809999999999999</v>
      </c>
      <c r="BM10" s="4">
        <v>0.44919999999999999</v>
      </c>
      <c r="BQ10" s="4">
        <v>104.354</v>
      </c>
      <c r="BR10" s="4">
        <v>0.27764499999999998</v>
      </c>
      <c r="BS10" s="4">
        <v>-5</v>
      </c>
      <c r="BT10" s="4">
        <v>8.9289999999999994E-3</v>
      </c>
      <c r="BU10" s="4">
        <v>6.7849500000000003</v>
      </c>
      <c r="BV10" s="4">
        <v>21</v>
      </c>
      <c r="BW10" s="4">
        <f>BU10*0.2642</f>
        <v>1.7925837899999999</v>
      </c>
      <c r="BY10" s="4">
        <f>BE10*$BU10*VLOOKUP("Fuel Specific Gravity",'Raw Data'!$A$1:$B$2000,2,FALSE)</f>
        <v>14787.500475716402</v>
      </c>
      <c r="BZ10" s="4">
        <f>BF10*$BU10*VLOOKUP("Fuel Specific Gravity",'Raw Data'!$A$1:$B$2000,2,FALSE)</f>
        <v>10.639398675600001</v>
      </c>
      <c r="CA10" s="4">
        <f>BJ10*$BU10*VLOOKUP("Fuel Specific Gravity",'Raw Data'!$A$1:$B$2000,2,FALSE)</f>
        <v>12.412631788200001</v>
      </c>
      <c r="CB10" s="4">
        <f>BM10*$BU10*VLOOKUP("Fuel Specific Gravity",'Raw Data'!$A$1:$B$2000,2,FALSE)</f>
        <v>2.2888974545400003</v>
      </c>
      <c r="CE10" s="32" t="s">
        <v>191</v>
      </c>
    </row>
    <row r="11" spans="1:87" x14ac:dyDescent="0.25">
      <c r="A11" s="2">
        <v>43167</v>
      </c>
      <c r="B11" s="38">
        <v>1.9061342592592592E-2</v>
      </c>
      <c r="C11" s="4">
        <v>14.157</v>
      </c>
      <c r="D11" s="4">
        <v>1.3599999999999999E-2</v>
      </c>
      <c r="E11" s="4">
        <v>135.94108</v>
      </c>
      <c r="F11" s="4">
        <v>186.9</v>
      </c>
      <c r="G11" s="4">
        <v>2.2999999999999998</v>
      </c>
      <c r="H11" s="4">
        <v>59.6</v>
      </c>
      <c r="J11" s="4">
        <v>0.57999999999999996</v>
      </c>
      <c r="K11" s="4">
        <v>0.87539999999999996</v>
      </c>
      <c r="L11" s="4">
        <v>12.393000000000001</v>
      </c>
      <c r="M11" s="4">
        <v>1.1900000000000001E-2</v>
      </c>
      <c r="N11" s="4">
        <v>163.61750000000001</v>
      </c>
      <c r="O11" s="4">
        <v>2.0320999999999998</v>
      </c>
      <c r="P11" s="4">
        <v>165.6</v>
      </c>
      <c r="Q11" s="4">
        <v>133.5804</v>
      </c>
      <c r="R11" s="4">
        <v>1.659</v>
      </c>
      <c r="S11" s="4">
        <v>135.19999999999999</v>
      </c>
      <c r="T11" s="4">
        <v>59.556600000000003</v>
      </c>
      <c r="W11" s="4">
        <v>0</v>
      </c>
      <c r="X11" s="4">
        <v>0.50849999999999995</v>
      </c>
      <c r="Y11" s="4">
        <v>12</v>
      </c>
      <c r="Z11" s="4">
        <v>849</v>
      </c>
      <c r="AA11" s="4">
        <v>851</v>
      </c>
      <c r="AB11" s="4">
        <v>868</v>
      </c>
      <c r="AC11" s="4">
        <v>86</v>
      </c>
      <c r="AD11" s="4">
        <v>27.16</v>
      </c>
      <c r="AE11" s="4">
        <v>0.62</v>
      </c>
      <c r="AF11" s="4">
        <v>978</v>
      </c>
      <c r="AG11" s="4">
        <v>2</v>
      </c>
      <c r="AH11" s="4">
        <v>48</v>
      </c>
      <c r="AI11" s="4">
        <v>41</v>
      </c>
      <c r="AJ11" s="4">
        <v>190</v>
      </c>
      <c r="AK11" s="4">
        <v>168</v>
      </c>
      <c r="AL11" s="4">
        <v>5</v>
      </c>
      <c r="AM11" s="4">
        <v>175.8</v>
      </c>
      <c r="AN11" s="4" t="s">
        <v>155</v>
      </c>
      <c r="AO11" s="4">
        <v>2</v>
      </c>
      <c r="AP11" s="5">
        <v>0.89487268518518526</v>
      </c>
      <c r="AQ11" s="4">
        <v>47.159289999999999</v>
      </c>
      <c r="AR11" s="4">
        <v>-88.489678999999995</v>
      </c>
      <c r="AS11" s="4">
        <v>314.5</v>
      </c>
      <c r="AT11" s="4">
        <v>36.1</v>
      </c>
      <c r="AU11" s="4">
        <v>12</v>
      </c>
      <c r="AV11" s="4">
        <v>9</v>
      </c>
      <c r="AW11" s="4" t="s">
        <v>211</v>
      </c>
      <c r="AX11" s="4">
        <v>1.0770230000000001</v>
      </c>
      <c r="AY11" s="4">
        <v>1.0689310000000001</v>
      </c>
      <c r="AZ11" s="4">
        <v>1.6770229999999999</v>
      </c>
      <c r="BA11" s="4">
        <v>13.404</v>
      </c>
      <c r="BB11" s="4">
        <v>14.36</v>
      </c>
      <c r="BC11" s="4">
        <v>1.07</v>
      </c>
      <c r="BD11" s="4">
        <v>14.236000000000001</v>
      </c>
      <c r="BE11" s="4">
        <v>2902.4720000000002</v>
      </c>
      <c r="BF11" s="4">
        <v>1.774</v>
      </c>
      <c r="BG11" s="4">
        <v>4.0129999999999999</v>
      </c>
      <c r="BH11" s="4">
        <v>0.05</v>
      </c>
      <c r="BI11" s="4">
        <v>4.0629999999999997</v>
      </c>
      <c r="BJ11" s="4">
        <v>3.2759999999999998</v>
      </c>
      <c r="BK11" s="4">
        <v>4.1000000000000002E-2</v>
      </c>
      <c r="BL11" s="4">
        <v>3.3170000000000002</v>
      </c>
      <c r="BM11" s="4">
        <v>0.48130000000000001</v>
      </c>
      <c r="BQ11" s="4">
        <v>86.587000000000003</v>
      </c>
      <c r="BR11" s="4">
        <v>0.39969900000000003</v>
      </c>
      <c r="BS11" s="4">
        <v>-5</v>
      </c>
      <c r="BT11" s="4">
        <v>8.071E-3</v>
      </c>
      <c r="BU11" s="4">
        <v>9.7676440000000007</v>
      </c>
      <c r="BV11" s="4">
        <v>21</v>
      </c>
      <c r="BW11" s="4">
        <f t="shared" ref="BW11:BW74" si="9">BU11*0.2642</f>
        <v>2.5806115448</v>
      </c>
      <c r="BY11" s="4">
        <f>BE11*$BU11*VLOOKUP("Fuel Specific Gravity",'Raw Data'!$A$1:$B$2000,2,FALSE)</f>
        <v>21291.085225191971</v>
      </c>
      <c r="BZ11" s="4">
        <f>BF11*$BU11*VLOOKUP("Fuel Specific Gravity",'Raw Data'!$A$1:$B$2000,2,FALSE)</f>
        <v>13.013178142456001</v>
      </c>
      <c r="CA11" s="4">
        <f>BJ11*$BU11*VLOOKUP("Fuel Specific Gravity",'Raw Data'!$A$1:$B$2000,2,FALSE)</f>
        <v>24.031100109744003</v>
      </c>
      <c r="CB11" s="4">
        <f>BM11*$BU11*VLOOKUP("Fuel Specific Gravity",'Raw Data'!$A$1:$B$2000,2,FALSE)</f>
        <v>3.5305764599572003</v>
      </c>
    </row>
    <row r="12" spans="1:87" x14ac:dyDescent="0.25">
      <c r="A12" s="2">
        <v>43167</v>
      </c>
      <c r="B12" s="38">
        <v>1.9072916666666665E-2</v>
      </c>
      <c r="C12" s="4">
        <v>13.98</v>
      </c>
      <c r="D12" s="4">
        <v>9.4999999999999998E-3</v>
      </c>
      <c r="E12" s="4">
        <v>95.480607000000006</v>
      </c>
      <c r="F12" s="4">
        <v>254.3</v>
      </c>
      <c r="G12" s="4">
        <v>2.1</v>
      </c>
      <c r="H12" s="4">
        <v>51.7</v>
      </c>
      <c r="J12" s="4">
        <v>0.5</v>
      </c>
      <c r="K12" s="4">
        <v>0.87680000000000002</v>
      </c>
      <c r="L12" s="4">
        <v>12.257199999999999</v>
      </c>
      <c r="M12" s="4">
        <v>8.3999999999999995E-3</v>
      </c>
      <c r="N12" s="4">
        <v>223.00630000000001</v>
      </c>
      <c r="O12" s="4">
        <v>1.8068</v>
      </c>
      <c r="P12" s="4">
        <v>224.8</v>
      </c>
      <c r="Q12" s="4">
        <v>182.06649999999999</v>
      </c>
      <c r="R12" s="4">
        <v>1.4751000000000001</v>
      </c>
      <c r="S12" s="4">
        <v>183.5</v>
      </c>
      <c r="T12" s="4">
        <v>51.732500000000002</v>
      </c>
      <c r="W12" s="4">
        <v>0</v>
      </c>
      <c r="X12" s="4">
        <v>0.43840000000000001</v>
      </c>
      <c r="Y12" s="4">
        <v>11.9</v>
      </c>
      <c r="Z12" s="4">
        <v>850</v>
      </c>
      <c r="AA12" s="4">
        <v>850</v>
      </c>
      <c r="AB12" s="4">
        <v>869</v>
      </c>
      <c r="AC12" s="4">
        <v>86</v>
      </c>
      <c r="AD12" s="4">
        <v>27.16</v>
      </c>
      <c r="AE12" s="4">
        <v>0.62</v>
      </c>
      <c r="AF12" s="4">
        <v>978</v>
      </c>
      <c r="AG12" s="4">
        <v>2</v>
      </c>
      <c r="AH12" s="4">
        <v>48</v>
      </c>
      <c r="AI12" s="4">
        <v>41</v>
      </c>
      <c r="AJ12" s="4">
        <v>190</v>
      </c>
      <c r="AK12" s="4">
        <v>168</v>
      </c>
      <c r="AL12" s="4">
        <v>4.9000000000000004</v>
      </c>
      <c r="AM12" s="4">
        <v>175.5</v>
      </c>
      <c r="AN12" s="4" t="s">
        <v>155</v>
      </c>
      <c r="AO12" s="4">
        <v>2</v>
      </c>
      <c r="AP12" s="5">
        <v>0.8948842592592593</v>
      </c>
      <c r="AQ12" s="4">
        <v>47.159117999999999</v>
      </c>
      <c r="AR12" s="4">
        <v>-88.489379</v>
      </c>
      <c r="AS12" s="4">
        <v>314.3</v>
      </c>
      <c r="AT12" s="4">
        <v>36.6</v>
      </c>
      <c r="AU12" s="4">
        <v>12</v>
      </c>
      <c r="AV12" s="4">
        <v>9</v>
      </c>
      <c r="AW12" s="4" t="s">
        <v>211</v>
      </c>
      <c r="AX12" s="4">
        <v>1.1000000000000001</v>
      </c>
      <c r="AY12" s="4">
        <v>1</v>
      </c>
      <c r="AZ12" s="4">
        <v>1.7</v>
      </c>
      <c r="BA12" s="4">
        <v>13.404</v>
      </c>
      <c r="BB12" s="4">
        <v>14.53</v>
      </c>
      <c r="BC12" s="4">
        <v>1.08</v>
      </c>
      <c r="BD12" s="4">
        <v>14.053000000000001</v>
      </c>
      <c r="BE12" s="4">
        <v>2903.5520000000001</v>
      </c>
      <c r="BF12" s="4">
        <v>1.262</v>
      </c>
      <c r="BG12" s="4">
        <v>5.532</v>
      </c>
      <c r="BH12" s="4">
        <v>4.4999999999999998E-2</v>
      </c>
      <c r="BI12" s="4">
        <v>5.577</v>
      </c>
      <c r="BJ12" s="4">
        <v>4.5170000000000003</v>
      </c>
      <c r="BK12" s="4">
        <v>3.6999999999999998E-2</v>
      </c>
      <c r="BL12" s="4">
        <v>4.5529999999999999</v>
      </c>
      <c r="BM12" s="4">
        <v>0.4229</v>
      </c>
      <c r="BQ12" s="4">
        <v>75.509</v>
      </c>
      <c r="BR12" s="4">
        <v>0.481462</v>
      </c>
      <c r="BS12" s="4">
        <v>-5</v>
      </c>
      <c r="BT12" s="4">
        <v>8.9289999999999994E-3</v>
      </c>
      <c r="BU12" s="4">
        <v>11.765727999999999</v>
      </c>
      <c r="BV12" s="4">
        <v>21</v>
      </c>
      <c r="BW12" s="4">
        <f t="shared" si="9"/>
        <v>3.1085053375999996</v>
      </c>
      <c r="BY12" s="4">
        <f>BE12*$BU12*VLOOKUP("Fuel Specific Gravity",'Raw Data'!$A$1:$B$2000,2,FALSE)</f>
        <v>25655.964702457855</v>
      </c>
      <c r="BZ12" s="4">
        <f>BF12*$BU12*VLOOKUP("Fuel Specific Gravity",'Raw Data'!$A$1:$B$2000,2,FALSE)</f>
        <v>11.151109900736</v>
      </c>
      <c r="CA12" s="4">
        <f>BJ12*$BU12*VLOOKUP("Fuel Specific Gravity",'Raw Data'!$A$1:$B$2000,2,FALSE)</f>
        <v>39.912490825375997</v>
      </c>
      <c r="CB12" s="4">
        <f>BM12*$BU12*VLOOKUP("Fuel Specific Gravity",'Raw Data'!$A$1:$B$2000,2,FALSE)</f>
        <v>3.7367705047711994</v>
      </c>
    </row>
    <row r="13" spans="1:87" x14ac:dyDescent="0.25">
      <c r="A13" s="2">
        <v>43167</v>
      </c>
      <c r="B13" s="38">
        <v>1.9084490740740739E-2</v>
      </c>
      <c r="C13" s="4">
        <v>13.097</v>
      </c>
      <c r="D13" s="4">
        <v>7.7999999999999996E-3</v>
      </c>
      <c r="E13" s="4">
        <v>77.932772999999997</v>
      </c>
      <c r="F13" s="4">
        <v>350.7</v>
      </c>
      <c r="G13" s="4">
        <v>1.8</v>
      </c>
      <c r="H13" s="4">
        <v>44.3</v>
      </c>
      <c r="J13" s="4">
        <v>0.4</v>
      </c>
      <c r="K13" s="4">
        <v>0.88380000000000003</v>
      </c>
      <c r="L13" s="4">
        <v>11.5754</v>
      </c>
      <c r="M13" s="4">
        <v>6.8999999999999999E-3</v>
      </c>
      <c r="N13" s="4">
        <v>309.9855</v>
      </c>
      <c r="O13" s="4">
        <v>1.6143000000000001</v>
      </c>
      <c r="P13" s="4">
        <v>311.60000000000002</v>
      </c>
      <c r="Q13" s="4">
        <v>253.078</v>
      </c>
      <c r="R13" s="4">
        <v>1.3179000000000001</v>
      </c>
      <c r="S13" s="4">
        <v>254.4</v>
      </c>
      <c r="T13" s="4">
        <v>44.334000000000003</v>
      </c>
      <c r="W13" s="4">
        <v>0</v>
      </c>
      <c r="X13" s="4">
        <v>0.35349999999999998</v>
      </c>
      <c r="Y13" s="4">
        <v>11.9</v>
      </c>
      <c r="Z13" s="4">
        <v>851</v>
      </c>
      <c r="AA13" s="4">
        <v>852</v>
      </c>
      <c r="AB13" s="4">
        <v>869</v>
      </c>
      <c r="AC13" s="4">
        <v>86</v>
      </c>
      <c r="AD13" s="4">
        <v>27.16</v>
      </c>
      <c r="AE13" s="4">
        <v>0.62</v>
      </c>
      <c r="AF13" s="4">
        <v>978</v>
      </c>
      <c r="AG13" s="4">
        <v>2</v>
      </c>
      <c r="AH13" s="4">
        <v>48</v>
      </c>
      <c r="AI13" s="4">
        <v>41</v>
      </c>
      <c r="AJ13" s="4">
        <v>190</v>
      </c>
      <c r="AK13" s="4">
        <v>168</v>
      </c>
      <c r="AL13" s="4">
        <v>4.9000000000000004</v>
      </c>
      <c r="AM13" s="4">
        <v>175.1</v>
      </c>
      <c r="AN13" s="4" t="s">
        <v>155</v>
      </c>
      <c r="AO13" s="4">
        <v>2</v>
      </c>
      <c r="AP13" s="5">
        <v>0.89490740740740737</v>
      </c>
      <c r="AQ13" s="4">
        <v>47.159072999999999</v>
      </c>
      <c r="AR13" s="4">
        <v>-88.489301999999995</v>
      </c>
      <c r="AS13" s="4">
        <v>314.2</v>
      </c>
      <c r="AT13" s="4">
        <v>36.700000000000003</v>
      </c>
      <c r="AU13" s="4">
        <v>12</v>
      </c>
      <c r="AV13" s="4">
        <v>9</v>
      </c>
      <c r="AW13" s="4" t="s">
        <v>211</v>
      </c>
      <c r="AX13" s="4">
        <v>1.1000000000000001</v>
      </c>
      <c r="AY13" s="4">
        <v>1.0770999999999999</v>
      </c>
      <c r="AZ13" s="4">
        <v>1.7</v>
      </c>
      <c r="BA13" s="4">
        <v>13.404</v>
      </c>
      <c r="BB13" s="4">
        <v>15.45</v>
      </c>
      <c r="BC13" s="4">
        <v>1.1499999999999999</v>
      </c>
      <c r="BD13" s="4">
        <v>13.146000000000001</v>
      </c>
      <c r="BE13" s="4">
        <v>2904.4780000000001</v>
      </c>
      <c r="BF13" s="4">
        <v>1.1000000000000001</v>
      </c>
      <c r="BG13" s="4">
        <v>8.1449999999999996</v>
      </c>
      <c r="BH13" s="4">
        <v>4.2000000000000003E-2</v>
      </c>
      <c r="BI13" s="4">
        <v>8.1880000000000006</v>
      </c>
      <c r="BJ13" s="4">
        <v>6.65</v>
      </c>
      <c r="BK13" s="4">
        <v>3.5000000000000003E-2</v>
      </c>
      <c r="BL13" s="4">
        <v>6.6849999999999996</v>
      </c>
      <c r="BM13" s="4">
        <v>0.38390000000000002</v>
      </c>
      <c r="BQ13" s="4">
        <v>64.498999999999995</v>
      </c>
      <c r="BR13" s="4">
        <v>0.55760399999999999</v>
      </c>
      <c r="BS13" s="4">
        <v>-5</v>
      </c>
      <c r="BT13" s="4">
        <v>8.9999999999999993E-3</v>
      </c>
      <c r="BU13" s="4">
        <v>13.626447000000001</v>
      </c>
      <c r="BV13" s="4">
        <v>21</v>
      </c>
      <c r="BW13" s="4">
        <f t="shared" si="9"/>
        <v>3.6001072974000001</v>
      </c>
      <c r="BY13" s="4">
        <f>BE13*$BU13*VLOOKUP("Fuel Specific Gravity",'Raw Data'!$A$1:$B$2000,2,FALSE)</f>
        <v>29722.864362779172</v>
      </c>
      <c r="BZ13" s="4">
        <f>BF13*$BU13*VLOOKUP("Fuel Specific Gravity",'Raw Data'!$A$1:$B$2000,2,FALSE)</f>
        <v>11.256807866700001</v>
      </c>
      <c r="CA13" s="4">
        <f>BJ13*$BU13*VLOOKUP("Fuel Specific Gravity",'Raw Data'!$A$1:$B$2000,2,FALSE)</f>
        <v>68.052520285050008</v>
      </c>
      <c r="CB13" s="4">
        <f>BM13*$BU13*VLOOKUP("Fuel Specific Gravity",'Raw Data'!$A$1:$B$2000,2,FALSE)</f>
        <v>3.9286259454783004</v>
      </c>
    </row>
    <row r="14" spans="1:87" x14ac:dyDescent="0.25">
      <c r="A14" s="2">
        <v>43167</v>
      </c>
      <c r="B14" s="38">
        <v>1.9096064814814816E-2</v>
      </c>
      <c r="C14" s="4">
        <v>12.212999999999999</v>
      </c>
      <c r="D14" s="4">
        <v>5.3E-3</v>
      </c>
      <c r="E14" s="4">
        <v>52.722689000000003</v>
      </c>
      <c r="F14" s="4">
        <v>480.5</v>
      </c>
      <c r="G14" s="4">
        <v>1.5</v>
      </c>
      <c r="H14" s="4">
        <v>43.2</v>
      </c>
      <c r="J14" s="4">
        <v>0.4</v>
      </c>
      <c r="K14" s="4">
        <v>0.89100000000000001</v>
      </c>
      <c r="L14" s="4">
        <v>10.882</v>
      </c>
      <c r="M14" s="4">
        <v>4.7000000000000002E-3</v>
      </c>
      <c r="N14" s="4">
        <v>428.13350000000003</v>
      </c>
      <c r="O14" s="4">
        <v>1.2931999999999999</v>
      </c>
      <c r="P14" s="4">
        <v>429.4</v>
      </c>
      <c r="Q14" s="4">
        <v>349.53629999999998</v>
      </c>
      <c r="R14" s="4">
        <v>1.0558000000000001</v>
      </c>
      <c r="S14" s="4">
        <v>350.6</v>
      </c>
      <c r="T14" s="4">
        <v>43.164200000000001</v>
      </c>
      <c r="W14" s="4">
        <v>0</v>
      </c>
      <c r="X14" s="4">
        <v>0.35639999999999999</v>
      </c>
      <c r="Y14" s="4">
        <v>11.9</v>
      </c>
      <c r="Z14" s="4">
        <v>852</v>
      </c>
      <c r="AA14" s="4">
        <v>852</v>
      </c>
      <c r="AB14" s="4">
        <v>868</v>
      </c>
      <c r="AC14" s="4">
        <v>86</v>
      </c>
      <c r="AD14" s="4">
        <v>27.16</v>
      </c>
      <c r="AE14" s="4">
        <v>0.62</v>
      </c>
      <c r="AF14" s="4">
        <v>978</v>
      </c>
      <c r="AG14" s="4">
        <v>2</v>
      </c>
      <c r="AH14" s="4">
        <v>48</v>
      </c>
      <c r="AI14" s="4">
        <v>41</v>
      </c>
      <c r="AJ14" s="4">
        <v>190</v>
      </c>
      <c r="AK14" s="4">
        <v>168</v>
      </c>
      <c r="AL14" s="4">
        <v>5</v>
      </c>
      <c r="AM14" s="4">
        <v>175.2</v>
      </c>
      <c r="AN14" s="4" t="s">
        <v>155</v>
      </c>
      <c r="AO14" s="4">
        <v>2</v>
      </c>
      <c r="AP14" s="5">
        <v>0.89490740740740737</v>
      </c>
      <c r="AQ14" s="4">
        <v>47.159018000000003</v>
      </c>
      <c r="AR14" s="4">
        <v>-88.489132999999995</v>
      </c>
      <c r="AS14" s="4">
        <v>314</v>
      </c>
      <c r="AT14" s="4">
        <v>37.9</v>
      </c>
      <c r="AU14" s="4">
        <v>12</v>
      </c>
      <c r="AV14" s="4">
        <v>9</v>
      </c>
      <c r="AW14" s="4" t="s">
        <v>211</v>
      </c>
      <c r="AX14" s="4">
        <v>1.1000000000000001</v>
      </c>
      <c r="AY14" s="4">
        <v>1.1000000000000001</v>
      </c>
      <c r="AZ14" s="4">
        <v>1.7</v>
      </c>
      <c r="BA14" s="4">
        <v>13.404</v>
      </c>
      <c r="BB14" s="4">
        <v>16.510000000000002</v>
      </c>
      <c r="BC14" s="4">
        <v>1.23</v>
      </c>
      <c r="BD14" s="4">
        <v>12.233000000000001</v>
      </c>
      <c r="BE14" s="4">
        <v>2905.5509999999999</v>
      </c>
      <c r="BF14" s="4">
        <v>0.79800000000000004</v>
      </c>
      <c r="BG14" s="4">
        <v>11.971</v>
      </c>
      <c r="BH14" s="4">
        <v>3.5999999999999997E-2</v>
      </c>
      <c r="BI14" s="4">
        <v>12.007</v>
      </c>
      <c r="BJ14" s="4">
        <v>9.7729999999999997</v>
      </c>
      <c r="BK14" s="4">
        <v>0.03</v>
      </c>
      <c r="BL14" s="4">
        <v>9.8030000000000008</v>
      </c>
      <c r="BM14" s="4">
        <v>0.3977</v>
      </c>
      <c r="BQ14" s="4">
        <v>69.192999999999998</v>
      </c>
      <c r="BR14" s="4">
        <v>0.58808300000000002</v>
      </c>
      <c r="BS14" s="4">
        <v>-5</v>
      </c>
      <c r="BT14" s="4">
        <v>8.9999999999999993E-3</v>
      </c>
      <c r="BU14" s="4">
        <v>14.371278</v>
      </c>
      <c r="BV14" s="4">
        <v>21</v>
      </c>
      <c r="BW14" s="4">
        <f t="shared" si="9"/>
        <v>3.7968916475999999</v>
      </c>
      <c r="BY14" s="4">
        <f>BE14*$BU14*VLOOKUP("Fuel Specific Gravity",'Raw Data'!$A$1:$B$2000,2,FALSE)</f>
        <v>31359.117354297676</v>
      </c>
      <c r="BZ14" s="4">
        <f>BF14*$BU14*VLOOKUP("Fuel Specific Gravity",'Raw Data'!$A$1:$B$2000,2,FALSE)</f>
        <v>8.6126781628440003</v>
      </c>
      <c r="CA14" s="4">
        <f>BJ14*$BU14*VLOOKUP("Fuel Specific Gravity",'Raw Data'!$A$1:$B$2000,2,FALSE)</f>
        <v>105.47832542039399</v>
      </c>
      <c r="CB14" s="4">
        <f>BM14*$BU14*VLOOKUP("Fuel Specific Gravity",'Raw Data'!$A$1:$B$2000,2,FALSE)</f>
        <v>4.2923084027106002</v>
      </c>
    </row>
    <row r="15" spans="1:87" x14ac:dyDescent="0.25">
      <c r="A15" s="2">
        <v>43167</v>
      </c>
      <c r="B15" s="38">
        <v>1.9107638888888889E-2</v>
      </c>
      <c r="C15" s="4">
        <v>11.975</v>
      </c>
      <c r="D15" s="4">
        <v>8.5000000000000006E-3</v>
      </c>
      <c r="E15" s="4">
        <v>85.256917000000001</v>
      </c>
      <c r="F15" s="4">
        <v>604.70000000000005</v>
      </c>
      <c r="G15" s="4">
        <v>1.1000000000000001</v>
      </c>
      <c r="H15" s="4">
        <v>33.799999999999997</v>
      </c>
      <c r="J15" s="4">
        <v>0.4</v>
      </c>
      <c r="K15" s="4">
        <v>0.89290000000000003</v>
      </c>
      <c r="L15" s="4">
        <v>10.692299999999999</v>
      </c>
      <c r="M15" s="4">
        <v>7.6E-3</v>
      </c>
      <c r="N15" s="4">
        <v>539.94029999999998</v>
      </c>
      <c r="O15" s="4">
        <v>0.99750000000000005</v>
      </c>
      <c r="P15" s="4">
        <v>540.9</v>
      </c>
      <c r="Q15" s="4">
        <v>440.81740000000002</v>
      </c>
      <c r="R15" s="4">
        <v>0.81440000000000001</v>
      </c>
      <c r="S15" s="4">
        <v>441.6</v>
      </c>
      <c r="T15" s="4">
        <v>33.8245</v>
      </c>
      <c r="W15" s="4">
        <v>0</v>
      </c>
      <c r="X15" s="4">
        <v>0.35720000000000002</v>
      </c>
      <c r="Y15" s="4">
        <v>11.9</v>
      </c>
      <c r="Z15" s="4">
        <v>852</v>
      </c>
      <c r="AA15" s="4">
        <v>852</v>
      </c>
      <c r="AB15" s="4">
        <v>870</v>
      </c>
      <c r="AC15" s="4">
        <v>86</v>
      </c>
      <c r="AD15" s="4">
        <v>27.16</v>
      </c>
      <c r="AE15" s="4">
        <v>0.62</v>
      </c>
      <c r="AF15" s="4">
        <v>978</v>
      </c>
      <c r="AG15" s="4">
        <v>2</v>
      </c>
      <c r="AH15" s="4">
        <v>48</v>
      </c>
      <c r="AI15" s="4">
        <v>41</v>
      </c>
      <c r="AJ15" s="4">
        <v>190</v>
      </c>
      <c r="AK15" s="4">
        <v>168</v>
      </c>
      <c r="AL15" s="4">
        <v>4.9000000000000004</v>
      </c>
      <c r="AM15" s="4">
        <v>175.6</v>
      </c>
      <c r="AN15" s="4" t="s">
        <v>155</v>
      </c>
      <c r="AO15" s="4">
        <v>2</v>
      </c>
      <c r="AP15" s="5">
        <v>0.89491898148148152</v>
      </c>
      <c r="AQ15" s="4">
        <v>47.158938999999997</v>
      </c>
      <c r="AR15" s="4">
        <v>-88.488937000000007</v>
      </c>
      <c r="AS15" s="4">
        <v>313.8</v>
      </c>
      <c r="AT15" s="4">
        <v>39.6</v>
      </c>
      <c r="AU15" s="4">
        <v>12</v>
      </c>
      <c r="AV15" s="4">
        <v>9</v>
      </c>
      <c r="AW15" s="4" t="s">
        <v>211</v>
      </c>
      <c r="AX15" s="4">
        <v>1.1000000000000001</v>
      </c>
      <c r="AY15" s="4">
        <v>1.1000000000000001</v>
      </c>
      <c r="AZ15" s="4">
        <v>1.7</v>
      </c>
      <c r="BA15" s="4">
        <v>13.404</v>
      </c>
      <c r="BB15" s="4">
        <v>16.82</v>
      </c>
      <c r="BC15" s="4">
        <v>1.25</v>
      </c>
      <c r="BD15" s="4">
        <v>11.996</v>
      </c>
      <c r="BE15" s="4">
        <v>2905.1579999999999</v>
      </c>
      <c r="BF15" s="4">
        <v>1.3160000000000001</v>
      </c>
      <c r="BG15" s="4">
        <v>15.363</v>
      </c>
      <c r="BH15" s="4">
        <v>2.8000000000000001E-2</v>
      </c>
      <c r="BI15" s="4">
        <v>15.391999999999999</v>
      </c>
      <c r="BJ15" s="4">
        <v>12.542999999999999</v>
      </c>
      <c r="BK15" s="4">
        <v>2.3E-2</v>
      </c>
      <c r="BL15" s="4">
        <v>12.566000000000001</v>
      </c>
      <c r="BM15" s="4">
        <v>0.31709999999999999</v>
      </c>
      <c r="BQ15" s="4">
        <v>70.56</v>
      </c>
      <c r="BR15" s="4">
        <v>0.47852</v>
      </c>
      <c r="BS15" s="4">
        <v>-5</v>
      </c>
      <c r="BT15" s="4">
        <v>8.9999999999999993E-3</v>
      </c>
      <c r="BU15" s="4">
        <v>11.693832</v>
      </c>
      <c r="BV15" s="4">
        <v>21</v>
      </c>
      <c r="BW15" s="4">
        <f t="shared" si="9"/>
        <v>3.0895104143999998</v>
      </c>
      <c r="BY15" s="4">
        <f>BE15*$BU15*VLOOKUP("Fuel Specific Gravity",'Raw Data'!$A$1:$B$2000,2,FALSE)</f>
        <v>25513.294618677453</v>
      </c>
      <c r="BZ15" s="4">
        <f>BF15*$BU15*VLOOKUP("Fuel Specific Gravity",'Raw Data'!$A$1:$B$2000,2,FALSE)</f>
        <v>11.557201266912001</v>
      </c>
      <c r="CA15" s="4">
        <f>BJ15*$BU15*VLOOKUP("Fuel Specific Gravity",'Raw Data'!$A$1:$B$2000,2,FALSE)</f>
        <v>110.15347681677599</v>
      </c>
      <c r="CB15" s="4">
        <f>BM15*$BU15*VLOOKUP("Fuel Specific Gravity",'Raw Data'!$A$1:$B$2000,2,FALSE)</f>
        <v>2.7847937095272002</v>
      </c>
    </row>
    <row r="16" spans="1:87" x14ac:dyDescent="0.25">
      <c r="A16" s="2">
        <v>43167</v>
      </c>
      <c r="B16" s="38">
        <v>1.9119212962962963E-2</v>
      </c>
      <c r="C16" s="4">
        <v>12.491</v>
      </c>
      <c r="D16" s="4">
        <v>8.8999999999999999E-3</v>
      </c>
      <c r="E16" s="4">
        <v>89.114582999999996</v>
      </c>
      <c r="F16" s="4">
        <v>638.29999999999995</v>
      </c>
      <c r="G16" s="4">
        <v>1.3</v>
      </c>
      <c r="H16" s="4">
        <v>30.9</v>
      </c>
      <c r="J16" s="4">
        <v>0.56999999999999995</v>
      </c>
      <c r="K16" s="4">
        <v>0.88870000000000005</v>
      </c>
      <c r="L16" s="4">
        <v>11.100099999999999</v>
      </c>
      <c r="M16" s="4">
        <v>7.9000000000000008E-3</v>
      </c>
      <c r="N16" s="4">
        <v>567.20230000000004</v>
      </c>
      <c r="O16" s="4">
        <v>1.1553</v>
      </c>
      <c r="P16" s="4">
        <v>568.4</v>
      </c>
      <c r="Q16" s="4">
        <v>463.07459999999998</v>
      </c>
      <c r="R16" s="4">
        <v>0.94320000000000004</v>
      </c>
      <c r="S16" s="4">
        <v>464</v>
      </c>
      <c r="T16" s="4">
        <v>30.896000000000001</v>
      </c>
      <c r="W16" s="4">
        <v>0</v>
      </c>
      <c r="X16" s="4">
        <v>0.50590000000000002</v>
      </c>
      <c r="Y16" s="4">
        <v>11.9</v>
      </c>
      <c r="Z16" s="4">
        <v>852</v>
      </c>
      <c r="AA16" s="4">
        <v>853</v>
      </c>
      <c r="AB16" s="4">
        <v>871</v>
      </c>
      <c r="AC16" s="4">
        <v>86</v>
      </c>
      <c r="AD16" s="4">
        <v>27.16</v>
      </c>
      <c r="AE16" s="4">
        <v>0.62</v>
      </c>
      <c r="AF16" s="4">
        <v>978</v>
      </c>
      <c r="AG16" s="4">
        <v>2</v>
      </c>
      <c r="AH16" s="4">
        <v>48</v>
      </c>
      <c r="AI16" s="4">
        <v>41</v>
      </c>
      <c r="AJ16" s="4">
        <v>190</v>
      </c>
      <c r="AK16" s="4">
        <v>167.1</v>
      </c>
      <c r="AL16" s="4">
        <v>4.8</v>
      </c>
      <c r="AM16" s="4">
        <v>176</v>
      </c>
      <c r="AN16" s="4" t="s">
        <v>155</v>
      </c>
      <c r="AO16" s="4">
        <v>2</v>
      </c>
      <c r="AP16" s="5">
        <v>0.89493055555555545</v>
      </c>
      <c r="AQ16" s="4">
        <v>47.158867999999998</v>
      </c>
      <c r="AR16" s="4">
        <v>-88.488506999999998</v>
      </c>
      <c r="AS16" s="4">
        <v>313.2</v>
      </c>
      <c r="AT16" s="4">
        <v>41.7</v>
      </c>
      <c r="AU16" s="4">
        <v>12</v>
      </c>
      <c r="AV16" s="4">
        <v>9</v>
      </c>
      <c r="AW16" s="4" t="s">
        <v>211</v>
      </c>
      <c r="AX16" s="4">
        <v>1.2542</v>
      </c>
      <c r="AY16" s="4">
        <v>1.2542</v>
      </c>
      <c r="AZ16" s="4">
        <v>1.9313</v>
      </c>
      <c r="BA16" s="4">
        <v>13.404</v>
      </c>
      <c r="BB16" s="4">
        <v>16.16</v>
      </c>
      <c r="BC16" s="4">
        <v>1.21</v>
      </c>
      <c r="BD16" s="4">
        <v>12.529</v>
      </c>
      <c r="BE16" s="4">
        <v>2904.866</v>
      </c>
      <c r="BF16" s="4">
        <v>1.319</v>
      </c>
      <c r="BG16" s="4">
        <v>15.544</v>
      </c>
      <c r="BH16" s="4">
        <v>3.2000000000000001E-2</v>
      </c>
      <c r="BI16" s="4">
        <v>15.576000000000001</v>
      </c>
      <c r="BJ16" s="4">
        <v>12.691000000000001</v>
      </c>
      <c r="BK16" s="4">
        <v>2.5999999999999999E-2</v>
      </c>
      <c r="BL16" s="4">
        <v>12.717000000000001</v>
      </c>
      <c r="BM16" s="4">
        <v>0.27900000000000003</v>
      </c>
      <c r="BQ16" s="4">
        <v>96.257999999999996</v>
      </c>
      <c r="BR16" s="4">
        <v>0.51644999999999996</v>
      </c>
      <c r="BS16" s="4">
        <v>-5</v>
      </c>
      <c r="BT16" s="4">
        <v>8.9999999999999993E-3</v>
      </c>
      <c r="BU16" s="4">
        <v>12.620747</v>
      </c>
      <c r="BV16" s="4">
        <v>21</v>
      </c>
      <c r="BW16" s="4">
        <f t="shared" si="9"/>
        <v>3.3344013574</v>
      </c>
      <c r="BY16" s="4">
        <f>BE16*$BU16*VLOOKUP("Fuel Specific Gravity",'Raw Data'!$A$1:$B$2000,2,FALSE)</f>
        <v>27532.845720031401</v>
      </c>
      <c r="BZ16" s="4">
        <f>BF16*$BU16*VLOOKUP("Fuel Specific Gravity",'Raw Data'!$A$1:$B$2000,2,FALSE)</f>
        <v>12.501720735042998</v>
      </c>
      <c r="CA16" s="4">
        <f>BJ16*$BU16*VLOOKUP("Fuel Specific Gravity",'Raw Data'!$A$1:$B$2000,2,FALSE)</f>
        <v>120.28759503292702</v>
      </c>
      <c r="CB16" s="4">
        <f>BM16*$BU16*VLOOKUP("Fuel Specific Gravity",'Raw Data'!$A$1:$B$2000,2,FALSE)</f>
        <v>2.6444124981630002</v>
      </c>
    </row>
    <row r="17" spans="1:80" x14ac:dyDescent="0.25">
      <c r="A17" s="2">
        <v>43167</v>
      </c>
      <c r="B17" s="38">
        <v>1.9130787037037036E-2</v>
      </c>
      <c r="C17" s="4">
        <v>13.227</v>
      </c>
      <c r="D17" s="4">
        <v>7.5600000000000001E-2</v>
      </c>
      <c r="E17" s="4">
        <v>755.71548800000005</v>
      </c>
      <c r="F17" s="4">
        <v>683.1</v>
      </c>
      <c r="G17" s="4">
        <v>1.3</v>
      </c>
      <c r="H17" s="4">
        <v>29.3</v>
      </c>
      <c r="J17" s="4">
        <v>0.94</v>
      </c>
      <c r="K17" s="4">
        <v>0.8821</v>
      </c>
      <c r="L17" s="4">
        <v>11.6678</v>
      </c>
      <c r="M17" s="4">
        <v>6.6699999999999995E-2</v>
      </c>
      <c r="N17" s="4">
        <v>602.62120000000004</v>
      </c>
      <c r="O17" s="4">
        <v>1.1468</v>
      </c>
      <c r="P17" s="4">
        <v>603.79999999999995</v>
      </c>
      <c r="Q17" s="4">
        <v>491.99130000000002</v>
      </c>
      <c r="R17" s="4">
        <v>0.93630000000000002</v>
      </c>
      <c r="S17" s="4">
        <v>492.9</v>
      </c>
      <c r="T17" s="4">
        <v>29.254300000000001</v>
      </c>
      <c r="W17" s="4">
        <v>0</v>
      </c>
      <c r="X17" s="4">
        <v>0.83069999999999999</v>
      </c>
      <c r="Y17" s="4">
        <v>11.9</v>
      </c>
      <c r="Z17" s="4">
        <v>852</v>
      </c>
      <c r="AA17" s="4">
        <v>853</v>
      </c>
      <c r="AB17" s="4">
        <v>872</v>
      </c>
      <c r="AC17" s="4">
        <v>86</v>
      </c>
      <c r="AD17" s="4">
        <v>27.16</v>
      </c>
      <c r="AE17" s="4">
        <v>0.62</v>
      </c>
      <c r="AF17" s="4">
        <v>978</v>
      </c>
      <c r="AG17" s="4">
        <v>2</v>
      </c>
      <c r="AH17" s="4">
        <v>48</v>
      </c>
      <c r="AI17" s="4">
        <v>41</v>
      </c>
      <c r="AJ17" s="4">
        <v>190</v>
      </c>
      <c r="AK17" s="4">
        <v>167</v>
      </c>
      <c r="AL17" s="4">
        <v>4.8</v>
      </c>
      <c r="AM17" s="4">
        <v>175.7</v>
      </c>
      <c r="AN17" s="4" t="s">
        <v>155</v>
      </c>
      <c r="AO17" s="4">
        <v>2</v>
      </c>
      <c r="AP17" s="5">
        <v>0.89495370370370375</v>
      </c>
      <c r="AQ17" s="4">
        <v>47.158852000000003</v>
      </c>
      <c r="AR17" s="4">
        <v>-88.488196000000002</v>
      </c>
      <c r="AS17" s="4">
        <v>312.8</v>
      </c>
      <c r="AT17" s="4">
        <v>42.3</v>
      </c>
      <c r="AU17" s="4">
        <v>12</v>
      </c>
      <c r="AV17" s="4">
        <v>10</v>
      </c>
      <c r="AW17" s="4" t="s">
        <v>201</v>
      </c>
      <c r="AX17" s="4">
        <v>1.3</v>
      </c>
      <c r="AY17" s="4">
        <v>1.3</v>
      </c>
      <c r="AZ17" s="4">
        <v>2</v>
      </c>
      <c r="BA17" s="4">
        <v>13.404</v>
      </c>
      <c r="BB17" s="4">
        <v>15.23</v>
      </c>
      <c r="BC17" s="4">
        <v>1.1399999999999999</v>
      </c>
      <c r="BD17" s="4">
        <v>13.36</v>
      </c>
      <c r="BE17" s="4">
        <v>2889.951</v>
      </c>
      <c r="BF17" s="4">
        <v>10.509</v>
      </c>
      <c r="BG17" s="4">
        <v>15.631</v>
      </c>
      <c r="BH17" s="4">
        <v>0.03</v>
      </c>
      <c r="BI17" s="4">
        <v>15.661</v>
      </c>
      <c r="BJ17" s="4">
        <v>12.760999999999999</v>
      </c>
      <c r="BK17" s="4">
        <v>2.4E-2</v>
      </c>
      <c r="BL17" s="4">
        <v>12.786</v>
      </c>
      <c r="BM17" s="4">
        <v>0.25</v>
      </c>
      <c r="BQ17" s="4">
        <v>149.602</v>
      </c>
      <c r="BR17" s="4">
        <v>0.61373500000000003</v>
      </c>
      <c r="BS17" s="4">
        <v>-5</v>
      </c>
      <c r="BT17" s="4">
        <v>8.0719999999999993E-3</v>
      </c>
      <c r="BU17" s="4">
        <v>14.998156</v>
      </c>
      <c r="BV17" s="4">
        <v>21</v>
      </c>
      <c r="BW17" s="4">
        <f t="shared" si="9"/>
        <v>3.9625128151999998</v>
      </c>
      <c r="BY17" s="4">
        <f>BE17*$BU17*VLOOKUP("Fuel Specific Gravity",'Raw Data'!$A$1:$B$2000,2,FALSE)</f>
        <v>32551.295883697356</v>
      </c>
      <c r="BZ17" s="4">
        <f>BF17*$BU17*VLOOKUP("Fuel Specific Gravity",'Raw Data'!$A$1:$B$2000,2,FALSE)</f>
        <v>118.36933167440399</v>
      </c>
      <c r="CA17" s="4">
        <f>BJ17*$BU17*VLOOKUP("Fuel Specific Gravity",'Raw Data'!$A$1:$B$2000,2,FALSE)</f>
        <v>143.73499300571601</v>
      </c>
      <c r="CB17" s="4">
        <f>BM17*$BU17*VLOOKUP("Fuel Specific Gravity",'Raw Data'!$A$1:$B$2000,2,FALSE)</f>
        <v>2.815903789</v>
      </c>
    </row>
    <row r="18" spans="1:80" x14ac:dyDescent="0.25">
      <c r="A18" s="2">
        <v>43167</v>
      </c>
      <c r="B18" s="38">
        <v>1.9142361111111113E-2</v>
      </c>
      <c r="C18" s="4">
        <v>13.808999999999999</v>
      </c>
      <c r="D18" s="4">
        <v>1.2546999999999999</v>
      </c>
      <c r="E18" s="4">
        <v>12546.707920000001</v>
      </c>
      <c r="F18" s="4">
        <v>759.9</v>
      </c>
      <c r="G18" s="4">
        <v>1.4</v>
      </c>
      <c r="H18" s="4">
        <v>37.1</v>
      </c>
      <c r="J18" s="4">
        <v>1.26</v>
      </c>
      <c r="K18" s="4">
        <v>0.86699999999999999</v>
      </c>
      <c r="L18" s="4">
        <v>11.9718</v>
      </c>
      <c r="M18" s="4">
        <v>1.0876999999999999</v>
      </c>
      <c r="N18" s="4">
        <v>658.81780000000003</v>
      </c>
      <c r="O18" s="4">
        <v>1.2137</v>
      </c>
      <c r="P18" s="4">
        <v>660</v>
      </c>
      <c r="Q18" s="4">
        <v>537.87130000000002</v>
      </c>
      <c r="R18" s="4">
        <v>0.9909</v>
      </c>
      <c r="S18" s="4">
        <v>538.9</v>
      </c>
      <c r="T18" s="4">
        <v>37.118099999999998</v>
      </c>
      <c r="W18" s="4">
        <v>0</v>
      </c>
      <c r="X18" s="4">
        <v>1.0965</v>
      </c>
      <c r="Y18" s="4">
        <v>11.9</v>
      </c>
      <c r="Z18" s="4">
        <v>853</v>
      </c>
      <c r="AA18" s="4">
        <v>853</v>
      </c>
      <c r="AB18" s="4">
        <v>872</v>
      </c>
      <c r="AC18" s="4">
        <v>86</v>
      </c>
      <c r="AD18" s="4">
        <v>27.16</v>
      </c>
      <c r="AE18" s="4">
        <v>0.62</v>
      </c>
      <c r="AF18" s="4">
        <v>978</v>
      </c>
      <c r="AG18" s="4">
        <v>2</v>
      </c>
      <c r="AH18" s="4">
        <v>48</v>
      </c>
      <c r="AI18" s="4">
        <v>41</v>
      </c>
      <c r="AJ18" s="4">
        <v>190</v>
      </c>
      <c r="AK18" s="4">
        <v>167</v>
      </c>
      <c r="AL18" s="4">
        <v>4.8</v>
      </c>
      <c r="AM18" s="4">
        <v>175.3</v>
      </c>
      <c r="AN18" s="4" t="s">
        <v>155</v>
      </c>
      <c r="AO18" s="4">
        <v>2</v>
      </c>
      <c r="AP18" s="5">
        <v>0.89496527777777779</v>
      </c>
      <c r="AQ18" s="4">
        <v>47.158852000000003</v>
      </c>
      <c r="AR18" s="4">
        <v>-88.488136999999995</v>
      </c>
      <c r="AS18" s="4">
        <v>312.8</v>
      </c>
      <c r="AT18" s="4">
        <v>42.3</v>
      </c>
      <c r="AU18" s="4">
        <v>12</v>
      </c>
      <c r="AV18" s="4">
        <v>10</v>
      </c>
      <c r="AW18" s="4" t="s">
        <v>201</v>
      </c>
      <c r="AX18" s="4">
        <v>0.99160000000000004</v>
      </c>
      <c r="AY18" s="4">
        <v>1.2229000000000001</v>
      </c>
      <c r="AZ18" s="4">
        <v>1.6145</v>
      </c>
      <c r="BA18" s="4">
        <v>13.404</v>
      </c>
      <c r="BB18" s="4">
        <v>13.41</v>
      </c>
      <c r="BC18" s="4">
        <v>1</v>
      </c>
      <c r="BD18" s="4">
        <v>15.347</v>
      </c>
      <c r="BE18" s="4">
        <v>2663.3290000000002</v>
      </c>
      <c r="BF18" s="4">
        <v>154.01599999999999</v>
      </c>
      <c r="BG18" s="4">
        <v>15.348000000000001</v>
      </c>
      <c r="BH18" s="4">
        <v>2.8000000000000001E-2</v>
      </c>
      <c r="BI18" s="4">
        <v>15.377000000000001</v>
      </c>
      <c r="BJ18" s="4">
        <v>12.531000000000001</v>
      </c>
      <c r="BK18" s="4">
        <v>2.3E-2</v>
      </c>
      <c r="BL18" s="4">
        <v>12.554</v>
      </c>
      <c r="BM18" s="4">
        <v>0.28499999999999998</v>
      </c>
      <c r="BQ18" s="4">
        <v>177.36799999999999</v>
      </c>
      <c r="BR18" s="4">
        <v>0.64422299999999999</v>
      </c>
      <c r="BS18" s="4">
        <v>-5</v>
      </c>
      <c r="BT18" s="4">
        <v>8.9289999999999994E-3</v>
      </c>
      <c r="BU18" s="4">
        <v>15.743205</v>
      </c>
      <c r="BV18" s="4">
        <v>21</v>
      </c>
      <c r="BW18" s="4">
        <f t="shared" si="9"/>
        <v>4.1593547609999995</v>
      </c>
      <c r="BY18" s="4">
        <f>BE18*$BU18*VLOOKUP("Fuel Specific Gravity",'Raw Data'!$A$1:$B$2000,2,FALSE)</f>
        <v>31488.930156513194</v>
      </c>
      <c r="BZ18" s="4">
        <f>BF18*$BU18*VLOOKUP("Fuel Specific Gravity",'Raw Data'!$A$1:$B$2000,2,FALSE)</f>
        <v>1820.9538014212799</v>
      </c>
      <c r="CA18" s="4">
        <f>BJ18*$BU18*VLOOKUP("Fuel Specific Gravity",'Raw Data'!$A$1:$B$2000,2,FALSE)</f>
        <v>148.15585449310501</v>
      </c>
      <c r="CB18" s="4">
        <f>BM18*$BU18*VLOOKUP("Fuel Specific Gravity",'Raw Data'!$A$1:$B$2000,2,FALSE)</f>
        <v>3.3695968821749993</v>
      </c>
    </row>
    <row r="19" spans="1:80" x14ac:dyDescent="0.25">
      <c r="A19" s="2">
        <v>43167</v>
      </c>
      <c r="B19" s="38">
        <v>1.9153935185185187E-2</v>
      </c>
      <c r="C19" s="4">
        <v>12.914</v>
      </c>
      <c r="D19" s="4">
        <v>4.6459999999999999</v>
      </c>
      <c r="E19" s="4">
        <v>46459.513599999998</v>
      </c>
      <c r="F19" s="4">
        <v>794</v>
      </c>
      <c r="G19" s="4">
        <v>1.6</v>
      </c>
      <c r="H19" s="4">
        <v>422.7</v>
      </c>
      <c r="J19" s="4">
        <v>1.42</v>
      </c>
      <c r="K19" s="4">
        <v>0.84260000000000002</v>
      </c>
      <c r="L19" s="4">
        <v>10.8812</v>
      </c>
      <c r="M19" s="4">
        <v>3.9144999999999999</v>
      </c>
      <c r="N19" s="4">
        <v>669.00990000000002</v>
      </c>
      <c r="O19" s="4">
        <v>1.3613999999999999</v>
      </c>
      <c r="P19" s="4">
        <v>670.4</v>
      </c>
      <c r="Q19" s="4">
        <v>546.19230000000005</v>
      </c>
      <c r="R19" s="4">
        <v>1.1114999999999999</v>
      </c>
      <c r="S19" s="4">
        <v>547.29999999999995</v>
      </c>
      <c r="T19" s="4">
        <v>422.72019999999998</v>
      </c>
      <c r="W19" s="4">
        <v>0</v>
      </c>
      <c r="X19" s="4">
        <v>1.1959</v>
      </c>
      <c r="Y19" s="4">
        <v>11.9</v>
      </c>
      <c r="Z19" s="4">
        <v>852</v>
      </c>
      <c r="AA19" s="4">
        <v>853</v>
      </c>
      <c r="AB19" s="4">
        <v>872</v>
      </c>
      <c r="AC19" s="4">
        <v>86</v>
      </c>
      <c r="AD19" s="4">
        <v>27.16</v>
      </c>
      <c r="AE19" s="4">
        <v>0.62</v>
      </c>
      <c r="AF19" s="4">
        <v>978</v>
      </c>
      <c r="AG19" s="4">
        <v>2</v>
      </c>
      <c r="AH19" s="4">
        <v>47.070999999999998</v>
      </c>
      <c r="AI19" s="4">
        <v>41</v>
      </c>
      <c r="AJ19" s="4">
        <v>190</v>
      </c>
      <c r="AK19" s="4">
        <v>167</v>
      </c>
      <c r="AL19" s="4">
        <v>4.9000000000000004</v>
      </c>
      <c r="AM19" s="4">
        <v>175</v>
      </c>
      <c r="AN19" s="4" t="s">
        <v>155</v>
      </c>
      <c r="AO19" s="4">
        <v>2</v>
      </c>
      <c r="AP19" s="5">
        <v>0.89496527777777779</v>
      </c>
      <c r="AQ19" s="4">
        <v>47.158867999999998</v>
      </c>
      <c r="AR19" s="4">
        <v>-88.487713999999997</v>
      </c>
      <c r="AS19" s="4">
        <v>312.5</v>
      </c>
      <c r="AT19" s="4">
        <v>43.9</v>
      </c>
      <c r="AU19" s="4">
        <v>12</v>
      </c>
      <c r="AV19" s="4">
        <v>10</v>
      </c>
      <c r="AW19" s="4" t="s">
        <v>201</v>
      </c>
      <c r="AX19" s="4">
        <v>1.4397</v>
      </c>
      <c r="AY19" s="4">
        <v>1.0458000000000001</v>
      </c>
      <c r="AZ19" s="4">
        <v>2.0396999999999998</v>
      </c>
      <c r="BA19" s="4">
        <v>13.404</v>
      </c>
      <c r="BB19" s="4">
        <v>11.21</v>
      </c>
      <c r="BC19" s="4">
        <v>0.84</v>
      </c>
      <c r="BD19" s="4">
        <v>18.684999999999999</v>
      </c>
      <c r="BE19" s="4">
        <v>2130.3159999999998</v>
      </c>
      <c r="BF19" s="4">
        <v>487.779</v>
      </c>
      <c r="BG19" s="4">
        <v>13.715999999999999</v>
      </c>
      <c r="BH19" s="4">
        <v>2.8000000000000001E-2</v>
      </c>
      <c r="BI19" s="4">
        <v>13.744</v>
      </c>
      <c r="BJ19" s="4">
        <v>11.198</v>
      </c>
      <c r="BK19" s="4">
        <v>2.3E-2</v>
      </c>
      <c r="BL19" s="4">
        <v>11.221</v>
      </c>
      <c r="BM19" s="4">
        <v>2.8559000000000001</v>
      </c>
      <c r="BQ19" s="4">
        <v>170.24299999999999</v>
      </c>
      <c r="BR19" s="4">
        <v>0.55217099999999997</v>
      </c>
      <c r="BS19" s="4">
        <v>-5</v>
      </c>
      <c r="BT19" s="4">
        <v>7.1419999999999999E-3</v>
      </c>
      <c r="BU19" s="4">
        <v>13.493679</v>
      </c>
      <c r="BV19" s="4">
        <v>21</v>
      </c>
      <c r="BW19" s="4">
        <f t="shared" si="9"/>
        <v>3.5650299917999999</v>
      </c>
      <c r="BY19" s="4">
        <f>BE19*$BU19*VLOOKUP("Fuel Specific Gravity",'Raw Data'!$A$1:$B$2000,2,FALSE)</f>
        <v>21588.096004695562</v>
      </c>
      <c r="BZ19" s="4">
        <f>BF19*$BU19*VLOOKUP("Fuel Specific Gravity",'Raw Data'!$A$1:$B$2000,2,FALSE)</f>
        <v>4943.0318699546906</v>
      </c>
      <c r="CA19" s="4">
        <f>BJ19*$BU19*VLOOKUP("Fuel Specific Gravity",'Raw Data'!$A$1:$B$2000,2,FALSE)</f>
        <v>113.477765298942</v>
      </c>
      <c r="CB19" s="4">
        <f>BM19*$BU19*VLOOKUP("Fuel Specific Gravity",'Raw Data'!$A$1:$B$2000,2,FALSE)</f>
        <v>28.940984989931103</v>
      </c>
    </row>
    <row r="20" spans="1:80" x14ac:dyDescent="0.25">
      <c r="A20" s="2">
        <v>43167</v>
      </c>
      <c r="B20" s="38">
        <v>1.9165509259259261E-2</v>
      </c>
      <c r="C20" s="4">
        <v>12.51</v>
      </c>
      <c r="D20" s="4">
        <v>3.552</v>
      </c>
      <c r="E20" s="4">
        <v>35519.694969999997</v>
      </c>
      <c r="F20" s="4">
        <v>665</v>
      </c>
      <c r="G20" s="4">
        <v>2.7</v>
      </c>
      <c r="H20" s="4">
        <v>1110.3</v>
      </c>
      <c r="J20" s="4">
        <v>1.5</v>
      </c>
      <c r="K20" s="4">
        <v>0.85509999999999997</v>
      </c>
      <c r="L20" s="4">
        <v>10.697900000000001</v>
      </c>
      <c r="M20" s="4">
        <v>3.0375000000000001</v>
      </c>
      <c r="N20" s="4">
        <v>568.67740000000003</v>
      </c>
      <c r="O20" s="4">
        <v>2.3233000000000001</v>
      </c>
      <c r="P20" s="4">
        <v>571</v>
      </c>
      <c r="Q20" s="4">
        <v>464.27890000000002</v>
      </c>
      <c r="R20" s="4">
        <v>1.8968</v>
      </c>
      <c r="S20" s="4">
        <v>466.2</v>
      </c>
      <c r="T20" s="4">
        <v>1110.2879</v>
      </c>
      <c r="W20" s="4">
        <v>0</v>
      </c>
      <c r="X20" s="4">
        <v>1.2827</v>
      </c>
      <c r="Y20" s="4">
        <v>11.9</v>
      </c>
      <c r="Z20" s="4">
        <v>852</v>
      </c>
      <c r="AA20" s="4">
        <v>853</v>
      </c>
      <c r="AB20" s="4">
        <v>871</v>
      </c>
      <c r="AC20" s="4">
        <v>86</v>
      </c>
      <c r="AD20" s="4">
        <v>27.16</v>
      </c>
      <c r="AE20" s="4">
        <v>0.62</v>
      </c>
      <c r="AF20" s="4">
        <v>978</v>
      </c>
      <c r="AG20" s="4">
        <v>2</v>
      </c>
      <c r="AH20" s="4">
        <v>47.929000000000002</v>
      </c>
      <c r="AI20" s="4">
        <v>41</v>
      </c>
      <c r="AJ20" s="4">
        <v>190</v>
      </c>
      <c r="AK20" s="4">
        <v>167</v>
      </c>
      <c r="AL20" s="4">
        <v>4.9000000000000004</v>
      </c>
      <c r="AM20" s="4">
        <v>175.4</v>
      </c>
      <c r="AN20" s="4" t="s">
        <v>155</v>
      </c>
      <c r="AO20" s="4">
        <v>2</v>
      </c>
      <c r="AP20" s="5">
        <v>0.89498842592592587</v>
      </c>
      <c r="AQ20" s="4">
        <v>47.158873</v>
      </c>
      <c r="AR20" s="4">
        <v>-88.487588000000002</v>
      </c>
      <c r="AS20" s="4">
        <v>312.39999999999998</v>
      </c>
      <c r="AT20" s="4">
        <v>45.5</v>
      </c>
      <c r="AU20" s="4">
        <v>12</v>
      </c>
      <c r="AV20" s="4">
        <v>10</v>
      </c>
      <c r="AW20" s="4" t="s">
        <v>201</v>
      </c>
      <c r="AX20" s="4">
        <v>1.6771</v>
      </c>
      <c r="AY20" s="4">
        <v>1.0770999999999999</v>
      </c>
      <c r="AZ20" s="4">
        <v>2.2770999999999999</v>
      </c>
      <c r="BA20" s="4">
        <v>13.404</v>
      </c>
      <c r="BB20" s="4">
        <v>12.25</v>
      </c>
      <c r="BC20" s="4">
        <v>0.91</v>
      </c>
      <c r="BD20" s="4">
        <v>16.939</v>
      </c>
      <c r="BE20" s="4">
        <v>2244.8719999999998</v>
      </c>
      <c r="BF20" s="4">
        <v>405.678</v>
      </c>
      <c r="BG20" s="4">
        <v>12.497</v>
      </c>
      <c r="BH20" s="4">
        <v>5.0999999999999997E-2</v>
      </c>
      <c r="BI20" s="4">
        <v>12.548</v>
      </c>
      <c r="BJ20" s="4">
        <v>10.202999999999999</v>
      </c>
      <c r="BK20" s="4">
        <v>4.2000000000000003E-2</v>
      </c>
      <c r="BL20" s="4">
        <v>10.244</v>
      </c>
      <c r="BM20" s="4">
        <v>8.0398999999999994</v>
      </c>
      <c r="BQ20" s="4">
        <v>195.71600000000001</v>
      </c>
      <c r="BR20" s="4">
        <v>0.32947199999999999</v>
      </c>
      <c r="BS20" s="4">
        <v>-5</v>
      </c>
      <c r="BT20" s="4">
        <v>7.9290000000000003E-3</v>
      </c>
      <c r="BU20" s="4">
        <v>8.0514720000000004</v>
      </c>
      <c r="BV20" s="4">
        <v>21</v>
      </c>
      <c r="BW20" s="4">
        <f t="shared" si="9"/>
        <v>2.1271989024</v>
      </c>
      <c r="BY20" s="4">
        <f>BE20*$BU20*VLOOKUP("Fuel Specific Gravity",'Raw Data'!$A$1:$B$2000,2,FALSE)</f>
        <v>13573.967562739585</v>
      </c>
      <c r="BZ20" s="4">
        <f>BF20*$BU20*VLOOKUP("Fuel Specific Gravity",'Raw Data'!$A$1:$B$2000,2,FALSE)</f>
        <v>2452.9950985700161</v>
      </c>
      <c r="CA20" s="4">
        <f>BJ20*$BU20*VLOOKUP("Fuel Specific Gravity",'Raw Data'!$A$1:$B$2000,2,FALSE)</f>
        <v>61.694025780815998</v>
      </c>
      <c r="CB20" s="4">
        <f>BM20*$BU20*VLOOKUP("Fuel Specific Gravity",'Raw Data'!$A$1:$B$2000,2,FALSE)</f>
        <v>48.614505329332793</v>
      </c>
    </row>
    <row r="21" spans="1:80" x14ac:dyDescent="0.25">
      <c r="A21" s="2">
        <v>43167</v>
      </c>
      <c r="B21" s="38">
        <v>1.9177083333333334E-2</v>
      </c>
      <c r="C21" s="4">
        <v>12.726000000000001</v>
      </c>
      <c r="D21" s="4">
        <v>1.8613</v>
      </c>
      <c r="E21" s="4">
        <v>18612.947189999999</v>
      </c>
      <c r="F21" s="4">
        <v>538.70000000000005</v>
      </c>
      <c r="G21" s="4">
        <v>3.7</v>
      </c>
      <c r="H21" s="4">
        <v>828.7</v>
      </c>
      <c r="J21" s="4">
        <v>1.5</v>
      </c>
      <c r="K21" s="4">
        <v>0.86919999999999997</v>
      </c>
      <c r="L21" s="4">
        <v>11.0616</v>
      </c>
      <c r="M21" s="4">
        <v>1.6178999999999999</v>
      </c>
      <c r="N21" s="4">
        <v>468.29939999999999</v>
      </c>
      <c r="O21" s="4">
        <v>3.2208000000000001</v>
      </c>
      <c r="P21" s="4">
        <v>471.5</v>
      </c>
      <c r="Q21" s="4">
        <v>382.32839999999999</v>
      </c>
      <c r="R21" s="4">
        <v>2.6295000000000002</v>
      </c>
      <c r="S21" s="4">
        <v>385</v>
      </c>
      <c r="T21" s="4">
        <v>828.66309999999999</v>
      </c>
      <c r="W21" s="4">
        <v>0</v>
      </c>
      <c r="X21" s="4">
        <v>1.3039000000000001</v>
      </c>
      <c r="Y21" s="4">
        <v>11.9</v>
      </c>
      <c r="Z21" s="4">
        <v>852</v>
      </c>
      <c r="AA21" s="4">
        <v>854</v>
      </c>
      <c r="AB21" s="4">
        <v>871</v>
      </c>
      <c r="AC21" s="4">
        <v>86</v>
      </c>
      <c r="AD21" s="4">
        <v>27.16</v>
      </c>
      <c r="AE21" s="4">
        <v>0.62</v>
      </c>
      <c r="AF21" s="4">
        <v>978</v>
      </c>
      <c r="AG21" s="4">
        <v>2</v>
      </c>
      <c r="AH21" s="4">
        <v>48</v>
      </c>
      <c r="AI21" s="4">
        <v>41</v>
      </c>
      <c r="AJ21" s="4">
        <v>190</v>
      </c>
      <c r="AK21" s="4">
        <v>167</v>
      </c>
      <c r="AL21" s="4">
        <v>4.9000000000000004</v>
      </c>
      <c r="AM21" s="4">
        <v>175.8</v>
      </c>
      <c r="AN21" s="4" t="s">
        <v>155</v>
      </c>
      <c r="AO21" s="4">
        <v>2</v>
      </c>
      <c r="AP21" s="5">
        <v>0.89498842592592587</v>
      </c>
      <c r="AQ21" s="4">
        <v>47.158872000000002</v>
      </c>
      <c r="AR21" s="4">
        <v>-88.487161999999998</v>
      </c>
      <c r="AS21" s="4">
        <v>312.10000000000002</v>
      </c>
      <c r="AT21" s="4">
        <v>45</v>
      </c>
      <c r="AU21" s="4">
        <v>12</v>
      </c>
      <c r="AV21" s="4">
        <v>10</v>
      </c>
      <c r="AW21" s="4" t="s">
        <v>201</v>
      </c>
      <c r="AX21" s="4">
        <v>1.7</v>
      </c>
      <c r="AY21" s="4">
        <v>1.0228999999999999</v>
      </c>
      <c r="AZ21" s="4">
        <v>2.2999999999999998</v>
      </c>
      <c r="BA21" s="4">
        <v>13.404</v>
      </c>
      <c r="BB21" s="4">
        <v>13.65</v>
      </c>
      <c r="BC21" s="4">
        <v>1.02</v>
      </c>
      <c r="BD21" s="4">
        <v>15.042</v>
      </c>
      <c r="BE21" s="4">
        <v>2519.011</v>
      </c>
      <c r="BF21" s="4">
        <v>234.50200000000001</v>
      </c>
      <c r="BG21" s="4">
        <v>11.167999999999999</v>
      </c>
      <c r="BH21" s="4">
        <v>7.6999999999999999E-2</v>
      </c>
      <c r="BI21" s="4">
        <v>11.244999999999999</v>
      </c>
      <c r="BJ21" s="4">
        <v>9.1180000000000003</v>
      </c>
      <c r="BK21" s="4">
        <v>6.3E-2</v>
      </c>
      <c r="BL21" s="4">
        <v>9.18</v>
      </c>
      <c r="BM21" s="4">
        <v>6.5119999999999996</v>
      </c>
      <c r="BQ21" s="4">
        <v>215.89599999999999</v>
      </c>
      <c r="BR21" s="4">
        <v>0.17457900000000001</v>
      </c>
      <c r="BS21" s="4">
        <v>-5</v>
      </c>
      <c r="BT21" s="4">
        <v>8.0000000000000002E-3</v>
      </c>
      <c r="BU21" s="4">
        <v>4.2662740000000001</v>
      </c>
      <c r="BV21" s="4">
        <v>21</v>
      </c>
      <c r="BW21" s="4">
        <f t="shared" si="9"/>
        <v>1.1271495908</v>
      </c>
      <c r="BY21" s="4">
        <f>BE21*$BU21*VLOOKUP("Fuel Specific Gravity",'Raw Data'!$A$1:$B$2000,2,FALSE)</f>
        <v>8070.8401423955138</v>
      </c>
      <c r="BZ21" s="4">
        <f>BF21*$BU21*VLOOKUP("Fuel Specific Gravity",'Raw Data'!$A$1:$B$2000,2,FALSE)</f>
        <v>751.33778894654802</v>
      </c>
      <c r="CA21" s="4">
        <f>BJ21*$BU21*VLOOKUP("Fuel Specific Gravity",'Raw Data'!$A$1:$B$2000,2,FALSE)</f>
        <v>29.213814635332</v>
      </c>
      <c r="CB21" s="4">
        <f>BM21*$BU21*VLOOKUP("Fuel Specific Gravity",'Raw Data'!$A$1:$B$2000,2,FALSE)</f>
        <v>20.864264192288001</v>
      </c>
    </row>
    <row r="22" spans="1:80" x14ac:dyDescent="0.25">
      <c r="A22" s="2">
        <v>43167</v>
      </c>
      <c r="B22" s="38">
        <v>1.9188657407407408E-2</v>
      </c>
      <c r="C22" s="4">
        <v>13.472</v>
      </c>
      <c r="D22" s="4">
        <v>0.74780000000000002</v>
      </c>
      <c r="E22" s="4">
        <v>7477.8109450000002</v>
      </c>
      <c r="F22" s="4">
        <v>435.4</v>
      </c>
      <c r="G22" s="4">
        <v>3.8</v>
      </c>
      <c r="H22" s="4">
        <v>489.1</v>
      </c>
      <c r="J22" s="4">
        <v>1.5</v>
      </c>
      <c r="K22" s="4">
        <v>0.87380000000000002</v>
      </c>
      <c r="L22" s="4">
        <v>11.7715</v>
      </c>
      <c r="M22" s="4">
        <v>0.65339999999999998</v>
      </c>
      <c r="N22" s="4">
        <v>380.44439999999997</v>
      </c>
      <c r="O22" s="4">
        <v>3.2806999999999999</v>
      </c>
      <c r="P22" s="4">
        <v>383.7</v>
      </c>
      <c r="Q22" s="4">
        <v>310.5711</v>
      </c>
      <c r="R22" s="4">
        <v>2.6781999999999999</v>
      </c>
      <c r="S22" s="4">
        <v>313.2</v>
      </c>
      <c r="T22" s="4">
        <v>489.0659</v>
      </c>
      <c r="W22" s="4">
        <v>0</v>
      </c>
      <c r="X22" s="4">
        <v>1.3107</v>
      </c>
      <c r="Y22" s="4">
        <v>12</v>
      </c>
      <c r="Z22" s="4">
        <v>851</v>
      </c>
      <c r="AA22" s="4">
        <v>852</v>
      </c>
      <c r="AB22" s="4">
        <v>871</v>
      </c>
      <c r="AC22" s="4">
        <v>86</v>
      </c>
      <c r="AD22" s="4">
        <v>27.13</v>
      </c>
      <c r="AE22" s="4">
        <v>0.62</v>
      </c>
      <c r="AF22" s="4">
        <v>979</v>
      </c>
      <c r="AG22" s="4">
        <v>2</v>
      </c>
      <c r="AH22" s="4">
        <v>48</v>
      </c>
      <c r="AI22" s="4">
        <v>41</v>
      </c>
      <c r="AJ22" s="4">
        <v>190</v>
      </c>
      <c r="AK22" s="4">
        <v>167</v>
      </c>
      <c r="AL22" s="4">
        <v>5</v>
      </c>
      <c r="AM22" s="4">
        <v>175.8</v>
      </c>
      <c r="AN22" s="4" t="s">
        <v>155</v>
      </c>
      <c r="AO22" s="4">
        <v>2</v>
      </c>
      <c r="AP22" s="5">
        <v>0.89501157407407417</v>
      </c>
      <c r="AQ22" s="4">
        <v>47.158872000000002</v>
      </c>
      <c r="AR22" s="4">
        <v>-88.487035000000006</v>
      </c>
      <c r="AS22" s="4">
        <v>312</v>
      </c>
      <c r="AT22" s="4">
        <v>44.8</v>
      </c>
      <c r="AU22" s="4">
        <v>12</v>
      </c>
      <c r="AV22" s="4">
        <v>10</v>
      </c>
      <c r="AW22" s="4" t="s">
        <v>201</v>
      </c>
      <c r="AX22" s="4">
        <v>1.7770999999999999</v>
      </c>
      <c r="AY22" s="4">
        <v>1.0770999999999999</v>
      </c>
      <c r="AZ22" s="4">
        <v>2.3771</v>
      </c>
      <c r="BA22" s="4">
        <v>13.404</v>
      </c>
      <c r="BB22" s="4">
        <v>14.17</v>
      </c>
      <c r="BC22" s="4">
        <v>1.06</v>
      </c>
      <c r="BD22" s="4">
        <v>14.443</v>
      </c>
      <c r="BE22" s="4">
        <v>2742.9270000000001</v>
      </c>
      <c r="BF22" s="4">
        <v>96.905000000000001</v>
      </c>
      <c r="BG22" s="4">
        <v>9.2829999999999995</v>
      </c>
      <c r="BH22" s="4">
        <v>0.08</v>
      </c>
      <c r="BI22" s="4">
        <v>9.3640000000000008</v>
      </c>
      <c r="BJ22" s="4">
        <v>7.5780000000000003</v>
      </c>
      <c r="BK22" s="4">
        <v>6.5000000000000002E-2</v>
      </c>
      <c r="BL22" s="4">
        <v>7.6440000000000001</v>
      </c>
      <c r="BM22" s="4">
        <v>3.9325000000000001</v>
      </c>
      <c r="BQ22" s="4">
        <v>222.06700000000001</v>
      </c>
      <c r="BR22" s="4">
        <v>0.151923</v>
      </c>
      <c r="BS22" s="4">
        <v>-5</v>
      </c>
      <c r="BT22" s="4">
        <v>8.0000000000000002E-3</v>
      </c>
      <c r="BU22" s="4">
        <v>3.712618</v>
      </c>
      <c r="BV22" s="4">
        <v>21</v>
      </c>
      <c r="BW22" s="4">
        <f t="shared" si="9"/>
        <v>0.98087367559999994</v>
      </c>
      <c r="BY22" s="4">
        <f>BE22*$BU22*VLOOKUP("Fuel Specific Gravity",'Raw Data'!$A$1:$B$2000,2,FALSE)</f>
        <v>7647.7635548173857</v>
      </c>
      <c r="BZ22" s="4">
        <f>BF22*$BU22*VLOOKUP("Fuel Specific Gravity",'Raw Data'!$A$1:$B$2000,2,FALSE)</f>
        <v>270.18820671479</v>
      </c>
      <c r="CA22" s="4">
        <f>BJ22*$BU22*VLOOKUP("Fuel Specific Gravity",'Raw Data'!$A$1:$B$2000,2,FALSE)</f>
        <v>21.128798622204002</v>
      </c>
      <c r="CB22" s="4">
        <f>BM22*$BU22*VLOOKUP("Fuel Specific Gravity",'Raw Data'!$A$1:$B$2000,2,FALSE)</f>
        <v>10.964502584034999</v>
      </c>
    </row>
    <row r="23" spans="1:80" x14ac:dyDescent="0.25">
      <c r="A23" s="2">
        <v>43167</v>
      </c>
      <c r="B23" s="38">
        <v>1.9200231481481481E-2</v>
      </c>
      <c r="C23" s="4">
        <v>14.693</v>
      </c>
      <c r="D23" s="4">
        <v>0.4148</v>
      </c>
      <c r="E23" s="4">
        <v>4147.594728</v>
      </c>
      <c r="F23" s="4">
        <v>336.9</v>
      </c>
      <c r="G23" s="4">
        <v>3.8</v>
      </c>
      <c r="H23" s="4">
        <v>251.4</v>
      </c>
      <c r="J23" s="4">
        <v>1.38</v>
      </c>
      <c r="K23" s="4">
        <v>0.86739999999999995</v>
      </c>
      <c r="L23" s="4">
        <v>12.744999999999999</v>
      </c>
      <c r="M23" s="4">
        <v>0.35980000000000001</v>
      </c>
      <c r="N23" s="4">
        <v>292.2106</v>
      </c>
      <c r="O23" s="4">
        <v>3.2961999999999998</v>
      </c>
      <c r="P23" s="4">
        <v>295.5</v>
      </c>
      <c r="Q23" s="4">
        <v>238.54069999999999</v>
      </c>
      <c r="R23" s="4">
        <v>2.6907999999999999</v>
      </c>
      <c r="S23" s="4">
        <v>241.2</v>
      </c>
      <c r="T23" s="4">
        <v>251.43369999999999</v>
      </c>
      <c r="W23" s="4">
        <v>0</v>
      </c>
      <c r="X23" s="4">
        <v>1.1956</v>
      </c>
      <c r="Y23" s="4">
        <v>11.9</v>
      </c>
      <c r="Z23" s="4">
        <v>851</v>
      </c>
      <c r="AA23" s="4">
        <v>852</v>
      </c>
      <c r="AB23" s="4">
        <v>871</v>
      </c>
      <c r="AC23" s="4">
        <v>86</v>
      </c>
      <c r="AD23" s="4">
        <v>27.13</v>
      </c>
      <c r="AE23" s="4">
        <v>0.62</v>
      </c>
      <c r="AF23" s="4">
        <v>979</v>
      </c>
      <c r="AG23" s="4">
        <v>2</v>
      </c>
      <c r="AH23" s="4">
        <v>47.070999999999998</v>
      </c>
      <c r="AI23" s="4">
        <v>41</v>
      </c>
      <c r="AJ23" s="4">
        <v>190</v>
      </c>
      <c r="AK23" s="4">
        <v>167</v>
      </c>
      <c r="AL23" s="4">
        <v>4.9000000000000004</v>
      </c>
      <c r="AM23" s="4">
        <v>175.5</v>
      </c>
      <c r="AN23" s="4" t="s">
        <v>155</v>
      </c>
      <c r="AO23" s="4">
        <v>2</v>
      </c>
      <c r="AP23" s="5">
        <v>0.89501157407407417</v>
      </c>
      <c r="AQ23" s="4">
        <v>47.158869000000003</v>
      </c>
      <c r="AR23" s="4">
        <v>-88.486846</v>
      </c>
      <c r="AS23" s="4">
        <v>311.8</v>
      </c>
      <c r="AT23" s="4">
        <v>43</v>
      </c>
      <c r="AU23" s="4">
        <v>12</v>
      </c>
      <c r="AV23" s="4">
        <v>10</v>
      </c>
      <c r="AW23" s="4" t="s">
        <v>201</v>
      </c>
      <c r="AX23" s="4">
        <v>2.1855000000000002</v>
      </c>
      <c r="AY23" s="4">
        <v>1.0228999999999999</v>
      </c>
      <c r="AZ23" s="4">
        <v>2.7854999999999999</v>
      </c>
      <c r="BA23" s="4">
        <v>13.404</v>
      </c>
      <c r="BB23" s="4">
        <v>13.46</v>
      </c>
      <c r="BC23" s="4">
        <v>1</v>
      </c>
      <c r="BD23" s="4">
        <v>15.285</v>
      </c>
      <c r="BE23" s="4">
        <v>2820.9319999999998</v>
      </c>
      <c r="BF23" s="4">
        <v>50.682000000000002</v>
      </c>
      <c r="BG23" s="4">
        <v>6.7729999999999997</v>
      </c>
      <c r="BH23" s="4">
        <v>7.5999999999999998E-2</v>
      </c>
      <c r="BI23" s="4">
        <v>6.8490000000000002</v>
      </c>
      <c r="BJ23" s="4">
        <v>5.5289999999999999</v>
      </c>
      <c r="BK23" s="4">
        <v>6.2E-2</v>
      </c>
      <c r="BL23" s="4">
        <v>5.5910000000000002</v>
      </c>
      <c r="BM23" s="4">
        <v>1.9204000000000001</v>
      </c>
      <c r="BQ23" s="4">
        <v>192.423</v>
      </c>
      <c r="BR23" s="4">
        <v>0.196521</v>
      </c>
      <c r="BS23" s="4">
        <v>-5</v>
      </c>
      <c r="BT23" s="4">
        <v>7.071E-3</v>
      </c>
      <c r="BU23" s="4">
        <v>4.8024820000000004</v>
      </c>
      <c r="BV23" s="4">
        <v>21</v>
      </c>
      <c r="BW23" s="4">
        <f t="shared" si="9"/>
        <v>1.2688157444000001</v>
      </c>
      <c r="BY23" s="4">
        <f>BE23*$BU23*VLOOKUP("Fuel Specific Gravity",'Raw Data'!$A$1:$B$2000,2,FALSE)</f>
        <v>10174.153840071225</v>
      </c>
      <c r="BZ23" s="4">
        <f>BF23*$BU23*VLOOKUP("Fuel Specific Gravity",'Raw Data'!$A$1:$B$2000,2,FALSE)</f>
        <v>182.79294393572403</v>
      </c>
      <c r="CA23" s="4">
        <f>BJ23*$BU23*VLOOKUP("Fuel Specific Gravity",'Raw Data'!$A$1:$B$2000,2,FALSE)</f>
        <v>19.941245156478001</v>
      </c>
      <c r="CB23" s="4">
        <f>BM23*$BU23*VLOOKUP("Fuel Specific Gravity",'Raw Data'!$A$1:$B$2000,2,FALSE)</f>
        <v>6.9262375110328014</v>
      </c>
    </row>
    <row r="24" spans="1:80" x14ac:dyDescent="0.25">
      <c r="A24" s="2">
        <v>43167</v>
      </c>
      <c r="B24" s="38">
        <v>1.9211805555555555E-2</v>
      </c>
      <c r="C24" s="4">
        <v>14.372</v>
      </c>
      <c r="D24" s="4">
        <v>0.63029999999999997</v>
      </c>
      <c r="E24" s="4">
        <v>6302.7272730000004</v>
      </c>
      <c r="F24" s="4">
        <v>301.3</v>
      </c>
      <c r="G24" s="4">
        <v>3.8</v>
      </c>
      <c r="H24" s="4">
        <v>143.1</v>
      </c>
      <c r="J24" s="4">
        <v>1.2</v>
      </c>
      <c r="K24" s="4">
        <v>0.86809999999999998</v>
      </c>
      <c r="L24" s="4">
        <v>12.476900000000001</v>
      </c>
      <c r="M24" s="4">
        <v>0.54720000000000002</v>
      </c>
      <c r="N24" s="4">
        <v>261.6053</v>
      </c>
      <c r="O24" s="4">
        <v>3.2646999999999999</v>
      </c>
      <c r="P24" s="4">
        <v>264.89999999999998</v>
      </c>
      <c r="Q24" s="4">
        <v>213.5566</v>
      </c>
      <c r="R24" s="4">
        <v>2.6650999999999998</v>
      </c>
      <c r="S24" s="4">
        <v>216.2</v>
      </c>
      <c r="T24" s="4">
        <v>143.09119999999999</v>
      </c>
      <c r="W24" s="4">
        <v>0</v>
      </c>
      <c r="X24" s="4">
        <v>1.0417000000000001</v>
      </c>
      <c r="Y24" s="4">
        <v>11.9</v>
      </c>
      <c r="Z24" s="4">
        <v>851</v>
      </c>
      <c r="AA24" s="4">
        <v>852</v>
      </c>
      <c r="AB24" s="4">
        <v>871</v>
      </c>
      <c r="AC24" s="4">
        <v>86</v>
      </c>
      <c r="AD24" s="4">
        <v>27.13</v>
      </c>
      <c r="AE24" s="4">
        <v>0.62</v>
      </c>
      <c r="AF24" s="4">
        <v>979</v>
      </c>
      <c r="AG24" s="4">
        <v>2</v>
      </c>
      <c r="AH24" s="4">
        <v>47</v>
      </c>
      <c r="AI24" s="4">
        <v>41</v>
      </c>
      <c r="AJ24" s="4">
        <v>190</v>
      </c>
      <c r="AK24" s="4">
        <v>167.9</v>
      </c>
      <c r="AL24" s="4">
        <v>5</v>
      </c>
      <c r="AM24" s="4">
        <v>175.1</v>
      </c>
      <c r="AN24" s="4" t="s">
        <v>155</v>
      </c>
      <c r="AO24" s="4">
        <v>2</v>
      </c>
      <c r="AP24" s="5">
        <v>0.8950231481481481</v>
      </c>
      <c r="AQ24" s="4">
        <v>47.158844999999999</v>
      </c>
      <c r="AR24" s="4">
        <v>-88.486435</v>
      </c>
      <c r="AS24" s="4">
        <v>311.60000000000002</v>
      </c>
      <c r="AT24" s="4">
        <v>39.6</v>
      </c>
      <c r="AU24" s="4">
        <v>12</v>
      </c>
      <c r="AV24" s="4">
        <v>10</v>
      </c>
      <c r="AW24" s="4" t="s">
        <v>201</v>
      </c>
      <c r="AX24" s="4">
        <v>1.3748</v>
      </c>
      <c r="AY24" s="4">
        <v>1.0770999999999999</v>
      </c>
      <c r="AZ24" s="4">
        <v>2.2831999999999999</v>
      </c>
      <c r="BA24" s="4">
        <v>13.404</v>
      </c>
      <c r="BB24" s="4">
        <v>13.53</v>
      </c>
      <c r="BC24" s="4">
        <v>1.01</v>
      </c>
      <c r="BD24" s="4">
        <v>15.191000000000001</v>
      </c>
      <c r="BE24" s="4">
        <v>2781.0340000000001</v>
      </c>
      <c r="BF24" s="4">
        <v>77.622</v>
      </c>
      <c r="BG24" s="4">
        <v>6.1059999999999999</v>
      </c>
      <c r="BH24" s="4">
        <v>7.5999999999999998E-2</v>
      </c>
      <c r="BI24" s="4">
        <v>6.1829999999999998</v>
      </c>
      <c r="BJ24" s="4">
        <v>4.9850000000000003</v>
      </c>
      <c r="BK24" s="4">
        <v>6.2E-2</v>
      </c>
      <c r="BL24" s="4">
        <v>5.0469999999999997</v>
      </c>
      <c r="BM24" s="4">
        <v>1.1006</v>
      </c>
      <c r="BQ24" s="4">
        <v>168.834</v>
      </c>
      <c r="BR24" s="4">
        <v>0.185136</v>
      </c>
      <c r="BS24" s="4">
        <v>-5</v>
      </c>
      <c r="BT24" s="4">
        <v>7.9290000000000003E-3</v>
      </c>
      <c r="BU24" s="4">
        <v>4.5242610000000001</v>
      </c>
      <c r="BV24" s="4">
        <v>21</v>
      </c>
      <c r="BW24" s="4">
        <f t="shared" si="9"/>
        <v>1.1953097561999999</v>
      </c>
      <c r="BY24" s="4">
        <f>BE24*$BU24*VLOOKUP("Fuel Specific Gravity",'Raw Data'!$A$1:$B$2000,2,FALSE)</f>
        <v>9449.1748730713734</v>
      </c>
      <c r="BZ24" s="4">
        <f>BF24*$BU24*VLOOKUP("Fuel Specific Gravity",'Raw Data'!$A$1:$B$2000,2,FALSE)</f>
        <v>263.73782269384202</v>
      </c>
      <c r="CA24" s="4">
        <f>BJ24*$BU24*VLOOKUP("Fuel Specific Gravity",'Raw Data'!$A$1:$B$2000,2,FALSE)</f>
        <v>16.937634254835004</v>
      </c>
      <c r="CB24" s="4">
        <f>BM24*$BU24*VLOOKUP("Fuel Specific Gravity",'Raw Data'!$A$1:$B$2000,2,FALSE)</f>
        <v>3.7395306441066003</v>
      </c>
    </row>
    <row r="25" spans="1:80" x14ac:dyDescent="0.25">
      <c r="A25" s="2">
        <v>43167</v>
      </c>
      <c r="B25" s="38">
        <v>1.9223379629629628E-2</v>
      </c>
      <c r="C25" s="4">
        <v>14.038</v>
      </c>
      <c r="D25" s="4">
        <v>0.91459999999999997</v>
      </c>
      <c r="E25" s="4">
        <v>9146.1224490000004</v>
      </c>
      <c r="F25" s="4">
        <v>262.8</v>
      </c>
      <c r="G25" s="4">
        <v>3.6</v>
      </c>
      <c r="H25" s="4">
        <v>126.6</v>
      </c>
      <c r="J25" s="4">
        <v>0.98</v>
      </c>
      <c r="K25" s="4">
        <v>0.86819999999999997</v>
      </c>
      <c r="L25" s="4">
        <v>12.1876</v>
      </c>
      <c r="M25" s="4">
        <v>0.79410000000000003</v>
      </c>
      <c r="N25" s="4">
        <v>228.20150000000001</v>
      </c>
      <c r="O25" s="4">
        <v>3.1255999999999999</v>
      </c>
      <c r="P25" s="4">
        <v>231.3</v>
      </c>
      <c r="Q25" s="4">
        <v>186.28809999999999</v>
      </c>
      <c r="R25" s="4">
        <v>2.5514999999999999</v>
      </c>
      <c r="S25" s="4">
        <v>188.8</v>
      </c>
      <c r="T25" s="4">
        <v>126.6263</v>
      </c>
      <c r="W25" s="4">
        <v>0</v>
      </c>
      <c r="X25" s="4">
        <v>0.85489999999999999</v>
      </c>
      <c r="Y25" s="4">
        <v>11.9</v>
      </c>
      <c r="Z25" s="4">
        <v>851</v>
      </c>
      <c r="AA25" s="4">
        <v>852</v>
      </c>
      <c r="AB25" s="4">
        <v>871</v>
      </c>
      <c r="AC25" s="4">
        <v>86</v>
      </c>
      <c r="AD25" s="4">
        <v>27.13</v>
      </c>
      <c r="AE25" s="4">
        <v>0.62</v>
      </c>
      <c r="AF25" s="4">
        <v>979</v>
      </c>
      <c r="AG25" s="4">
        <v>2</v>
      </c>
      <c r="AH25" s="4">
        <v>47</v>
      </c>
      <c r="AI25" s="4">
        <v>41</v>
      </c>
      <c r="AJ25" s="4">
        <v>190</v>
      </c>
      <c r="AK25" s="4">
        <v>167.1</v>
      </c>
      <c r="AL25" s="4">
        <v>5</v>
      </c>
      <c r="AM25" s="4">
        <v>175.2</v>
      </c>
      <c r="AN25" s="4" t="s">
        <v>155</v>
      </c>
      <c r="AO25" s="4">
        <v>2</v>
      </c>
      <c r="AP25" s="5">
        <v>0.89504629629629628</v>
      </c>
      <c r="AQ25" s="4">
        <v>47.158805999999998</v>
      </c>
      <c r="AR25" s="4">
        <v>-88.486171999999996</v>
      </c>
      <c r="AS25" s="4">
        <v>311.5</v>
      </c>
      <c r="AT25" s="4">
        <v>36.4</v>
      </c>
      <c r="AU25" s="4">
        <v>12</v>
      </c>
      <c r="AV25" s="4">
        <v>10</v>
      </c>
      <c r="AW25" s="4" t="s">
        <v>201</v>
      </c>
      <c r="AX25" s="4">
        <v>1.1000000000000001</v>
      </c>
      <c r="AY25" s="4">
        <v>1.1000000000000001</v>
      </c>
      <c r="AZ25" s="4">
        <v>2.1</v>
      </c>
      <c r="BA25" s="4">
        <v>13.404</v>
      </c>
      <c r="BB25" s="4">
        <v>13.54</v>
      </c>
      <c r="BC25" s="4">
        <v>1.01</v>
      </c>
      <c r="BD25" s="4">
        <v>15.18</v>
      </c>
      <c r="BE25" s="4">
        <v>2725.7719999999999</v>
      </c>
      <c r="BF25" s="4">
        <v>113.03400000000001</v>
      </c>
      <c r="BG25" s="4">
        <v>5.3449999999999998</v>
      </c>
      <c r="BH25" s="4">
        <v>7.2999999999999995E-2</v>
      </c>
      <c r="BI25" s="4">
        <v>5.4180000000000001</v>
      </c>
      <c r="BJ25" s="4">
        <v>4.3630000000000004</v>
      </c>
      <c r="BK25" s="4">
        <v>0.06</v>
      </c>
      <c r="BL25" s="4">
        <v>4.423</v>
      </c>
      <c r="BM25" s="4">
        <v>0.97729999999999995</v>
      </c>
      <c r="BQ25" s="4">
        <v>139.01499999999999</v>
      </c>
      <c r="BR25" s="4">
        <v>0.22023100000000001</v>
      </c>
      <c r="BS25" s="4">
        <v>-5</v>
      </c>
      <c r="BT25" s="4">
        <v>8.0000000000000002E-3</v>
      </c>
      <c r="BU25" s="4">
        <v>5.3818950000000001</v>
      </c>
      <c r="BV25" s="4">
        <v>21</v>
      </c>
      <c r="BW25" s="4">
        <f t="shared" si="9"/>
        <v>1.421896659</v>
      </c>
      <c r="BY25" s="4">
        <f>BE25*$BU25*VLOOKUP("Fuel Specific Gravity",'Raw Data'!$A$1:$B$2000,2,FALSE)</f>
        <v>11017.03384215294</v>
      </c>
      <c r="BZ25" s="4">
        <f>BF25*$BU25*VLOOKUP("Fuel Specific Gravity",'Raw Data'!$A$1:$B$2000,2,FALSE)</f>
        <v>456.86117669193004</v>
      </c>
      <c r="CA25" s="4">
        <f>BJ25*$BU25*VLOOKUP("Fuel Specific Gravity",'Raw Data'!$A$1:$B$2000,2,FALSE)</f>
        <v>17.634387121635001</v>
      </c>
      <c r="CB25" s="4">
        <f>BM25*$BU25*VLOOKUP("Fuel Specific Gravity",'Raw Data'!$A$1:$B$2000,2,FALSE)</f>
        <v>3.9500542136085</v>
      </c>
    </row>
    <row r="26" spans="1:80" x14ac:dyDescent="0.25">
      <c r="A26" s="2">
        <v>43167</v>
      </c>
      <c r="B26" s="38">
        <v>1.9234953703703702E-2</v>
      </c>
      <c r="C26" s="4">
        <v>13.907</v>
      </c>
      <c r="D26" s="4">
        <v>0.64929999999999999</v>
      </c>
      <c r="E26" s="4">
        <v>6493.061224</v>
      </c>
      <c r="F26" s="4">
        <v>216.3</v>
      </c>
      <c r="G26" s="4">
        <v>3.6</v>
      </c>
      <c r="H26" s="4">
        <v>173.6</v>
      </c>
      <c r="J26" s="4">
        <v>0.83</v>
      </c>
      <c r="K26" s="4">
        <v>0.87160000000000004</v>
      </c>
      <c r="L26" s="4">
        <v>12.1211</v>
      </c>
      <c r="M26" s="4">
        <v>0.56589999999999996</v>
      </c>
      <c r="N26" s="4">
        <v>188.48</v>
      </c>
      <c r="O26" s="4">
        <v>3.1295999999999999</v>
      </c>
      <c r="P26" s="4">
        <v>191.6</v>
      </c>
      <c r="Q26" s="4">
        <v>153.8621</v>
      </c>
      <c r="R26" s="4">
        <v>2.5548000000000002</v>
      </c>
      <c r="S26" s="4">
        <v>156.4</v>
      </c>
      <c r="T26" s="4">
        <v>173.59639999999999</v>
      </c>
      <c r="W26" s="4">
        <v>0</v>
      </c>
      <c r="X26" s="4">
        <v>0.72260000000000002</v>
      </c>
      <c r="Y26" s="4">
        <v>11.9</v>
      </c>
      <c r="Z26" s="4">
        <v>851</v>
      </c>
      <c r="AA26" s="4">
        <v>853</v>
      </c>
      <c r="AB26" s="4">
        <v>871</v>
      </c>
      <c r="AC26" s="4">
        <v>86</v>
      </c>
      <c r="AD26" s="4">
        <v>27.13</v>
      </c>
      <c r="AE26" s="4">
        <v>0.62</v>
      </c>
      <c r="AF26" s="4">
        <v>979</v>
      </c>
      <c r="AG26" s="4">
        <v>2</v>
      </c>
      <c r="AH26" s="4">
        <v>47</v>
      </c>
      <c r="AI26" s="4">
        <v>41</v>
      </c>
      <c r="AJ26" s="4">
        <v>190</v>
      </c>
      <c r="AK26" s="4">
        <v>167</v>
      </c>
      <c r="AL26" s="4">
        <v>5</v>
      </c>
      <c r="AM26" s="4">
        <v>175.6</v>
      </c>
      <c r="AN26" s="4" t="s">
        <v>155</v>
      </c>
      <c r="AO26" s="4">
        <v>2</v>
      </c>
      <c r="AP26" s="5">
        <v>0.89505787037037043</v>
      </c>
      <c r="AQ26" s="4">
        <v>47.158797</v>
      </c>
      <c r="AR26" s="4">
        <v>-88.486125000000001</v>
      </c>
      <c r="AS26" s="4">
        <v>311.5</v>
      </c>
      <c r="AT26" s="4">
        <v>34.6</v>
      </c>
      <c r="AU26" s="4">
        <v>12</v>
      </c>
      <c r="AV26" s="4">
        <v>10</v>
      </c>
      <c r="AW26" s="4" t="s">
        <v>201</v>
      </c>
      <c r="AX26" s="4">
        <v>1.1000000000000001</v>
      </c>
      <c r="AY26" s="4">
        <v>1.1000000000000001</v>
      </c>
      <c r="AZ26" s="4">
        <v>2.1</v>
      </c>
      <c r="BA26" s="4">
        <v>13.404</v>
      </c>
      <c r="BB26" s="4">
        <v>13.91</v>
      </c>
      <c r="BC26" s="4">
        <v>1.04</v>
      </c>
      <c r="BD26" s="4">
        <v>14.737</v>
      </c>
      <c r="BE26" s="4">
        <v>2772.9769999999999</v>
      </c>
      <c r="BF26" s="4">
        <v>82.4</v>
      </c>
      <c r="BG26" s="4">
        <v>4.516</v>
      </c>
      <c r="BH26" s="4">
        <v>7.4999999999999997E-2</v>
      </c>
      <c r="BI26" s="4">
        <v>4.59</v>
      </c>
      <c r="BJ26" s="4">
        <v>3.6859999999999999</v>
      </c>
      <c r="BK26" s="4">
        <v>6.0999999999999999E-2</v>
      </c>
      <c r="BL26" s="4">
        <v>3.7469999999999999</v>
      </c>
      <c r="BM26" s="4">
        <v>1.3705000000000001</v>
      </c>
      <c r="BQ26" s="4">
        <v>120.206</v>
      </c>
      <c r="BR26" s="4">
        <v>0.19048499999999999</v>
      </c>
      <c r="BS26" s="4">
        <v>-5</v>
      </c>
      <c r="BT26" s="4">
        <v>7.071E-3</v>
      </c>
      <c r="BU26" s="4">
        <v>4.6549769999999997</v>
      </c>
      <c r="BV26" s="4">
        <v>21</v>
      </c>
      <c r="BW26" s="4">
        <f t="shared" si="9"/>
        <v>1.2298449234</v>
      </c>
      <c r="BY26" s="4">
        <f>BE26*$BU26*VLOOKUP("Fuel Specific Gravity",'Raw Data'!$A$1:$B$2000,2,FALSE)</f>
        <v>9694.0162615532772</v>
      </c>
      <c r="BZ26" s="4">
        <f>BF26*$BU26*VLOOKUP("Fuel Specific Gravity",'Raw Data'!$A$1:$B$2000,2,FALSE)</f>
        <v>288.06114870480002</v>
      </c>
      <c r="CA26" s="4">
        <f>BJ26*$BU26*VLOOKUP("Fuel Specific Gravity",'Raw Data'!$A$1:$B$2000,2,FALSE)</f>
        <v>12.885842161721998</v>
      </c>
      <c r="CB26" s="4">
        <f>BM26*$BU26*VLOOKUP("Fuel Specific Gravity",'Raw Data'!$A$1:$B$2000,2,FALSE)</f>
        <v>4.7911141298534998</v>
      </c>
    </row>
    <row r="27" spans="1:80" x14ac:dyDescent="0.25">
      <c r="A27" s="2">
        <v>43167</v>
      </c>
      <c r="B27" s="38">
        <v>1.9246527777777776E-2</v>
      </c>
      <c r="C27" s="4">
        <v>13.89</v>
      </c>
      <c r="D27" s="4">
        <v>0.29880000000000001</v>
      </c>
      <c r="E27" s="4">
        <v>2988.2115869999998</v>
      </c>
      <c r="F27" s="4">
        <v>179</v>
      </c>
      <c r="G27" s="4">
        <v>3.5</v>
      </c>
      <c r="H27" s="4">
        <v>228.9</v>
      </c>
      <c r="J27" s="4">
        <v>0.68</v>
      </c>
      <c r="K27" s="4">
        <v>0.87480000000000002</v>
      </c>
      <c r="L27" s="4">
        <v>12.151199999999999</v>
      </c>
      <c r="M27" s="4">
        <v>0.26140000000000002</v>
      </c>
      <c r="N27" s="4">
        <v>156.5727</v>
      </c>
      <c r="O27" s="4">
        <v>3.1002999999999998</v>
      </c>
      <c r="P27" s="4">
        <v>159.69999999999999</v>
      </c>
      <c r="Q27" s="4">
        <v>127.8152</v>
      </c>
      <c r="R27" s="4">
        <v>2.5308999999999999</v>
      </c>
      <c r="S27" s="4">
        <v>130.30000000000001</v>
      </c>
      <c r="T27" s="4">
        <v>228.85489999999999</v>
      </c>
      <c r="W27" s="4">
        <v>0</v>
      </c>
      <c r="X27" s="4">
        <v>0.59299999999999997</v>
      </c>
      <c r="Y27" s="4">
        <v>12</v>
      </c>
      <c r="Z27" s="4">
        <v>851</v>
      </c>
      <c r="AA27" s="4">
        <v>852</v>
      </c>
      <c r="AB27" s="4">
        <v>871</v>
      </c>
      <c r="AC27" s="4">
        <v>86</v>
      </c>
      <c r="AD27" s="4">
        <v>27.13</v>
      </c>
      <c r="AE27" s="4">
        <v>0.62</v>
      </c>
      <c r="AF27" s="4">
        <v>979</v>
      </c>
      <c r="AG27" s="4">
        <v>2</v>
      </c>
      <c r="AH27" s="4">
        <v>47</v>
      </c>
      <c r="AI27" s="4">
        <v>41</v>
      </c>
      <c r="AJ27" s="4">
        <v>190</v>
      </c>
      <c r="AK27" s="4">
        <v>167</v>
      </c>
      <c r="AL27" s="4">
        <v>5.0999999999999996</v>
      </c>
      <c r="AM27" s="4">
        <v>176</v>
      </c>
      <c r="AN27" s="4" t="s">
        <v>155</v>
      </c>
      <c r="AO27" s="4">
        <v>2</v>
      </c>
      <c r="AP27" s="5">
        <v>0.89505787037037043</v>
      </c>
      <c r="AQ27" s="4">
        <v>47.158704</v>
      </c>
      <c r="AR27" s="4">
        <v>-88.485849999999999</v>
      </c>
      <c r="AS27" s="4">
        <v>311.7</v>
      </c>
      <c r="AT27" s="4">
        <v>33.799999999999997</v>
      </c>
      <c r="AU27" s="4">
        <v>12</v>
      </c>
      <c r="AV27" s="4">
        <v>10</v>
      </c>
      <c r="AW27" s="4" t="s">
        <v>201</v>
      </c>
      <c r="AX27" s="4">
        <v>1.1771</v>
      </c>
      <c r="AY27" s="4">
        <v>1.2542</v>
      </c>
      <c r="AZ27" s="4">
        <v>2.1770999999999998</v>
      </c>
      <c r="BA27" s="4">
        <v>13.404</v>
      </c>
      <c r="BB27" s="4">
        <v>14.28</v>
      </c>
      <c r="BC27" s="4">
        <v>1.07</v>
      </c>
      <c r="BD27" s="4">
        <v>14.31</v>
      </c>
      <c r="BE27" s="4">
        <v>2840.1729999999998</v>
      </c>
      <c r="BF27" s="4">
        <v>38.889000000000003</v>
      </c>
      <c r="BG27" s="4">
        <v>3.8319999999999999</v>
      </c>
      <c r="BH27" s="4">
        <v>7.5999999999999998E-2</v>
      </c>
      <c r="BI27" s="4">
        <v>3.9079999999999999</v>
      </c>
      <c r="BJ27" s="4">
        <v>3.129</v>
      </c>
      <c r="BK27" s="4">
        <v>6.2E-2</v>
      </c>
      <c r="BL27" s="4">
        <v>3.1909999999999998</v>
      </c>
      <c r="BM27" s="4">
        <v>1.8459000000000001</v>
      </c>
      <c r="BQ27" s="4">
        <v>100.77800000000001</v>
      </c>
      <c r="BR27" s="4">
        <v>0.16384599999999999</v>
      </c>
      <c r="BS27" s="4">
        <v>-5</v>
      </c>
      <c r="BT27" s="4">
        <v>7.0000000000000001E-3</v>
      </c>
      <c r="BU27" s="4">
        <v>4.0039870000000004</v>
      </c>
      <c r="BV27" s="4">
        <v>21</v>
      </c>
      <c r="BW27" s="4">
        <f t="shared" si="9"/>
        <v>1.0578533654</v>
      </c>
      <c r="BY27" s="4">
        <f>BE27*$BU27*VLOOKUP("Fuel Specific Gravity",'Raw Data'!$A$1:$B$2000,2,FALSE)</f>
        <v>8540.3838430830019</v>
      </c>
      <c r="BZ27" s="4">
        <f>BF27*$BU27*VLOOKUP("Fuel Specific Gravity",'Raw Data'!$A$1:$B$2000,2,FALSE)</f>
        <v>116.93899888269303</v>
      </c>
      <c r="CA27" s="4">
        <f>BJ27*$BU27*VLOOKUP("Fuel Specific Gravity",'Raw Data'!$A$1:$B$2000,2,FALSE)</f>
        <v>9.4088849675730017</v>
      </c>
      <c r="CB27" s="4">
        <f>BM27*$BU27*VLOOKUP("Fuel Specific Gravity",'Raw Data'!$A$1:$B$2000,2,FALSE)</f>
        <v>5.5506106620783013</v>
      </c>
    </row>
    <row r="28" spans="1:80" x14ac:dyDescent="0.25">
      <c r="A28" s="2">
        <v>43167</v>
      </c>
      <c r="B28" s="38">
        <v>1.9258101851851849E-2</v>
      </c>
      <c r="C28" s="4">
        <v>13.786</v>
      </c>
      <c r="D28" s="4">
        <v>0.10929999999999999</v>
      </c>
      <c r="E28" s="4">
        <v>1092.836186</v>
      </c>
      <c r="F28" s="4">
        <v>142.30000000000001</v>
      </c>
      <c r="G28" s="4">
        <v>3.5</v>
      </c>
      <c r="H28" s="4">
        <v>156.19999999999999</v>
      </c>
      <c r="J28" s="4">
        <v>0.54</v>
      </c>
      <c r="K28" s="4">
        <v>0.87739999999999996</v>
      </c>
      <c r="L28" s="4">
        <v>12.0959</v>
      </c>
      <c r="M28" s="4">
        <v>9.5899999999999999E-2</v>
      </c>
      <c r="N28" s="4">
        <v>124.82769999999999</v>
      </c>
      <c r="O28" s="4">
        <v>3.0709</v>
      </c>
      <c r="P28" s="4">
        <v>127.9</v>
      </c>
      <c r="Q28" s="4">
        <v>101.9008</v>
      </c>
      <c r="R28" s="4">
        <v>2.5068999999999999</v>
      </c>
      <c r="S28" s="4">
        <v>104.4</v>
      </c>
      <c r="T28" s="4">
        <v>156.20079999999999</v>
      </c>
      <c r="W28" s="4">
        <v>0</v>
      </c>
      <c r="X28" s="4">
        <v>0.47010000000000002</v>
      </c>
      <c r="Y28" s="4">
        <v>11.9</v>
      </c>
      <c r="Z28" s="4">
        <v>851</v>
      </c>
      <c r="AA28" s="4">
        <v>852</v>
      </c>
      <c r="AB28" s="4">
        <v>871</v>
      </c>
      <c r="AC28" s="4">
        <v>86</v>
      </c>
      <c r="AD28" s="4">
        <v>27.13</v>
      </c>
      <c r="AE28" s="4">
        <v>0.62</v>
      </c>
      <c r="AF28" s="4">
        <v>979</v>
      </c>
      <c r="AG28" s="4">
        <v>2</v>
      </c>
      <c r="AH28" s="4">
        <v>47</v>
      </c>
      <c r="AI28" s="4">
        <v>41</v>
      </c>
      <c r="AJ28" s="4">
        <v>190</v>
      </c>
      <c r="AK28" s="4">
        <v>167</v>
      </c>
      <c r="AL28" s="4">
        <v>5.0999999999999996</v>
      </c>
      <c r="AM28" s="4">
        <v>175.7</v>
      </c>
      <c r="AN28" s="4" t="s">
        <v>155</v>
      </c>
      <c r="AO28" s="4">
        <v>2</v>
      </c>
      <c r="AP28" s="5">
        <v>0.89508101851851851</v>
      </c>
      <c r="AQ28" s="4">
        <v>47.158636999999999</v>
      </c>
      <c r="AR28" s="4">
        <v>-88.485645000000005</v>
      </c>
      <c r="AS28" s="4">
        <v>311.8</v>
      </c>
      <c r="AT28" s="4">
        <v>32.1</v>
      </c>
      <c r="AU28" s="4">
        <v>12</v>
      </c>
      <c r="AV28" s="4">
        <v>10</v>
      </c>
      <c r="AW28" s="4" t="s">
        <v>201</v>
      </c>
      <c r="AX28" s="4">
        <v>1.5854999999999999</v>
      </c>
      <c r="AY28" s="4">
        <v>1.4541999999999999</v>
      </c>
      <c r="AZ28" s="4">
        <v>2.5855000000000001</v>
      </c>
      <c r="BA28" s="4">
        <v>13.404</v>
      </c>
      <c r="BB28" s="4">
        <v>14.6</v>
      </c>
      <c r="BC28" s="4">
        <v>1.0900000000000001</v>
      </c>
      <c r="BD28" s="4">
        <v>13.973000000000001</v>
      </c>
      <c r="BE28" s="4">
        <v>2880.2539999999999</v>
      </c>
      <c r="BF28" s="4">
        <v>14.532</v>
      </c>
      <c r="BG28" s="4">
        <v>3.113</v>
      </c>
      <c r="BH28" s="4">
        <v>7.6999999999999999E-2</v>
      </c>
      <c r="BI28" s="4">
        <v>3.1890000000000001</v>
      </c>
      <c r="BJ28" s="4">
        <v>2.5409999999999999</v>
      </c>
      <c r="BK28" s="4">
        <v>6.3E-2</v>
      </c>
      <c r="BL28" s="4">
        <v>2.6040000000000001</v>
      </c>
      <c r="BM28" s="4">
        <v>1.2835000000000001</v>
      </c>
      <c r="BQ28" s="4">
        <v>81.391000000000005</v>
      </c>
      <c r="BR28" s="4">
        <v>0.14156199999999999</v>
      </c>
      <c r="BS28" s="4">
        <v>-5</v>
      </c>
      <c r="BT28" s="4">
        <v>7.9290000000000003E-3</v>
      </c>
      <c r="BU28" s="4">
        <v>3.4594209999999999</v>
      </c>
      <c r="BV28" s="4">
        <v>21</v>
      </c>
      <c r="BW28" s="4">
        <f t="shared" si="9"/>
        <v>0.91397902819999988</v>
      </c>
      <c r="BY28" s="4">
        <f>BE28*$BU28*VLOOKUP("Fuel Specific Gravity",'Raw Data'!$A$1:$B$2000,2,FALSE)</f>
        <v>7482.9723908734331</v>
      </c>
      <c r="BZ28" s="4">
        <f>BF28*$BU28*VLOOKUP("Fuel Specific Gravity",'Raw Data'!$A$1:$B$2000,2,FALSE)</f>
        <v>37.754501784972</v>
      </c>
      <c r="CA28" s="4">
        <f>BJ28*$BU28*VLOOKUP("Fuel Specific Gravity",'Raw Data'!$A$1:$B$2000,2,FALSE)</f>
        <v>6.601581959510999</v>
      </c>
      <c r="CB28" s="4">
        <f>BM28*$BU28*VLOOKUP("Fuel Specific Gravity",'Raw Data'!$A$1:$B$2000,2,FALSE)</f>
        <v>3.3345653069785</v>
      </c>
    </row>
    <row r="29" spans="1:80" x14ac:dyDescent="0.25">
      <c r="A29" s="2">
        <v>43167</v>
      </c>
      <c r="B29" s="38">
        <v>1.9269675925925926E-2</v>
      </c>
      <c r="C29" s="4">
        <v>13.436999999999999</v>
      </c>
      <c r="D29" s="4">
        <v>3.7699999999999997E-2</v>
      </c>
      <c r="E29" s="4">
        <v>377.49163900000002</v>
      </c>
      <c r="F29" s="4">
        <v>118.5</v>
      </c>
      <c r="G29" s="4">
        <v>3.4</v>
      </c>
      <c r="H29" s="4">
        <v>111.5</v>
      </c>
      <c r="J29" s="4">
        <v>0.4</v>
      </c>
      <c r="K29" s="4">
        <v>0.88080000000000003</v>
      </c>
      <c r="L29" s="4">
        <v>11.8353</v>
      </c>
      <c r="M29" s="4">
        <v>3.32E-2</v>
      </c>
      <c r="N29" s="4">
        <v>104.4053</v>
      </c>
      <c r="O29" s="4">
        <v>2.9948000000000001</v>
      </c>
      <c r="P29" s="4">
        <v>107.4</v>
      </c>
      <c r="Q29" s="4">
        <v>85.229399999999998</v>
      </c>
      <c r="R29" s="4">
        <v>2.4447000000000001</v>
      </c>
      <c r="S29" s="4">
        <v>87.7</v>
      </c>
      <c r="T29" s="4">
        <v>111.51739999999999</v>
      </c>
      <c r="W29" s="4">
        <v>0</v>
      </c>
      <c r="X29" s="4">
        <v>0.3523</v>
      </c>
      <c r="Y29" s="4">
        <v>11.9</v>
      </c>
      <c r="Z29" s="4">
        <v>851</v>
      </c>
      <c r="AA29" s="4">
        <v>852</v>
      </c>
      <c r="AB29" s="4">
        <v>871</v>
      </c>
      <c r="AC29" s="4">
        <v>86</v>
      </c>
      <c r="AD29" s="4">
        <v>27.13</v>
      </c>
      <c r="AE29" s="4">
        <v>0.62</v>
      </c>
      <c r="AF29" s="4">
        <v>979</v>
      </c>
      <c r="AG29" s="4">
        <v>2</v>
      </c>
      <c r="AH29" s="4">
        <v>47</v>
      </c>
      <c r="AI29" s="4">
        <v>41</v>
      </c>
      <c r="AJ29" s="4">
        <v>190</v>
      </c>
      <c r="AK29" s="4">
        <v>167</v>
      </c>
      <c r="AL29" s="4">
        <v>5</v>
      </c>
      <c r="AM29" s="4">
        <v>175.3</v>
      </c>
      <c r="AN29" s="4" t="s">
        <v>155</v>
      </c>
      <c r="AO29" s="4">
        <v>2</v>
      </c>
      <c r="AP29" s="5">
        <v>0.89509259259259266</v>
      </c>
      <c r="AQ29" s="4">
        <v>47.158625000000001</v>
      </c>
      <c r="AR29" s="4">
        <v>-88.485607999999999</v>
      </c>
      <c r="AS29" s="4">
        <v>311.8</v>
      </c>
      <c r="AT29" s="4">
        <v>31.6</v>
      </c>
      <c r="AU29" s="4">
        <v>12</v>
      </c>
      <c r="AV29" s="4">
        <v>10</v>
      </c>
      <c r="AW29" s="4" t="s">
        <v>201</v>
      </c>
      <c r="AX29" s="4">
        <v>1.2374000000000001</v>
      </c>
      <c r="AY29" s="4">
        <v>1.5</v>
      </c>
      <c r="AZ29" s="4">
        <v>2.1602999999999999</v>
      </c>
      <c r="BA29" s="4">
        <v>13.404</v>
      </c>
      <c r="BB29" s="4">
        <v>15.04</v>
      </c>
      <c r="BC29" s="4">
        <v>1.1200000000000001</v>
      </c>
      <c r="BD29" s="4">
        <v>13.531000000000001</v>
      </c>
      <c r="BE29" s="4">
        <v>2896.2049999999999</v>
      </c>
      <c r="BF29" s="4">
        <v>5.1790000000000003</v>
      </c>
      <c r="BG29" s="4">
        <v>2.6760000000000002</v>
      </c>
      <c r="BH29" s="4">
        <v>7.6999999999999999E-2</v>
      </c>
      <c r="BI29" s="4">
        <v>2.7519999999999998</v>
      </c>
      <c r="BJ29" s="4">
        <v>2.1840000000000002</v>
      </c>
      <c r="BK29" s="4">
        <v>6.3E-2</v>
      </c>
      <c r="BL29" s="4">
        <v>2.2469999999999999</v>
      </c>
      <c r="BM29" s="4">
        <v>0.94169999999999998</v>
      </c>
      <c r="BQ29" s="4">
        <v>62.689</v>
      </c>
      <c r="BR29" s="4">
        <v>0.126994</v>
      </c>
      <c r="BS29" s="4">
        <v>-5</v>
      </c>
      <c r="BT29" s="4">
        <v>7.071E-3</v>
      </c>
      <c r="BU29" s="4">
        <v>3.1034160000000002</v>
      </c>
      <c r="BV29" s="4">
        <v>21</v>
      </c>
      <c r="BW29" s="4">
        <f t="shared" si="9"/>
        <v>0.81992250720000004</v>
      </c>
      <c r="BY29" s="4">
        <f>BE29*$BU29*VLOOKUP("Fuel Specific Gravity",'Raw Data'!$A$1:$B$2000,2,FALSE)</f>
        <v>6750.0848311462796</v>
      </c>
      <c r="BZ29" s="4">
        <f>BF29*$BU29*VLOOKUP("Fuel Specific Gravity",'Raw Data'!$A$1:$B$2000,2,FALSE)</f>
        <v>12.070516189464001</v>
      </c>
      <c r="CA29" s="4">
        <f>BJ29*$BU29*VLOOKUP("Fuel Specific Gravity",'Raw Data'!$A$1:$B$2000,2,FALSE)</f>
        <v>5.0901732685440004</v>
      </c>
      <c r="CB29" s="4">
        <f>BM29*$BU29*VLOOKUP("Fuel Specific Gravity",'Raw Data'!$A$1:$B$2000,2,FALSE)</f>
        <v>2.1947876222472003</v>
      </c>
    </row>
    <row r="30" spans="1:80" x14ac:dyDescent="0.25">
      <c r="A30" s="2">
        <v>43167</v>
      </c>
      <c r="B30" s="38">
        <v>1.928125E-2</v>
      </c>
      <c r="C30" s="4">
        <v>13.603999999999999</v>
      </c>
      <c r="D30" s="4">
        <v>1.78E-2</v>
      </c>
      <c r="E30" s="4">
        <v>177.85123999999999</v>
      </c>
      <c r="F30" s="4">
        <v>100.1</v>
      </c>
      <c r="G30" s="4">
        <v>3.4</v>
      </c>
      <c r="H30" s="4">
        <v>101.8</v>
      </c>
      <c r="J30" s="4">
        <v>0.4</v>
      </c>
      <c r="K30" s="4">
        <v>0.87970000000000004</v>
      </c>
      <c r="L30" s="4">
        <v>11.9673</v>
      </c>
      <c r="M30" s="4">
        <v>1.5599999999999999E-2</v>
      </c>
      <c r="N30" s="4">
        <v>88.100800000000007</v>
      </c>
      <c r="O30" s="4">
        <v>2.9910000000000001</v>
      </c>
      <c r="P30" s="4">
        <v>91.1</v>
      </c>
      <c r="Q30" s="4">
        <v>71.919399999999996</v>
      </c>
      <c r="R30" s="4">
        <v>2.4417</v>
      </c>
      <c r="S30" s="4">
        <v>74.400000000000006</v>
      </c>
      <c r="T30" s="4">
        <v>101.7547</v>
      </c>
      <c r="W30" s="4">
        <v>0</v>
      </c>
      <c r="X30" s="4">
        <v>0.35189999999999999</v>
      </c>
      <c r="Y30" s="4">
        <v>12</v>
      </c>
      <c r="Z30" s="4">
        <v>850</v>
      </c>
      <c r="AA30" s="4">
        <v>851</v>
      </c>
      <c r="AB30" s="4">
        <v>870</v>
      </c>
      <c r="AC30" s="4">
        <v>86</v>
      </c>
      <c r="AD30" s="4">
        <v>27.13</v>
      </c>
      <c r="AE30" s="4">
        <v>0.62</v>
      </c>
      <c r="AF30" s="4">
        <v>979</v>
      </c>
      <c r="AG30" s="4">
        <v>2</v>
      </c>
      <c r="AH30" s="4">
        <v>47</v>
      </c>
      <c r="AI30" s="4">
        <v>41</v>
      </c>
      <c r="AJ30" s="4">
        <v>190.9</v>
      </c>
      <c r="AK30" s="4">
        <v>167.9</v>
      </c>
      <c r="AL30" s="4">
        <v>5.0999999999999996</v>
      </c>
      <c r="AM30" s="4">
        <v>175.1</v>
      </c>
      <c r="AN30" s="4" t="s">
        <v>155</v>
      </c>
      <c r="AO30" s="4">
        <v>2</v>
      </c>
      <c r="AP30" s="5">
        <v>0.89509259259259266</v>
      </c>
      <c r="AQ30" s="4">
        <v>47.158557999999999</v>
      </c>
      <c r="AR30" s="4">
        <v>-88.485356999999993</v>
      </c>
      <c r="AS30" s="4">
        <v>311.60000000000002</v>
      </c>
      <c r="AT30" s="4">
        <v>30.1</v>
      </c>
      <c r="AU30" s="4">
        <v>12</v>
      </c>
      <c r="AV30" s="4">
        <v>10</v>
      </c>
      <c r="AW30" s="4" t="s">
        <v>201</v>
      </c>
      <c r="AX30" s="4">
        <v>1.485115</v>
      </c>
      <c r="AY30" s="4">
        <v>1.5770230000000001</v>
      </c>
      <c r="AZ30" s="4">
        <v>2.3080919999999998</v>
      </c>
      <c r="BA30" s="4">
        <v>13.404</v>
      </c>
      <c r="BB30" s="4">
        <v>14.89</v>
      </c>
      <c r="BC30" s="4">
        <v>1.1100000000000001</v>
      </c>
      <c r="BD30" s="4">
        <v>13.673999999999999</v>
      </c>
      <c r="BE30" s="4">
        <v>2900.72</v>
      </c>
      <c r="BF30" s="4">
        <v>2.4140000000000001</v>
      </c>
      <c r="BG30" s="4">
        <v>2.2360000000000002</v>
      </c>
      <c r="BH30" s="4">
        <v>7.5999999999999998E-2</v>
      </c>
      <c r="BI30" s="4">
        <v>2.3119999999999998</v>
      </c>
      <c r="BJ30" s="4">
        <v>1.8260000000000001</v>
      </c>
      <c r="BK30" s="4">
        <v>6.2E-2</v>
      </c>
      <c r="BL30" s="4">
        <v>1.8879999999999999</v>
      </c>
      <c r="BM30" s="4">
        <v>0.85109999999999997</v>
      </c>
      <c r="BQ30" s="4">
        <v>62.017000000000003</v>
      </c>
      <c r="BR30" s="4">
        <v>0.126</v>
      </c>
      <c r="BS30" s="4">
        <v>-5</v>
      </c>
      <c r="BT30" s="4">
        <v>7.0000000000000001E-3</v>
      </c>
      <c r="BU30" s="4">
        <v>3.0791249999999999</v>
      </c>
      <c r="BV30" s="4">
        <v>21</v>
      </c>
      <c r="BW30" s="4">
        <f t="shared" si="9"/>
        <v>0.81350482499999999</v>
      </c>
      <c r="BY30" s="4">
        <f>BE30*$BU30*VLOOKUP("Fuel Specific Gravity",'Raw Data'!$A$1:$B$2000,2,FALSE)</f>
        <v>6707.6912819699992</v>
      </c>
      <c r="BZ30" s="4">
        <f>BF30*$BU30*VLOOKUP("Fuel Specific Gravity",'Raw Data'!$A$1:$B$2000,2,FALSE)</f>
        <v>5.5821888202499998</v>
      </c>
      <c r="CA30" s="4">
        <f>BJ30*$BU30*VLOOKUP("Fuel Specific Gravity",'Raw Data'!$A$1:$B$2000,2,FALSE)</f>
        <v>4.2224841697500004</v>
      </c>
      <c r="CB30" s="4">
        <f>BM30*$BU30*VLOOKUP("Fuel Specific Gravity",'Raw Data'!$A$1:$B$2000,2,FALSE)</f>
        <v>1.9681031089124998</v>
      </c>
    </row>
    <row r="31" spans="1:80" x14ac:dyDescent="0.25">
      <c r="A31" s="2">
        <v>43167</v>
      </c>
      <c r="B31" s="38">
        <v>1.9292824074074073E-2</v>
      </c>
      <c r="C31" s="4">
        <v>13.907</v>
      </c>
      <c r="D31" s="4">
        <v>0.01</v>
      </c>
      <c r="E31" s="4">
        <v>99.523809999999997</v>
      </c>
      <c r="F31" s="4">
        <v>90.3</v>
      </c>
      <c r="G31" s="4">
        <v>3.4</v>
      </c>
      <c r="H31" s="4">
        <v>95.2</v>
      </c>
      <c r="J31" s="4">
        <v>0.3</v>
      </c>
      <c r="K31" s="4">
        <v>0.87739999999999996</v>
      </c>
      <c r="L31" s="4">
        <v>12.2019</v>
      </c>
      <c r="M31" s="4">
        <v>8.6999999999999994E-3</v>
      </c>
      <c r="N31" s="4">
        <v>79.234700000000004</v>
      </c>
      <c r="O31" s="4">
        <v>2.9487000000000001</v>
      </c>
      <c r="P31" s="4">
        <v>82.2</v>
      </c>
      <c r="Q31" s="4">
        <v>64.681799999999996</v>
      </c>
      <c r="R31" s="4">
        <v>2.4070999999999998</v>
      </c>
      <c r="S31" s="4">
        <v>67.099999999999994</v>
      </c>
      <c r="T31" s="4">
        <v>95.248599999999996</v>
      </c>
      <c r="W31" s="4">
        <v>0</v>
      </c>
      <c r="X31" s="4">
        <v>0.26319999999999999</v>
      </c>
      <c r="Y31" s="4">
        <v>11.9</v>
      </c>
      <c r="Z31" s="4">
        <v>851</v>
      </c>
      <c r="AA31" s="4">
        <v>852</v>
      </c>
      <c r="AB31" s="4">
        <v>871</v>
      </c>
      <c r="AC31" s="4">
        <v>86</v>
      </c>
      <c r="AD31" s="4">
        <v>27.13</v>
      </c>
      <c r="AE31" s="4">
        <v>0.62</v>
      </c>
      <c r="AF31" s="4">
        <v>979</v>
      </c>
      <c r="AG31" s="4">
        <v>2</v>
      </c>
      <c r="AH31" s="4">
        <v>47</v>
      </c>
      <c r="AI31" s="4">
        <v>41</v>
      </c>
      <c r="AJ31" s="4">
        <v>191</v>
      </c>
      <c r="AK31" s="4">
        <v>168</v>
      </c>
      <c r="AL31" s="4">
        <v>5.0999999999999996</v>
      </c>
      <c r="AM31" s="4">
        <v>175.4</v>
      </c>
      <c r="AN31" s="4" t="s">
        <v>155</v>
      </c>
      <c r="AO31" s="4">
        <v>2</v>
      </c>
      <c r="AP31" s="5">
        <v>0.89511574074074074</v>
      </c>
      <c r="AQ31" s="4">
        <v>47.158524</v>
      </c>
      <c r="AR31" s="4">
        <v>-88.485174999999998</v>
      </c>
      <c r="AS31" s="4">
        <v>311.3</v>
      </c>
      <c r="AT31" s="4">
        <v>27.3</v>
      </c>
      <c r="AU31" s="4">
        <v>12</v>
      </c>
      <c r="AV31" s="4">
        <v>10</v>
      </c>
      <c r="AW31" s="4" t="s">
        <v>201</v>
      </c>
      <c r="AX31" s="4">
        <v>1.1375379999999999</v>
      </c>
      <c r="AY31" s="4">
        <v>1.3687689999999999</v>
      </c>
      <c r="AZ31" s="4">
        <v>1.86046</v>
      </c>
      <c r="BA31" s="4">
        <v>13.404</v>
      </c>
      <c r="BB31" s="4">
        <v>14.6</v>
      </c>
      <c r="BC31" s="4">
        <v>1.0900000000000001</v>
      </c>
      <c r="BD31" s="4">
        <v>13.975</v>
      </c>
      <c r="BE31" s="4">
        <v>2902.4569999999999</v>
      </c>
      <c r="BF31" s="4">
        <v>1.3220000000000001</v>
      </c>
      <c r="BG31" s="4">
        <v>1.974</v>
      </c>
      <c r="BH31" s="4">
        <v>7.2999999999999995E-2</v>
      </c>
      <c r="BI31" s="4">
        <v>2.0470000000000002</v>
      </c>
      <c r="BJ31" s="4">
        <v>1.611</v>
      </c>
      <c r="BK31" s="4">
        <v>0.06</v>
      </c>
      <c r="BL31" s="4">
        <v>1.671</v>
      </c>
      <c r="BM31" s="4">
        <v>0.78180000000000005</v>
      </c>
      <c r="BQ31" s="4">
        <v>45.524999999999999</v>
      </c>
      <c r="BR31" s="4">
        <v>0.127858</v>
      </c>
      <c r="BS31" s="4">
        <v>-5</v>
      </c>
      <c r="BT31" s="4">
        <v>7.0000000000000001E-3</v>
      </c>
      <c r="BU31" s="4">
        <v>3.12453</v>
      </c>
      <c r="BV31" s="4">
        <v>21</v>
      </c>
      <c r="BW31" s="4">
        <f t="shared" si="9"/>
        <v>0.82550082599999997</v>
      </c>
      <c r="BY31" s="4">
        <f>BE31*$BU31*VLOOKUP("Fuel Specific Gravity",'Raw Data'!$A$1:$B$2000,2,FALSE)</f>
        <v>6810.67929162771</v>
      </c>
      <c r="BZ31" s="4">
        <f>BF31*$BU31*VLOOKUP("Fuel Specific Gravity",'Raw Data'!$A$1:$B$2000,2,FALSE)</f>
        <v>3.1021021236599999</v>
      </c>
      <c r="CA31" s="4">
        <f>BJ31*$BU31*VLOOKUP("Fuel Specific Gravity",'Raw Data'!$A$1:$B$2000,2,FALSE)</f>
        <v>3.7802469903299998</v>
      </c>
      <c r="CB31" s="4">
        <f>BM31*$BU31*VLOOKUP("Fuel Specific Gravity",'Raw Data'!$A$1:$B$2000,2,FALSE)</f>
        <v>1.8345109230540002</v>
      </c>
    </row>
    <row r="32" spans="1:80" x14ac:dyDescent="0.25">
      <c r="A32" s="2">
        <v>43167</v>
      </c>
      <c r="B32" s="38">
        <v>1.9304398148148147E-2</v>
      </c>
      <c r="C32" s="4">
        <v>14.061</v>
      </c>
      <c r="D32" s="4">
        <v>9.1000000000000004E-3</v>
      </c>
      <c r="E32" s="4">
        <v>91.313629000000006</v>
      </c>
      <c r="F32" s="4">
        <v>84.4</v>
      </c>
      <c r="G32" s="4">
        <v>3.3</v>
      </c>
      <c r="H32" s="4">
        <v>97.8</v>
      </c>
      <c r="J32" s="4">
        <v>0.3</v>
      </c>
      <c r="K32" s="4">
        <v>0.87619999999999998</v>
      </c>
      <c r="L32" s="4">
        <v>12.320600000000001</v>
      </c>
      <c r="M32" s="4">
        <v>8.0000000000000002E-3</v>
      </c>
      <c r="N32" s="4">
        <v>73.980199999999996</v>
      </c>
      <c r="O32" s="4">
        <v>2.8571</v>
      </c>
      <c r="P32" s="4">
        <v>76.8</v>
      </c>
      <c r="Q32" s="4">
        <v>60.392400000000002</v>
      </c>
      <c r="R32" s="4">
        <v>2.3323</v>
      </c>
      <c r="S32" s="4">
        <v>62.7</v>
      </c>
      <c r="T32" s="4">
        <v>97.8202</v>
      </c>
      <c r="W32" s="4">
        <v>0</v>
      </c>
      <c r="X32" s="4">
        <v>0.26290000000000002</v>
      </c>
      <c r="Y32" s="4">
        <v>12</v>
      </c>
      <c r="Z32" s="4">
        <v>851</v>
      </c>
      <c r="AA32" s="4">
        <v>852</v>
      </c>
      <c r="AB32" s="4">
        <v>872</v>
      </c>
      <c r="AC32" s="4">
        <v>86</v>
      </c>
      <c r="AD32" s="4">
        <v>27.13</v>
      </c>
      <c r="AE32" s="4">
        <v>0.62</v>
      </c>
      <c r="AF32" s="4">
        <v>979</v>
      </c>
      <c r="AG32" s="4">
        <v>2</v>
      </c>
      <c r="AH32" s="4">
        <v>47</v>
      </c>
      <c r="AI32" s="4">
        <v>41</v>
      </c>
      <c r="AJ32" s="4">
        <v>191</v>
      </c>
      <c r="AK32" s="4">
        <v>168</v>
      </c>
      <c r="AL32" s="4">
        <v>5.2</v>
      </c>
      <c r="AM32" s="4">
        <v>175.8</v>
      </c>
      <c r="AN32" s="4" t="s">
        <v>155</v>
      </c>
      <c r="AO32" s="4">
        <v>2</v>
      </c>
      <c r="AP32" s="5">
        <v>0.89512731481481478</v>
      </c>
      <c r="AQ32" s="4">
        <v>47.158510999999997</v>
      </c>
      <c r="AR32" s="4">
        <v>-88.485034999999996</v>
      </c>
      <c r="AS32" s="4">
        <v>311.10000000000002</v>
      </c>
      <c r="AT32" s="4">
        <v>25.4</v>
      </c>
      <c r="AU32" s="4">
        <v>12</v>
      </c>
      <c r="AV32" s="4">
        <v>10</v>
      </c>
      <c r="AW32" s="4" t="s">
        <v>201</v>
      </c>
      <c r="AX32" s="4">
        <v>1.0770999999999999</v>
      </c>
      <c r="AY32" s="4">
        <v>1.3771</v>
      </c>
      <c r="AZ32" s="4">
        <v>1.7770999999999999</v>
      </c>
      <c r="BA32" s="4">
        <v>13.404</v>
      </c>
      <c r="BB32" s="4">
        <v>14.45</v>
      </c>
      <c r="BC32" s="4">
        <v>1.08</v>
      </c>
      <c r="BD32" s="4">
        <v>14.127000000000001</v>
      </c>
      <c r="BE32" s="4">
        <v>2902.52</v>
      </c>
      <c r="BF32" s="4">
        <v>1.2</v>
      </c>
      <c r="BG32" s="4">
        <v>1.825</v>
      </c>
      <c r="BH32" s="4">
        <v>7.0000000000000007E-2</v>
      </c>
      <c r="BI32" s="4">
        <v>1.8959999999999999</v>
      </c>
      <c r="BJ32" s="4">
        <v>1.49</v>
      </c>
      <c r="BK32" s="4">
        <v>5.8000000000000003E-2</v>
      </c>
      <c r="BL32" s="4">
        <v>1.5469999999999999</v>
      </c>
      <c r="BM32" s="4">
        <v>0.79520000000000002</v>
      </c>
      <c r="BQ32" s="4">
        <v>45.027000000000001</v>
      </c>
      <c r="BR32" s="4">
        <v>0.14100599999999999</v>
      </c>
      <c r="BS32" s="4">
        <v>-5</v>
      </c>
      <c r="BT32" s="4">
        <v>6.071E-3</v>
      </c>
      <c r="BU32" s="4">
        <v>3.4458340000000001</v>
      </c>
      <c r="BV32" s="4">
        <v>21</v>
      </c>
      <c r="BW32" s="4">
        <f t="shared" si="9"/>
        <v>0.91038934279999995</v>
      </c>
      <c r="BY32" s="4">
        <f>BE32*$BU32*VLOOKUP("Fuel Specific Gravity",'Raw Data'!$A$1:$B$2000,2,FALSE)</f>
        <v>7511.2031783616803</v>
      </c>
      <c r="BZ32" s="4">
        <f>BF32*$BU32*VLOOKUP("Fuel Specific Gravity",'Raw Data'!$A$1:$B$2000,2,FALSE)</f>
        <v>3.1053856008</v>
      </c>
      <c r="CA32" s="4">
        <f>BJ32*$BU32*VLOOKUP("Fuel Specific Gravity",'Raw Data'!$A$1:$B$2000,2,FALSE)</f>
        <v>3.8558537876600001</v>
      </c>
      <c r="CB32" s="4">
        <f>BM32*$BU32*VLOOKUP("Fuel Specific Gravity",'Raw Data'!$A$1:$B$2000,2,FALSE)</f>
        <v>2.0578355247968001</v>
      </c>
    </row>
    <row r="33" spans="1:80" x14ac:dyDescent="0.25">
      <c r="A33" s="2">
        <v>43167</v>
      </c>
      <c r="B33" s="38">
        <v>1.9315972222222224E-2</v>
      </c>
      <c r="C33" s="4">
        <v>14.1</v>
      </c>
      <c r="D33" s="4">
        <v>7.6E-3</v>
      </c>
      <c r="E33" s="4">
        <v>75.988324000000006</v>
      </c>
      <c r="F33" s="4">
        <v>81.099999999999994</v>
      </c>
      <c r="G33" s="4">
        <v>3.1</v>
      </c>
      <c r="H33" s="4">
        <v>94.5</v>
      </c>
      <c r="J33" s="4">
        <v>0.4</v>
      </c>
      <c r="K33" s="4">
        <v>0.87590000000000001</v>
      </c>
      <c r="L33" s="4">
        <v>12.350099999999999</v>
      </c>
      <c r="M33" s="4">
        <v>6.7000000000000002E-3</v>
      </c>
      <c r="N33" s="4">
        <v>71.005700000000004</v>
      </c>
      <c r="O33" s="4">
        <v>2.7153</v>
      </c>
      <c r="P33" s="4">
        <v>73.7</v>
      </c>
      <c r="Q33" s="4">
        <v>57.964100000000002</v>
      </c>
      <c r="R33" s="4">
        <v>2.2166000000000001</v>
      </c>
      <c r="S33" s="4">
        <v>60.2</v>
      </c>
      <c r="T33" s="4">
        <v>94.531099999999995</v>
      </c>
      <c r="W33" s="4">
        <v>0</v>
      </c>
      <c r="X33" s="4">
        <v>0.35039999999999999</v>
      </c>
      <c r="Y33" s="4">
        <v>11.9</v>
      </c>
      <c r="Z33" s="4">
        <v>850</v>
      </c>
      <c r="AA33" s="4">
        <v>852</v>
      </c>
      <c r="AB33" s="4">
        <v>871</v>
      </c>
      <c r="AC33" s="4">
        <v>86</v>
      </c>
      <c r="AD33" s="4">
        <v>27.13</v>
      </c>
      <c r="AE33" s="4">
        <v>0.62</v>
      </c>
      <c r="AF33" s="4">
        <v>979</v>
      </c>
      <c r="AG33" s="4">
        <v>2</v>
      </c>
      <c r="AH33" s="4">
        <v>47</v>
      </c>
      <c r="AI33" s="4">
        <v>41</v>
      </c>
      <c r="AJ33" s="4">
        <v>191</v>
      </c>
      <c r="AK33" s="4">
        <v>168</v>
      </c>
      <c r="AL33" s="4">
        <v>5.0999999999999996</v>
      </c>
      <c r="AM33" s="4">
        <v>175.8</v>
      </c>
      <c r="AN33" s="4" t="s">
        <v>155</v>
      </c>
      <c r="AO33" s="4">
        <v>1</v>
      </c>
      <c r="AP33" s="5">
        <v>0.89513888888888893</v>
      </c>
      <c r="AQ33" s="4">
        <v>47.158501999999999</v>
      </c>
      <c r="AR33" s="4">
        <v>-88.484897000000004</v>
      </c>
      <c r="AS33" s="4">
        <v>310.89999999999998</v>
      </c>
      <c r="AT33" s="4">
        <v>24.1</v>
      </c>
      <c r="AU33" s="4">
        <v>12</v>
      </c>
      <c r="AV33" s="4">
        <v>10</v>
      </c>
      <c r="AW33" s="4" t="s">
        <v>201</v>
      </c>
      <c r="AX33" s="4">
        <v>1.4084000000000001</v>
      </c>
      <c r="AY33" s="4">
        <v>1.0915999999999999</v>
      </c>
      <c r="AZ33" s="4">
        <v>2.0312999999999999</v>
      </c>
      <c r="BA33" s="4">
        <v>13.404</v>
      </c>
      <c r="BB33" s="4">
        <v>14.41</v>
      </c>
      <c r="BC33" s="4">
        <v>1.08</v>
      </c>
      <c r="BD33" s="4">
        <v>14.169</v>
      </c>
      <c r="BE33" s="4">
        <v>2902.902</v>
      </c>
      <c r="BF33" s="4">
        <v>0.996</v>
      </c>
      <c r="BG33" s="4">
        <v>1.748</v>
      </c>
      <c r="BH33" s="4">
        <v>6.7000000000000004E-2</v>
      </c>
      <c r="BI33" s="4">
        <v>1.8149999999999999</v>
      </c>
      <c r="BJ33" s="4">
        <v>1.427</v>
      </c>
      <c r="BK33" s="4">
        <v>5.5E-2</v>
      </c>
      <c r="BL33" s="4">
        <v>1.4810000000000001</v>
      </c>
      <c r="BM33" s="4">
        <v>0.76680000000000004</v>
      </c>
      <c r="BQ33" s="4">
        <v>59.878999999999998</v>
      </c>
      <c r="BR33" s="4">
        <v>0.13921600000000001</v>
      </c>
      <c r="BS33" s="4">
        <v>-5</v>
      </c>
      <c r="BT33" s="4">
        <v>6.9280000000000001E-3</v>
      </c>
      <c r="BU33" s="4">
        <v>3.4020860000000002</v>
      </c>
      <c r="BV33" s="4">
        <v>21</v>
      </c>
      <c r="BW33" s="4">
        <f t="shared" si="9"/>
        <v>0.89883112119999997</v>
      </c>
      <c r="BY33" s="4">
        <f>BE33*$BU33*VLOOKUP("Fuel Specific Gravity",'Raw Data'!$A$1:$B$2000,2,FALSE)</f>
        <v>7416.8176124325719</v>
      </c>
      <c r="BZ33" s="4">
        <f>BF33*$BU33*VLOOKUP("Fuel Specific Gravity",'Raw Data'!$A$1:$B$2000,2,FALSE)</f>
        <v>2.5447467196560001</v>
      </c>
      <c r="CA33" s="4">
        <f>BJ33*$BU33*VLOOKUP("Fuel Specific Gravity",'Raw Data'!$A$1:$B$2000,2,FALSE)</f>
        <v>3.6459373182220003</v>
      </c>
      <c r="CB33" s="4">
        <f>BM33*$BU33*VLOOKUP("Fuel Specific Gravity",'Raw Data'!$A$1:$B$2000,2,FALSE)</f>
        <v>1.9591483781448003</v>
      </c>
    </row>
    <row r="34" spans="1:80" x14ac:dyDescent="0.25">
      <c r="A34" s="2">
        <v>43167</v>
      </c>
      <c r="B34" s="38">
        <v>1.9327546296296298E-2</v>
      </c>
      <c r="C34" s="4">
        <v>14.12</v>
      </c>
      <c r="D34" s="4">
        <v>6.4999999999999997E-3</v>
      </c>
      <c r="E34" s="4">
        <v>64.530716999999996</v>
      </c>
      <c r="F34" s="4">
        <v>79.099999999999994</v>
      </c>
      <c r="G34" s="4">
        <v>3.1</v>
      </c>
      <c r="H34" s="4">
        <v>92.1</v>
      </c>
      <c r="J34" s="4">
        <v>0.4</v>
      </c>
      <c r="K34" s="4">
        <v>0.87570000000000003</v>
      </c>
      <c r="L34" s="4">
        <v>12.365500000000001</v>
      </c>
      <c r="M34" s="4">
        <v>5.7000000000000002E-3</v>
      </c>
      <c r="N34" s="4">
        <v>69.293400000000005</v>
      </c>
      <c r="O34" s="4">
        <v>2.7147999999999999</v>
      </c>
      <c r="P34" s="4">
        <v>72</v>
      </c>
      <c r="Q34" s="4">
        <v>56.566400000000002</v>
      </c>
      <c r="R34" s="4">
        <v>2.2162000000000002</v>
      </c>
      <c r="S34" s="4">
        <v>58.8</v>
      </c>
      <c r="T34" s="4">
        <v>92.1</v>
      </c>
      <c r="W34" s="4">
        <v>0</v>
      </c>
      <c r="X34" s="4">
        <v>0.3503</v>
      </c>
      <c r="Y34" s="4">
        <v>11.9</v>
      </c>
      <c r="Z34" s="4">
        <v>851</v>
      </c>
      <c r="AA34" s="4">
        <v>852</v>
      </c>
      <c r="AB34" s="4">
        <v>872</v>
      </c>
      <c r="AC34" s="4">
        <v>86</v>
      </c>
      <c r="AD34" s="4">
        <v>27.13</v>
      </c>
      <c r="AE34" s="4">
        <v>0.62</v>
      </c>
      <c r="AF34" s="4">
        <v>979</v>
      </c>
      <c r="AG34" s="4">
        <v>2</v>
      </c>
      <c r="AH34" s="4">
        <v>47</v>
      </c>
      <c r="AI34" s="4">
        <v>41</v>
      </c>
      <c r="AJ34" s="4">
        <v>191</v>
      </c>
      <c r="AK34" s="4">
        <v>168</v>
      </c>
      <c r="AL34" s="4">
        <v>5.0999999999999996</v>
      </c>
      <c r="AM34" s="4">
        <v>175.5</v>
      </c>
      <c r="AN34" s="4" t="s">
        <v>155</v>
      </c>
      <c r="AO34" s="4">
        <v>1</v>
      </c>
      <c r="AP34" s="5">
        <v>0.89515046296296286</v>
      </c>
      <c r="AQ34" s="4">
        <v>47.158499999999997</v>
      </c>
      <c r="AR34" s="4">
        <v>-88.484864999999999</v>
      </c>
      <c r="AS34" s="4">
        <v>310.89999999999998</v>
      </c>
      <c r="AT34" s="4">
        <v>23</v>
      </c>
      <c r="AU34" s="4">
        <v>12</v>
      </c>
      <c r="AV34" s="4">
        <v>10</v>
      </c>
      <c r="AW34" s="4" t="s">
        <v>201</v>
      </c>
      <c r="AX34" s="4">
        <v>1.5</v>
      </c>
      <c r="AY34" s="4">
        <v>1</v>
      </c>
      <c r="AZ34" s="4">
        <v>2.1</v>
      </c>
      <c r="BA34" s="4">
        <v>13.404</v>
      </c>
      <c r="BB34" s="4">
        <v>14.4</v>
      </c>
      <c r="BC34" s="4">
        <v>1.07</v>
      </c>
      <c r="BD34" s="4">
        <v>14.188000000000001</v>
      </c>
      <c r="BE34" s="4">
        <v>2903.1880000000001</v>
      </c>
      <c r="BF34" s="4">
        <v>0.84399999999999997</v>
      </c>
      <c r="BG34" s="4">
        <v>1.704</v>
      </c>
      <c r="BH34" s="4">
        <v>6.7000000000000004E-2</v>
      </c>
      <c r="BI34" s="4">
        <v>1.77</v>
      </c>
      <c r="BJ34" s="4">
        <v>1.391</v>
      </c>
      <c r="BK34" s="4">
        <v>5.3999999999999999E-2</v>
      </c>
      <c r="BL34" s="4">
        <v>1.4450000000000001</v>
      </c>
      <c r="BM34" s="4">
        <v>0.74619999999999997</v>
      </c>
      <c r="BQ34" s="4">
        <v>59.8</v>
      </c>
      <c r="BR34" s="4">
        <v>0.15293399999999999</v>
      </c>
      <c r="BS34" s="4">
        <v>-5</v>
      </c>
      <c r="BT34" s="4">
        <v>7.0000000000000001E-3</v>
      </c>
      <c r="BU34" s="4">
        <v>3.737323</v>
      </c>
      <c r="BV34" s="4">
        <v>21</v>
      </c>
      <c r="BW34" s="4">
        <f t="shared" si="9"/>
        <v>0.98740073659999994</v>
      </c>
      <c r="BY34" s="4">
        <f>BE34*$BU34*VLOOKUP("Fuel Specific Gravity",'Raw Data'!$A$1:$B$2000,2,FALSE)</f>
        <v>8148.4636155787239</v>
      </c>
      <c r="BZ34" s="4">
        <f>BF34*$BU34*VLOOKUP("Fuel Specific Gravity",'Raw Data'!$A$1:$B$2000,2,FALSE)</f>
        <v>2.3688797596119997</v>
      </c>
      <c r="CA34" s="4">
        <f>BJ34*$BU34*VLOOKUP("Fuel Specific Gravity",'Raw Data'!$A$1:$B$2000,2,FALSE)</f>
        <v>3.9041608360429998</v>
      </c>
      <c r="CB34" s="4">
        <f>BM34*$BU34*VLOOKUP("Fuel Specific Gravity",'Raw Data'!$A$1:$B$2000,2,FALSE)</f>
        <v>2.0943816073726</v>
      </c>
    </row>
    <row r="35" spans="1:80" x14ac:dyDescent="0.25">
      <c r="A35" s="2">
        <v>43167</v>
      </c>
      <c r="B35" s="38">
        <v>1.9339120370370371E-2</v>
      </c>
      <c r="C35" s="4">
        <v>14.192</v>
      </c>
      <c r="D35" s="4">
        <v>5.5999999999999999E-3</v>
      </c>
      <c r="E35" s="4">
        <v>56.094920999999999</v>
      </c>
      <c r="F35" s="4">
        <v>78.400000000000006</v>
      </c>
      <c r="G35" s="4">
        <v>3.1</v>
      </c>
      <c r="H35" s="4">
        <v>97.5</v>
      </c>
      <c r="J35" s="4">
        <v>0.4</v>
      </c>
      <c r="K35" s="4">
        <v>0.87529999999999997</v>
      </c>
      <c r="L35" s="4">
        <v>12.421900000000001</v>
      </c>
      <c r="M35" s="4">
        <v>4.8999999999999998E-3</v>
      </c>
      <c r="N35" s="4">
        <v>68.585400000000007</v>
      </c>
      <c r="O35" s="4">
        <v>2.6789000000000001</v>
      </c>
      <c r="P35" s="4">
        <v>71.3</v>
      </c>
      <c r="Q35" s="4">
        <v>55.988399999999999</v>
      </c>
      <c r="R35" s="4">
        <v>2.1867999999999999</v>
      </c>
      <c r="S35" s="4">
        <v>58.2</v>
      </c>
      <c r="T35" s="4">
        <v>97.483500000000006</v>
      </c>
      <c r="W35" s="4">
        <v>0</v>
      </c>
      <c r="X35" s="4">
        <v>0.35010000000000002</v>
      </c>
      <c r="Y35" s="4">
        <v>12</v>
      </c>
      <c r="Z35" s="4">
        <v>850</v>
      </c>
      <c r="AA35" s="4">
        <v>851</v>
      </c>
      <c r="AB35" s="4">
        <v>871</v>
      </c>
      <c r="AC35" s="4">
        <v>86</v>
      </c>
      <c r="AD35" s="4">
        <v>27.13</v>
      </c>
      <c r="AE35" s="4">
        <v>0.62</v>
      </c>
      <c r="AF35" s="4">
        <v>979</v>
      </c>
      <c r="AG35" s="4">
        <v>2</v>
      </c>
      <c r="AH35" s="4">
        <v>47</v>
      </c>
      <c r="AI35" s="4">
        <v>41</v>
      </c>
      <c r="AJ35" s="4">
        <v>191</v>
      </c>
      <c r="AK35" s="4">
        <v>168</v>
      </c>
      <c r="AL35" s="4">
        <v>5.3</v>
      </c>
      <c r="AM35" s="4">
        <v>175.1</v>
      </c>
      <c r="AN35" s="4" t="s">
        <v>155</v>
      </c>
      <c r="AO35" s="4">
        <v>1</v>
      </c>
      <c r="AP35" s="5">
        <v>0.89515046296296286</v>
      </c>
      <c r="AQ35" s="4">
        <v>47.158517000000003</v>
      </c>
      <c r="AR35" s="4">
        <v>-88.484667000000002</v>
      </c>
      <c r="AS35" s="4">
        <v>310.5</v>
      </c>
      <c r="AT35" s="4">
        <v>22.1</v>
      </c>
      <c r="AU35" s="4">
        <v>12</v>
      </c>
      <c r="AV35" s="4">
        <v>10</v>
      </c>
      <c r="AW35" s="4" t="s">
        <v>201</v>
      </c>
      <c r="AX35" s="4">
        <v>1.5770999999999999</v>
      </c>
      <c r="AY35" s="4">
        <v>1.1541999999999999</v>
      </c>
      <c r="AZ35" s="4">
        <v>2.2542</v>
      </c>
      <c r="BA35" s="4">
        <v>13.404</v>
      </c>
      <c r="BB35" s="4">
        <v>14.33</v>
      </c>
      <c r="BC35" s="4">
        <v>1.07</v>
      </c>
      <c r="BD35" s="4">
        <v>14.253</v>
      </c>
      <c r="BE35" s="4">
        <v>2903.2089999999998</v>
      </c>
      <c r="BF35" s="4">
        <v>0.73</v>
      </c>
      <c r="BG35" s="4">
        <v>1.679</v>
      </c>
      <c r="BH35" s="4">
        <v>6.6000000000000003E-2</v>
      </c>
      <c r="BI35" s="4">
        <v>1.744</v>
      </c>
      <c r="BJ35" s="4">
        <v>1.37</v>
      </c>
      <c r="BK35" s="4">
        <v>5.3999999999999999E-2</v>
      </c>
      <c r="BL35" s="4">
        <v>1.4239999999999999</v>
      </c>
      <c r="BM35" s="4">
        <v>0.78620000000000001</v>
      </c>
      <c r="BQ35" s="4">
        <v>59.494999999999997</v>
      </c>
      <c r="BR35" s="4">
        <v>0.140065</v>
      </c>
      <c r="BS35" s="4">
        <v>-5</v>
      </c>
      <c r="BT35" s="4">
        <v>6.071E-3</v>
      </c>
      <c r="BU35" s="4">
        <v>3.4228390000000002</v>
      </c>
      <c r="BV35" s="4">
        <v>21</v>
      </c>
      <c r="BW35" s="4">
        <f t="shared" si="9"/>
        <v>0.90431406380000001</v>
      </c>
      <c r="BY35" s="4">
        <f>BE35*$BU35*VLOOKUP("Fuel Specific Gravity",'Raw Data'!$A$1:$B$2000,2,FALSE)</f>
        <v>7462.8499597536011</v>
      </c>
      <c r="BZ35" s="4">
        <f>BF35*$BU35*VLOOKUP("Fuel Specific Gravity",'Raw Data'!$A$1:$B$2000,2,FALSE)</f>
        <v>1.8765030249700001</v>
      </c>
      <c r="CA35" s="4">
        <f>BJ35*$BU35*VLOOKUP("Fuel Specific Gravity",'Raw Data'!$A$1:$B$2000,2,FALSE)</f>
        <v>3.5216563619300003</v>
      </c>
      <c r="CB35" s="4">
        <f>BM35*$BU35*VLOOKUP("Fuel Specific Gravity",'Raw Data'!$A$1:$B$2000,2,FALSE)</f>
        <v>2.0209680523718001</v>
      </c>
    </row>
    <row r="36" spans="1:80" x14ac:dyDescent="0.25">
      <c r="A36" s="2">
        <v>43167</v>
      </c>
      <c r="B36" s="38">
        <v>1.9350694444444445E-2</v>
      </c>
      <c r="C36" s="4">
        <v>14.234</v>
      </c>
      <c r="D36" s="4">
        <v>5.0000000000000001E-3</v>
      </c>
      <c r="E36" s="4">
        <v>50</v>
      </c>
      <c r="F36" s="4">
        <v>78.3</v>
      </c>
      <c r="G36" s="4">
        <v>3</v>
      </c>
      <c r="H36" s="4">
        <v>79.099999999999994</v>
      </c>
      <c r="J36" s="4">
        <v>0.4</v>
      </c>
      <c r="K36" s="4">
        <v>0.87490000000000001</v>
      </c>
      <c r="L36" s="4">
        <v>12.4533</v>
      </c>
      <c r="M36" s="4">
        <v>4.4000000000000003E-3</v>
      </c>
      <c r="N36" s="4">
        <v>68.506200000000007</v>
      </c>
      <c r="O36" s="4">
        <v>2.5903</v>
      </c>
      <c r="P36" s="4">
        <v>71.099999999999994</v>
      </c>
      <c r="Q36" s="4">
        <v>55.9238</v>
      </c>
      <c r="R36" s="4">
        <v>2.1145</v>
      </c>
      <c r="S36" s="4">
        <v>58</v>
      </c>
      <c r="T36" s="4">
        <v>79.052000000000007</v>
      </c>
      <c r="W36" s="4">
        <v>0</v>
      </c>
      <c r="X36" s="4">
        <v>0.35</v>
      </c>
      <c r="Y36" s="4">
        <v>11.9</v>
      </c>
      <c r="Z36" s="4">
        <v>851</v>
      </c>
      <c r="AA36" s="4">
        <v>852</v>
      </c>
      <c r="AB36" s="4">
        <v>871</v>
      </c>
      <c r="AC36" s="4">
        <v>86</v>
      </c>
      <c r="AD36" s="4">
        <v>27.13</v>
      </c>
      <c r="AE36" s="4">
        <v>0.62</v>
      </c>
      <c r="AF36" s="4">
        <v>979</v>
      </c>
      <c r="AG36" s="4">
        <v>2</v>
      </c>
      <c r="AH36" s="4">
        <v>47</v>
      </c>
      <c r="AI36" s="4">
        <v>41</v>
      </c>
      <c r="AJ36" s="4">
        <v>191</v>
      </c>
      <c r="AK36" s="4">
        <v>167.1</v>
      </c>
      <c r="AL36" s="4">
        <v>5.2</v>
      </c>
      <c r="AM36" s="4">
        <v>175</v>
      </c>
      <c r="AN36" s="4" t="s">
        <v>155</v>
      </c>
      <c r="AO36" s="4">
        <v>1</v>
      </c>
      <c r="AP36" s="5">
        <v>0.89517361111111116</v>
      </c>
      <c r="AQ36" s="4">
        <v>47.158549999999998</v>
      </c>
      <c r="AR36" s="4">
        <v>-88.484525000000005</v>
      </c>
      <c r="AS36" s="4">
        <v>310.2</v>
      </c>
      <c r="AT36" s="4">
        <v>20.8</v>
      </c>
      <c r="AU36" s="4">
        <v>12</v>
      </c>
      <c r="AV36" s="4">
        <v>10</v>
      </c>
      <c r="AW36" s="4" t="s">
        <v>201</v>
      </c>
      <c r="AX36" s="4">
        <v>1.6</v>
      </c>
      <c r="AY36" s="4">
        <v>1.2</v>
      </c>
      <c r="AZ36" s="4">
        <v>2.2999999999999998</v>
      </c>
      <c r="BA36" s="4">
        <v>13.404</v>
      </c>
      <c r="BB36" s="4">
        <v>14.29</v>
      </c>
      <c r="BC36" s="4">
        <v>1.07</v>
      </c>
      <c r="BD36" s="4">
        <v>14.295999999999999</v>
      </c>
      <c r="BE36" s="4">
        <v>2903.75</v>
      </c>
      <c r="BF36" s="4">
        <v>0.64900000000000002</v>
      </c>
      <c r="BG36" s="4">
        <v>1.673</v>
      </c>
      <c r="BH36" s="4">
        <v>6.3E-2</v>
      </c>
      <c r="BI36" s="4">
        <v>1.736</v>
      </c>
      <c r="BJ36" s="4">
        <v>1.3660000000000001</v>
      </c>
      <c r="BK36" s="4">
        <v>5.1999999999999998E-2</v>
      </c>
      <c r="BL36" s="4">
        <v>1.417</v>
      </c>
      <c r="BM36" s="4">
        <v>0.6361</v>
      </c>
      <c r="BQ36" s="4">
        <v>59.334000000000003</v>
      </c>
      <c r="BR36" s="4">
        <v>0.139929</v>
      </c>
      <c r="BS36" s="4">
        <v>-5</v>
      </c>
      <c r="BT36" s="4">
        <v>6.0000000000000001E-3</v>
      </c>
      <c r="BU36" s="4">
        <v>3.4195150000000001</v>
      </c>
      <c r="BV36" s="4">
        <v>21</v>
      </c>
      <c r="BW36" s="4">
        <f t="shared" si="9"/>
        <v>0.90343586300000001</v>
      </c>
      <c r="BY36" s="4">
        <f>BE36*$BU36*VLOOKUP("Fuel Specific Gravity",'Raw Data'!$A$1:$B$2000,2,FALSE)</f>
        <v>7456.9919276187502</v>
      </c>
      <c r="BZ36" s="4">
        <f>BF36*$BU36*VLOOKUP("Fuel Specific Gravity",'Raw Data'!$A$1:$B$2000,2,FALSE)</f>
        <v>1.6666681914849999</v>
      </c>
      <c r="CA36" s="4">
        <f>BJ36*$BU36*VLOOKUP("Fuel Specific Gravity",'Raw Data'!$A$1:$B$2000,2,FALSE)</f>
        <v>3.5079641749900006</v>
      </c>
      <c r="CB36" s="4">
        <f>BM36*$BU36*VLOOKUP("Fuel Specific Gravity",'Raw Data'!$A$1:$B$2000,2,FALSE)</f>
        <v>1.6335402721165002</v>
      </c>
    </row>
    <row r="37" spans="1:80" x14ac:dyDescent="0.25">
      <c r="A37" s="2">
        <v>43167</v>
      </c>
      <c r="B37" s="38">
        <v>1.9362268518518518E-2</v>
      </c>
      <c r="C37" s="4">
        <v>14.24</v>
      </c>
      <c r="D37" s="4">
        <v>5.0000000000000001E-3</v>
      </c>
      <c r="E37" s="4">
        <v>50</v>
      </c>
      <c r="F37" s="4">
        <v>77.2</v>
      </c>
      <c r="G37" s="4">
        <v>2.9</v>
      </c>
      <c r="H37" s="4">
        <v>54.9</v>
      </c>
      <c r="J37" s="4">
        <v>0.4</v>
      </c>
      <c r="K37" s="4">
        <v>0.87490000000000001</v>
      </c>
      <c r="L37" s="4">
        <v>12.458399999999999</v>
      </c>
      <c r="M37" s="4">
        <v>4.4000000000000003E-3</v>
      </c>
      <c r="N37" s="4">
        <v>67.517399999999995</v>
      </c>
      <c r="O37" s="4">
        <v>2.5371999999999999</v>
      </c>
      <c r="P37" s="4">
        <v>70.099999999999994</v>
      </c>
      <c r="Q37" s="4">
        <v>55.116599999999998</v>
      </c>
      <c r="R37" s="4">
        <v>2.0712000000000002</v>
      </c>
      <c r="S37" s="4">
        <v>57.2</v>
      </c>
      <c r="T37" s="4">
        <v>54.869500000000002</v>
      </c>
      <c r="W37" s="4">
        <v>0</v>
      </c>
      <c r="X37" s="4">
        <v>0.35</v>
      </c>
      <c r="Y37" s="4">
        <v>11.9</v>
      </c>
      <c r="Z37" s="4">
        <v>851</v>
      </c>
      <c r="AA37" s="4">
        <v>852</v>
      </c>
      <c r="AB37" s="4">
        <v>871</v>
      </c>
      <c r="AC37" s="4">
        <v>86</v>
      </c>
      <c r="AD37" s="4">
        <v>27.13</v>
      </c>
      <c r="AE37" s="4">
        <v>0.62</v>
      </c>
      <c r="AF37" s="4">
        <v>979</v>
      </c>
      <c r="AG37" s="4">
        <v>2</v>
      </c>
      <c r="AH37" s="4">
        <v>47</v>
      </c>
      <c r="AI37" s="4">
        <v>41</v>
      </c>
      <c r="AJ37" s="4">
        <v>191</v>
      </c>
      <c r="AK37" s="4">
        <v>167.9</v>
      </c>
      <c r="AL37" s="4">
        <v>5.2</v>
      </c>
      <c r="AM37" s="4">
        <v>175</v>
      </c>
      <c r="AN37" s="4" t="s">
        <v>155</v>
      </c>
      <c r="AO37" s="4">
        <v>1</v>
      </c>
      <c r="AP37" s="5">
        <v>0.89518518518518519</v>
      </c>
      <c r="AQ37" s="4">
        <v>47.158596000000003</v>
      </c>
      <c r="AR37" s="4">
        <v>-88.484426999999997</v>
      </c>
      <c r="AS37" s="4">
        <v>310</v>
      </c>
      <c r="AT37" s="4">
        <v>19.899999999999999</v>
      </c>
      <c r="AU37" s="4">
        <v>12</v>
      </c>
      <c r="AV37" s="4">
        <v>10</v>
      </c>
      <c r="AW37" s="4" t="s">
        <v>201</v>
      </c>
      <c r="AX37" s="4">
        <v>1.6771</v>
      </c>
      <c r="AY37" s="4">
        <v>1.2770999999999999</v>
      </c>
      <c r="AZ37" s="4">
        <v>2.2999999999999998</v>
      </c>
      <c r="BA37" s="4">
        <v>13.404</v>
      </c>
      <c r="BB37" s="4">
        <v>14.29</v>
      </c>
      <c r="BC37" s="4">
        <v>1.07</v>
      </c>
      <c r="BD37" s="4">
        <v>14.3</v>
      </c>
      <c r="BE37" s="4">
        <v>2904.3119999999999</v>
      </c>
      <c r="BF37" s="4">
        <v>0.64900000000000002</v>
      </c>
      <c r="BG37" s="4">
        <v>1.6479999999999999</v>
      </c>
      <c r="BH37" s="4">
        <v>6.2E-2</v>
      </c>
      <c r="BI37" s="4">
        <v>1.71</v>
      </c>
      <c r="BJ37" s="4">
        <v>1.3460000000000001</v>
      </c>
      <c r="BK37" s="4">
        <v>5.0999999999999997E-2</v>
      </c>
      <c r="BL37" s="4">
        <v>1.3959999999999999</v>
      </c>
      <c r="BM37" s="4">
        <v>0.44140000000000001</v>
      </c>
      <c r="BQ37" s="4">
        <v>59.319000000000003</v>
      </c>
      <c r="BR37" s="4">
        <v>0.14836099999999999</v>
      </c>
      <c r="BS37" s="4">
        <v>-5</v>
      </c>
      <c r="BT37" s="4">
        <v>6.0000000000000001E-3</v>
      </c>
      <c r="BU37" s="4">
        <v>3.625572</v>
      </c>
      <c r="BV37" s="4">
        <v>21</v>
      </c>
      <c r="BW37" s="4">
        <f t="shared" si="9"/>
        <v>0.95787612239999997</v>
      </c>
      <c r="BY37" s="4">
        <f>BE37*$BU37*VLOOKUP("Fuel Specific Gravity",'Raw Data'!$A$1:$B$2000,2,FALSE)</f>
        <v>7907.8739921144634</v>
      </c>
      <c r="BZ37" s="4">
        <f>BF37*$BU37*VLOOKUP("Fuel Specific Gravity",'Raw Data'!$A$1:$B$2000,2,FALSE)</f>
        <v>1.7671001672280002</v>
      </c>
      <c r="CA37" s="4">
        <f>BJ37*$BU37*VLOOKUP("Fuel Specific Gravity",'Raw Data'!$A$1:$B$2000,2,FALSE)</f>
        <v>3.6648949539120004</v>
      </c>
      <c r="CB37" s="4">
        <f>BM37*$BU37*VLOOKUP("Fuel Specific Gravity",'Raw Data'!$A$1:$B$2000,2,FALSE)</f>
        <v>1.2018459380808</v>
      </c>
    </row>
    <row r="38" spans="1:80" x14ac:dyDescent="0.25">
      <c r="A38" s="2">
        <v>43167</v>
      </c>
      <c r="B38" s="38">
        <v>1.9373842592592592E-2</v>
      </c>
      <c r="C38" s="4">
        <v>14.472</v>
      </c>
      <c r="D38" s="4">
        <v>5.0000000000000001E-3</v>
      </c>
      <c r="E38" s="4">
        <v>50</v>
      </c>
      <c r="F38" s="4">
        <v>71.400000000000006</v>
      </c>
      <c r="G38" s="4">
        <v>2.9</v>
      </c>
      <c r="H38" s="4">
        <v>45.4</v>
      </c>
      <c r="J38" s="4">
        <v>0.4</v>
      </c>
      <c r="K38" s="4">
        <v>0.87309999999999999</v>
      </c>
      <c r="L38" s="4">
        <v>12.635</v>
      </c>
      <c r="M38" s="4">
        <v>4.4000000000000003E-3</v>
      </c>
      <c r="N38" s="4">
        <v>62.302700000000002</v>
      </c>
      <c r="O38" s="4">
        <v>2.5318999999999998</v>
      </c>
      <c r="P38" s="4">
        <v>64.8</v>
      </c>
      <c r="Q38" s="4">
        <v>50.8596</v>
      </c>
      <c r="R38" s="4">
        <v>2.0669</v>
      </c>
      <c r="S38" s="4">
        <v>52.9</v>
      </c>
      <c r="T38" s="4">
        <v>45.365200000000002</v>
      </c>
      <c r="W38" s="4">
        <v>0</v>
      </c>
      <c r="X38" s="4">
        <v>0.34920000000000001</v>
      </c>
      <c r="Y38" s="4">
        <v>12</v>
      </c>
      <c r="Z38" s="4">
        <v>851</v>
      </c>
      <c r="AA38" s="4">
        <v>851</v>
      </c>
      <c r="AB38" s="4">
        <v>871</v>
      </c>
      <c r="AC38" s="4">
        <v>86</v>
      </c>
      <c r="AD38" s="4">
        <v>27.13</v>
      </c>
      <c r="AE38" s="4">
        <v>0.62</v>
      </c>
      <c r="AF38" s="4">
        <v>979</v>
      </c>
      <c r="AG38" s="4">
        <v>2</v>
      </c>
      <c r="AH38" s="4">
        <v>47</v>
      </c>
      <c r="AI38" s="4">
        <v>41</v>
      </c>
      <c r="AJ38" s="4">
        <v>191</v>
      </c>
      <c r="AK38" s="4">
        <v>168</v>
      </c>
      <c r="AL38" s="4">
        <v>5.2</v>
      </c>
      <c r="AM38" s="4">
        <v>175</v>
      </c>
      <c r="AN38" s="4" t="s">
        <v>155</v>
      </c>
      <c r="AO38" s="4">
        <v>1</v>
      </c>
      <c r="AP38" s="5">
        <v>0.89519675925925923</v>
      </c>
      <c r="AQ38" s="4">
        <v>47.158607000000003</v>
      </c>
      <c r="AR38" s="4">
        <v>-88.484404999999995</v>
      </c>
      <c r="AS38" s="4">
        <v>310</v>
      </c>
      <c r="AT38" s="4">
        <v>19.399999999999999</v>
      </c>
      <c r="AU38" s="4">
        <v>12</v>
      </c>
      <c r="AV38" s="4">
        <v>10</v>
      </c>
      <c r="AW38" s="4" t="s">
        <v>201</v>
      </c>
      <c r="AX38" s="4">
        <v>1.7</v>
      </c>
      <c r="AY38" s="4">
        <v>1.3771</v>
      </c>
      <c r="AZ38" s="4">
        <v>2.3771</v>
      </c>
      <c r="BA38" s="4">
        <v>13.404</v>
      </c>
      <c r="BB38" s="4">
        <v>14.08</v>
      </c>
      <c r="BC38" s="4">
        <v>1.05</v>
      </c>
      <c r="BD38" s="4">
        <v>14.536</v>
      </c>
      <c r="BE38" s="4">
        <v>2904.4360000000001</v>
      </c>
      <c r="BF38" s="4">
        <v>0.63900000000000001</v>
      </c>
      <c r="BG38" s="4">
        <v>1.5</v>
      </c>
      <c r="BH38" s="4">
        <v>6.0999999999999999E-2</v>
      </c>
      <c r="BI38" s="4">
        <v>1.5609999999999999</v>
      </c>
      <c r="BJ38" s="4">
        <v>1.224</v>
      </c>
      <c r="BK38" s="4">
        <v>0.05</v>
      </c>
      <c r="BL38" s="4">
        <v>1.274</v>
      </c>
      <c r="BM38" s="4">
        <v>0.3599</v>
      </c>
      <c r="BQ38" s="4">
        <v>58.372</v>
      </c>
      <c r="BR38" s="4">
        <v>0.16850899999999999</v>
      </c>
      <c r="BS38" s="4">
        <v>-5</v>
      </c>
      <c r="BT38" s="4">
        <v>6.9290000000000003E-3</v>
      </c>
      <c r="BU38" s="4">
        <v>4.1179389999999998</v>
      </c>
      <c r="BV38" s="4">
        <v>21</v>
      </c>
      <c r="BW38" s="4">
        <f t="shared" si="9"/>
        <v>1.0879594838</v>
      </c>
      <c r="BY38" s="4">
        <f>BE38*$BU38*VLOOKUP("Fuel Specific Gravity",'Raw Data'!$A$1:$B$2000,2,FALSE)</f>
        <v>8982.1779983304041</v>
      </c>
      <c r="BZ38" s="4">
        <f>BF38*$BU38*VLOOKUP("Fuel Specific Gravity",'Raw Data'!$A$1:$B$2000,2,FALSE)</f>
        <v>1.976153628771</v>
      </c>
      <c r="CA38" s="4">
        <f>BJ38*$BU38*VLOOKUP("Fuel Specific Gravity",'Raw Data'!$A$1:$B$2000,2,FALSE)</f>
        <v>3.7853083593359997</v>
      </c>
      <c r="CB38" s="4">
        <f>BM38*$BU38*VLOOKUP("Fuel Specific Gravity",'Raw Data'!$A$1:$B$2000,2,FALSE)</f>
        <v>1.1130167308210999</v>
      </c>
    </row>
    <row r="39" spans="1:80" x14ac:dyDescent="0.25">
      <c r="A39" s="2">
        <v>43167</v>
      </c>
      <c r="B39" s="38">
        <v>1.9385416666666665E-2</v>
      </c>
      <c r="C39" s="4">
        <v>14.66</v>
      </c>
      <c r="D39" s="4">
        <v>4.5999999999999999E-2</v>
      </c>
      <c r="E39" s="4">
        <v>460.39199300000001</v>
      </c>
      <c r="F39" s="4">
        <v>68.3</v>
      </c>
      <c r="G39" s="4">
        <v>2.8</v>
      </c>
      <c r="H39" s="4">
        <v>38.4</v>
      </c>
      <c r="J39" s="4">
        <v>0.4</v>
      </c>
      <c r="K39" s="4">
        <v>0.87129999999999996</v>
      </c>
      <c r="L39" s="4">
        <v>12.773199999999999</v>
      </c>
      <c r="M39" s="4">
        <v>4.0099999999999997E-2</v>
      </c>
      <c r="N39" s="4">
        <v>59.528100000000002</v>
      </c>
      <c r="O39" s="4">
        <v>2.4396</v>
      </c>
      <c r="P39" s="4">
        <v>62</v>
      </c>
      <c r="Q39" s="4">
        <v>48.5946</v>
      </c>
      <c r="R39" s="4">
        <v>1.9915</v>
      </c>
      <c r="S39" s="4">
        <v>50.6</v>
      </c>
      <c r="T39" s="4">
        <v>38.424900000000001</v>
      </c>
      <c r="W39" s="4">
        <v>0</v>
      </c>
      <c r="X39" s="4">
        <v>0.34849999999999998</v>
      </c>
      <c r="Y39" s="4">
        <v>12</v>
      </c>
      <c r="Z39" s="4">
        <v>850</v>
      </c>
      <c r="AA39" s="4">
        <v>851</v>
      </c>
      <c r="AB39" s="4">
        <v>870</v>
      </c>
      <c r="AC39" s="4">
        <v>86</v>
      </c>
      <c r="AD39" s="4">
        <v>27.13</v>
      </c>
      <c r="AE39" s="4">
        <v>0.62</v>
      </c>
      <c r="AF39" s="4">
        <v>979</v>
      </c>
      <c r="AG39" s="4">
        <v>2</v>
      </c>
      <c r="AH39" s="4">
        <v>47</v>
      </c>
      <c r="AI39" s="4">
        <v>41</v>
      </c>
      <c r="AJ39" s="4">
        <v>191</v>
      </c>
      <c r="AK39" s="4">
        <v>168</v>
      </c>
      <c r="AL39" s="4">
        <v>5.3</v>
      </c>
      <c r="AM39" s="4">
        <v>174.7</v>
      </c>
      <c r="AN39" s="4" t="s">
        <v>155</v>
      </c>
      <c r="AO39" s="4">
        <v>1</v>
      </c>
      <c r="AP39" s="5">
        <v>0.89519675925925923</v>
      </c>
      <c r="AQ39" s="4">
        <v>47.158645999999997</v>
      </c>
      <c r="AR39" s="4">
        <v>-88.484335999999999</v>
      </c>
      <c r="AS39" s="4">
        <v>309.8</v>
      </c>
      <c r="AT39" s="4">
        <v>19.3</v>
      </c>
      <c r="AU39" s="4">
        <v>12</v>
      </c>
      <c r="AV39" s="4">
        <v>10</v>
      </c>
      <c r="AW39" s="4" t="s">
        <v>201</v>
      </c>
      <c r="AX39" s="4">
        <v>1.3915999999999999</v>
      </c>
      <c r="AY39" s="4">
        <v>1.4</v>
      </c>
      <c r="AZ39" s="4">
        <v>2.1686999999999999</v>
      </c>
      <c r="BA39" s="4">
        <v>13.404</v>
      </c>
      <c r="BB39" s="4">
        <v>13.87</v>
      </c>
      <c r="BC39" s="4">
        <v>1.03</v>
      </c>
      <c r="BD39" s="4">
        <v>14.772</v>
      </c>
      <c r="BE39" s="4">
        <v>2896.3890000000001</v>
      </c>
      <c r="BF39" s="4">
        <v>5.7889999999999997</v>
      </c>
      <c r="BG39" s="4">
        <v>1.4139999999999999</v>
      </c>
      <c r="BH39" s="4">
        <v>5.8000000000000003E-2</v>
      </c>
      <c r="BI39" s="4">
        <v>1.4710000000000001</v>
      </c>
      <c r="BJ39" s="4">
        <v>1.1539999999999999</v>
      </c>
      <c r="BK39" s="4">
        <v>4.7E-2</v>
      </c>
      <c r="BL39" s="4">
        <v>1.2010000000000001</v>
      </c>
      <c r="BM39" s="4">
        <v>0.30070000000000002</v>
      </c>
      <c r="BQ39" s="4">
        <v>57.462000000000003</v>
      </c>
      <c r="BR39" s="4">
        <v>0.167213</v>
      </c>
      <c r="BS39" s="4">
        <v>-5</v>
      </c>
      <c r="BT39" s="4">
        <v>7.0000000000000001E-3</v>
      </c>
      <c r="BU39" s="4">
        <v>4.0862670000000003</v>
      </c>
      <c r="BV39" s="4">
        <v>21</v>
      </c>
      <c r="BW39" s="4">
        <f t="shared" si="9"/>
        <v>1.0795917414</v>
      </c>
      <c r="BY39" s="4">
        <f>BE39*$BU39*VLOOKUP("Fuel Specific Gravity",'Raw Data'!$A$1:$B$2000,2,FALSE)</f>
        <v>8888.3995111871136</v>
      </c>
      <c r="BZ39" s="4">
        <f>BF39*$BU39*VLOOKUP("Fuel Specific Gravity",'Raw Data'!$A$1:$B$2000,2,FALSE)</f>
        <v>17.765205146913001</v>
      </c>
      <c r="CA39" s="4">
        <f>BJ39*$BU39*VLOOKUP("Fuel Specific Gravity",'Raw Data'!$A$1:$B$2000,2,FALSE)</f>
        <v>3.5413796406179996</v>
      </c>
      <c r="CB39" s="4">
        <f>BM39*$BU39*VLOOKUP("Fuel Specific Gravity",'Raw Data'!$A$1:$B$2000,2,FALSE)</f>
        <v>0.92278410566190017</v>
      </c>
    </row>
    <row r="40" spans="1:80" x14ac:dyDescent="0.25">
      <c r="A40" s="2">
        <v>43167</v>
      </c>
      <c r="B40" s="38">
        <v>1.9396990740740739E-2</v>
      </c>
      <c r="C40" s="4">
        <v>14.422000000000001</v>
      </c>
      <c r="D40" s="4">
        <v>0.83950000000000002</v>
      </c>
      <c r="E40" s="4">
        <v>8395.0600340000001</v>
      </c>
      <c r="F40" s="4">
        <v>68.2</v>
      </c>
      <c r="G40" s="4">
        <v>2.8</v>
      </c>
      <c r="H40" s="4">
        <v>38.799999999999997</v>
      </c>
      <c r="J40" s="4">
        <v>0.4</v>
      </c>
      <c r="K40" s="4">
        <v>0.86619999999999997</v>
      </c>
      <c r="L40" s="4">
        <v>12.4922</v>
      </c>
      <c r="M40" s="4">
        <v>0.72709999999999997</v>
      </c>
      <c r="N40" s="4">
        <v>59.0383</v>
      </c>
      <c r="O40" s="4">
        <v>2.4253</v>
      </c>
      <c r="P40" s="4">
        <v>61.5</v>
      </c>
      <c r="Q40" s="4">
        <v>48.194800000000001</v>
      </c>
      <c r="R40" s="4">
        <v>1.9798</v>
      </c>
      <c r="S40" s="4">
        <v>50.2</v>
      </c>
      <c r="T40" s="4">
        <v>38.787300000000002</v>
      </c>
      <c r="W40" s="4">
        <v>0</v>
      </c>
      <c r="X40" s="4">
        <v>0.34649999999999997</v>
      </c>
      <c r="Y40" s="4">
        <v>12.1</v>
      </c>
      <c r="Z40" s="4">
        <v>850</v>
      </c>
      <c r="AA40" s="4">
        <v>851</v>
      </c>
      <c r="AB40" s="4">
        <v>870</v>
      </c>
      <c r="AC40" s="4">
        <v>86</v>
      </c>
      <c r="AD40" s="4">
        <v>27.13</v>
      </c>
      <c r="AE40" s="4">
        <v>0.62</v>
      </c>
      <c r="AF40" s="4">
        <v>979</v>
      </c>
      <c r="AG40" s="4">
        <v>2</v>
      </c>
      <c r="AH40" s="4">
        <v>47</v>
      </c>
      <c r="AI40" s="4">
        <v>41</v>
      </c>
      <c r="AJ40" s="4">
        <v>191</v>
      </c>
      <c r="AK40" s="4">
        <v>168</v>
      </c>
      <c r="AL40" s="4">
        <v>5.5</v>
      </c>
      <c r="AM40" s="4">
        <v>174.3</v>
      </c>
      <c r="AN40" s="4" t="s">
        <v>155</v>
      </c>
      <c r="AO40" s="4">
        <v>1</v>
      </c>
      <c r="AP40" s="5">
        <v>0.89520833333333327</v>
      </c>
      <c r="AQ40" s="4">
        <v>47.158763</v>
      </c>
      <c r="AR40" s="4">
        <v>-88.484221000000005</v>
      </c>
      <c r="AS40" s="4">
        <v>309.60000000000002</v>
      </c>
      <c r="AT40" s="4">
        <v>20.5</v>
      </c>
      <c r="AU40" s="4">
        <v>12</v>
      </c>
      <c r="AV40" s="4">
        <v>10</v>
      </c>
      <c r="AW40" s="4" t="s">
        <v>201</v>
      </c>
      <c r="AX40" s="4">
        <v>1.3</v>
      </c>
      <c r="AY40" s="4">
        <v>1.5542</v>
      </c>
      <c r="AZ40" s="4">
        <v>2.1770999999999998</v>
      </c>
      <c r="BA40" s="4">
        <v>13.404</v>
      </c>
      <c r="BB40" s="4">
        <v>13.3</v>
      </c>
      <c r="BC40" s="4">
        <v>0.99</v>
      </c>
      <c r="BD40" s="4">
        <v>15.452</v>
      </c>
      <c r="BE40" s="4">
        <v>2745.3919999999998</v>
      </c>
      <c r="BF40" s="4">
        <v>101.711</v>
      </c>
      <c r="BG40" s="4">
        <v>1.359</v>
      </c>
      <c r="BH40" s="4">
        <v>5.6000000000000001E-2</v>
      </c>
      <c r="BI40" s="4">
        <v>1.415</v>
      </c>
      <c r="BJ40" s="4">
        <v>1.109</v>
      </c>
      <c r="BK40" s="4">
        <v>4.5999999999999999E-2</v>
      </c>
      <c r="BL40" s="4">
        <v>1.155</v>
      </c>
      <c r="BM40" s="4">
        <v>0.29420000000000002</v>
      </c>
      <c r="BQ40" s="4">
        <v>55.363999999999997</v>
      </c>
      <c r="BR40" s="4">
        <v>0.23946200000000001</v>
      </c>
      <c r="BS40" s="4">
        <v>-5</v>
      </c>
      <c r="BT40" s="4">
        <v>6.071E-3</v>
      </c>
      <c r="BU40" s="4">
        <v>5.8518530000000002</v>
      </c>
      <c r="BV40" s="4">
        <v>21</v>
      </c>
      <c r="BW40" s="4">
        <f t="shared" si="9"/>
        <v>1.5460595626</v>
      </c>
      <c r="BY40" s="4">
        <f>BE40*$BU40*VLOOKUP("Fuel Specific Gravity",'Raw Data'!$A$1:$B$2000,2,FALSE)</f>
        <v>12065.288438943377</v>
      </c>
      <c r="BZ40" s="4">
        <f>BF40*$BU40*VLOOKUP("Fuel Specific Gravity",'Raw Data'!$A$1:$B$2000,2,FALSE)</f>
        <v>446.993563182733</v>
      </c>
      <c r="CA40" s="4">
        <f>BJ40*$BU40*VLOOKUP("Fuel Specific Gravity",'Raw Data'!$A$1:$B$2000,2,FALSE)</f>
        <v>4.8737684377269996</v>
      </c>
      <c r="CB40" s="4">
        <f>BM40*$BU40*VLOOKUP("Fuel Specific Gravity",'Raw Data'!$A$1:$B$2000,2,FALSE)</f>
        <v>1.2929329796026001</v>
      </c>
    </row>
    <row r="41" spans="1:80" x14ac:dyDescent="0.25">
      <c r="A41" s="2">
        <v>43167</v>
      </c>
      <c r="B41" s="38">
        <v>1.9408564814814816E-2</v>
      </c>
      <c r="C41" s="4">
        <v>13.645</v>
      </c>
      <c r="D41" s="4">
        <v>1.6188</v>
      </c>
      <c r="E41" s="4">
        <v>16188.201499999999</v>
      </c>
      <c r="F41" s="4">
        <v>66.3</v>
      </c>
      <c r="G41" s="4">
        <v>2.7</v>
      </c>
      <c r="H41" s="4">
        <v>64.900000000000006</v>
      </c>
      <c r="J41" s="4">
        <v>0.4</v>
      </c>
      <c r="K41" s="4">
        <v>0.86509999999999998</v>
      </c>
      <c r="L41" s="4">
        <v>11.804500000000001</v>
      </c>
      <c r="M41" s="4">
        <v>1.4005000000000001</v>
      </c>
      <c r="N41" s="4">
        <v>57.3399</v>
      </c>
      <c r="O41" s="4">
        <v>2.3357999999999999</v>
      </c>
      <c r="P41" s="4">
        <v>59.7</v>
      </c>
      <c r="Q41" s="4">
        <v>46.861400000000003</v>
      </c>
      <c r="R41" s="4">
        <v>1.9089</v>
      </c>
      <c r="S41" s="4">
        <v>48.8</v>
      </c>
      <c r="T41" s="4">
        <v>64.906400000000005</v>
      </c>
      <c r="W41" s="4">
        <v>0</v>
      </c>
      <c r="X41" s="4">
        <v>0.34599999999999997</v>
      </c>
      <c r="Y41" s="4">
        <v>12</v>
      </c>
      <c r="Z41" s="4">
        <v>850</v>
      </c>
      <c r="AA41" s="4">
        <v>850</v>
      </c>
      <c r="AB41" s="4">
        <v>870</v>
      </c>
      <c r="AC41" s="4">
        <v>86.9</v>
      </c>
      <c r="AD41" s="4">
        <v>27.42</v>
      </c>
      <c r="AE41" s="4">
        <v>0.63</v>
      </c>
      <c r="AF41" s="4">
        <v>979</v>
      </c>
      <c r="AG41" s="4">
        <v>2</v>
      </c>
      <c r="AH41" s="4">
        <v>47</v>
      </c>
      <c r="AI41" s="4">
        <v>41</v>
      </c>
      <c r="AJ41" s="4">
        <v>191</v>
      </c>
      <c r="AK41" s="4">
        <v>168</v>
      </c>
      <c r="AL41" s="4">
        <v>5.4</v>
      </c>
      <c r="AM41" s="4">
        <v>174</v>
      </c>
      <c r="AN41" s="4" t="s">
        <v>155</v>
      </c>
      <c r="AO41" s="4">
        <v>1</v>
      </c>
      <c r="AP41" s="5">
        <v>0.89523148148148157</v>
      </c>
      <c r="AQ41" s="4">
        <v>47.158794999999998</v>
      </c>
      <c r="AR41" s="4">
        <v>-88.484193000000005</v>
      </c>
      <c r="AS41" s="4">
        <v>309.60000000000002</v>
      </c>
      <c r="AT41" s="4">
        <v>20.8</v>
      </c>
      <c r="AU41" s="4">
        <v>12</v>
      </c>
      <c r="AV41" s="4">
        <v>10</v>
      </c>
      <c r="AW41" s="4" t="s">
        <v>201</v>
      </c>
      <c r="AX41" s="4">
        <v>1.3771</v>
      </c>
      <c r="AY41" s="4">
        <v>1.6</v>
      </c>
      <c r="AZ41" s="4">
        <v>2.2000000000000002</v>
      </c>
      <c r="BA41" s="4">
        <v>13.404</v>
      </c>
      <c r="BB41" s="4">
        <v>13.2</v>
      </c>
      <c r="BC41" s="4">
        <v>0.98</v>
      </c>
      <c r="BD41" s="4">
        <v>15.593</v>
      </c>
      <c r="BE41" s="4">
        <v>2596.5529999999999</v>
      </c>
      <c r="BF41" s="4">
        <v>196.06200000000001</v>
      </c>
      <c r="BG41" s="4">
        <v>1.321</v>
      </c>
      <c r="BH41" s="4">
        <v>5.3999999999999999E-2</v>
      </c>
      <c r="BI41" s="4">
        <v>1.375</v>
      </c>
      <c r="BJ41" s="4">
        <v>1.079</v>
      </c>
      <c r="BK41" s="4">
        <v>4.3999999999999997E-2</v>
      </c>
      <c r="BL41" s="4">
        <v>1.123</v>
      </c>
      <c r="BM41" s="4">
        <v>0.49270000000000003</v>
      </c>
      <c r="BQ41" s="4">
        <v>55.344999999999999</v>
      </c>
      <c r="BR41" s="4">
        <v>0.37784699999999999</v>
      </c>
      <c r="BS41" s="4">
        <v>-5</v>
      </c>
      <c r="BT41" s="4">
        <v>6.9290000000000003E-3</v>
      </c>
      <c r="BU41" s="4">
        <v>9.2336360000000006</v>
      </c>
      <c r="BV41" s="4">
        <v>21</v>
      </c>
      <c r="BW41" s="4">
        <f t="shared" si="9"/>
        <v>2.4395266312000001</v>
      </c>
      <c r="BY41" s="4">
        <f>BE41*$BU41*VLOOKUP("Fuel Specific Gravity",'Raw Data'!$A$1:$B$2000,2,FALSE)</f>
        <v>18005.694567787708</v>
      </c>
      <c r="BZ41" s="4">
        <f>BF41*$BU41*VLOOKUP("Fuel Specific Gravity",'Raw Data'!$A$1:$B$2000,2,FALSE)</f>
        <v>1359.5842212154321</v>
      </c>
      <c r="CA41" s="4">
        <f>BJ41*$BU41*VLOOKUP("Fuel Specific Gravity",'Raw Data'!$A$1:$B$2000,2,FALSE)</f>
        <v>7.4822830262439997</v>
      </c>
      <c r="CB41" s="4">
        <f>BM41*$BU41*VLOOKUP("Fuel Specific Gravity",'Raw Data'!$A$1:$B$2000,2,FALSE)</f>
        <v>3.4166087553572004</v>
      </c>
    </row>
    <row r="42" spans="1:80" x14ac:dyDescent="0.25">
      <c r="A42" s="2">
        <v>43167</v>
      </c>
      <c r="B42" s="38">
        <v>1.942013888888889E-2</v>
      </c>
      <c r="C42" s="4">
        <v>13.734999999999999</v>
      </c>
      <c r="D42" s="4">
        <v>1.6357999999999999</v>
      </c>
      <c r="E42" s="4">
        <v>16358.429749999999</v>
      </c>
      <c r="F42" s="4">
        <v>60.9</v>
      </c>
      <c r="G42" s="4">
        <v>2.7</v>
      </c>
      <c r="H42" s="4">
        <v>128.80000000000001</v>
      </c>
      <c r="J42" s="4">
        <v>0.4</v>
      </c>
      <c r="K42" s="4">
        <v>0.86419999999999997</v>
      </c>
      <c r="L42" s="4">
        <v>11.869899999999999</v>
      </c>
      <c r="M42" s="4">
        <v>1.4137</v>
      </c>
      <c r="N42" s="4">
        <v>52.633200000000002</v>
      </c>
      <c r="O42" s="4">
        <v>2.3334000000000001</v>
      </c>
      <c r="P42" s="4">
        <v>55</v>
      </c>
      <c r="Q42" s="4">
        <v>43.018599999999999</v>
      </c>
      <c r="R42" s="4">
        <v>1.9072</v>
      </c>
      <c r="S42" s="4">
        <v>44.9</v>
      </c>
      <c r="T42" s="4">
        <v>128.8272</v>
      </c>
      <c r="W42" s="4">
        <v>0</v>
      </c>
      <c r="X42" s="4">
        <v>0.34570000000000001</v>
      </c>
      <c r="Y42" s="4">
        <v>12</v>
      </c>
      <c r="Z42" s="4">
        <v>851</v>
      </c>
      <c r="AA42" s="4">
        <v>851</v>
      </c>
      <c r="AB42" s="4">
        <v>871</v>
      </c>
      <c r="AC42" s="4">
        <v>87</v>
      </c>
      <c r="AD42" s="4">
        <v>27.45</v>
      </c>
      <c r="AE42" s="4">
        <v>0.63</v>
      </c>
      <c r="AF42" s="4">
        <v>979</v>
      </c>
      <c r="AG42" s="4">
        <v>2</v>
      </c>
      <c r="AH42" s="4">
        <v>47</v>
      </c>
      <c r="AI42" s="4">
        <v>41</v>
      </c>
      <c r="AJ42" s="4">
        <v>191</v>
      </c>
      <c r="AK42" s="4">
        <v>168</v>
      </c>
      <c r="AL42" s="4">
        <v>5.5</v>
      </c>
      <c r="AM42" s="4">
        <v>174</v>
      </c>
      <c r="AN42" s="4" t="s">
        <v>155</v>
      </c>
      <c r="AO42" s="4">
        <v>1</v>
      </c>
      <c r="AP42" s="5">
        <v>0.89523148148148157</v>
      </c>
      <c r="AQ42" s="4">
        <v>47.158873999999997</v>
      </c>
      <c r="AR42" s="4">
        <v>-88.484177000000003</v>
      </c>
      <c r="AS42" s="4">
        <v>309.39999999999998</v>
      </c>
      <c r="AT42" s="4">
        <v>22.4</v>
      </c>
      <c r="AU42" s="4">
        <v>12</v>
      </c>
      <c r="AV42" s="4">
        <v>10</v>
      </c>
      <c r="AW42" s="4" t="s">
        <v>201</v>
      </c>
      <c r="AX42" s="4">
        <v>1.4</v>
      </c>
      <c r="AY42" s="4">
        <v>1.6</v>
      </c>
      <c r="AZ42" s="4">
        <v>2.2000000000000002</v>
      </c>
      <c r="BA42" s="4">
        <v>13.404</v>
      </c>
      <c r="BB42" s="4">
        <v>13.1</v>
      </c>
      <c r="BC42" s="4">
        <v>0.98</v>
      </c>
      <c r="BD42" s="4">
        <v>15.711</v>
      </c>
      <c r="BE42" s="4">
        <v>2594.1819999999998</v>
      </c>
      <c r="BF42" s="4">
        <v>196.65199999999999</v>
      </c>
      <c r="BG42" s="4">
        <v>1.2050000000000001</v>
      </c>
      <c r="BH42" s="4">
        <v>5.2999999999999999E-2</v>
      </c>
      <c r="BI42" s="4">
        <v>1.258</v>
      </c>
      <c r="BJ42" s="4">
        <v>0.98499999999999999</v>
      </c>
      <c r="BK42" s="4">
        <v>4.3999999999999997E-2</v>
      </c>
      <c r="BL42" s="4">
        <v>1.028</v>
      </c>
      <c r="BM42" s="4">
        <v>0.97160000000000002</v>
      </c>
      <c r="BQ42" s="4">
        <v>54.933999999999997</v>
      </c>
      <c r="BR42" s="4">
        <v>0.35455599999999998</v>
      </c>
      <c r="BS42" s="4">
        <v>-5</v>
      </c>
      <c r="BT42" s="4">
        <v>6.071E-3</v>
      </c>
      <c r="BU42" s="4">
        <v>8.6644620000000003</v>
      </c>
      <c r="BV42" s="4">
        <v>21</v>
      </c>
      <c r="BW42" s="4">
        <f t="shared" si="9"/>
        <v>2.2891508603999999</v>
      </c>
      <c r="BY42" s="4">
        <f>BE42*$BU42*VLOOKUP("Fuel Specific Gravity",'Raw Data'!$A$1:$B$2000,2,FALSE)</f>
        <v>16880.370711423082</v>
      </c>
      <c r="BZ42" s="4">
        <f>BF42*$BU42*VLOOKUP("Fuel Specific Gravity",'Raw Data'!$A$1:$B$2000,2,FALSE)</f>
        <v>1279.6167196992239</v>
      </c>
      <c r="CA42" s="4">
        <f>BJ42*$BU42*VLOOKUP("Fuel Specific Gravity",'Raw Data'!$A$1:$B$2000,2,FALSE)</f>
        <v>6.4094057975699998</v>
      </c>
      <c r="CB42" s="4">
        <f>BM42*$BU42*VLOOKUP("Fuel Specific Gravity",'Raw Data'!$A$1:$B$2000,2,FALSE)</f>
        <v>6.3222118506792002</v>
      </c>
    </row>
    <row r="43" spans="1:80" x14ac:dyDescent="0.25">
      <c r="A43" s="2">
        <v>43167</v>
      </c>
      <c r="B43" s="38">
        <v>1.9431712962962963E-2</v>
      </c>
      <c r="C43" s="4">
        <v>13.965</v>
      </c>
      <c r="D43" s="4">
        <v>0.94910000000000005</v>
      </c>
      <c r="E43" s="4">
        <v>9491.1817439999995</v>
      </c>
      <c r="F43" s="4">
        <v>55</v>
      </c>
      <c r="G43" s="4">
        <v>2.7</v>
      </c>
      <c r="H43" s="4">
        <v>178.8</v>
      </c>
      <c r="J43" s="4">
        <v>0.39</v>
      </c>
      <c r="K43" s="4">
        <v>0.86850000000000005</v>
      </c>
      <c r="L43" s="4">
        <v>12.1287</v>
      </c>
      <c r="M43" s="4">
        <v>0.82430000000000003</v>
      </c>
      <c r="N43" s="4">
        <v>47.796700000000001</v>
      </c>
      <c r="O43" s="4">
        <v>2.3450000000000002</v>
      </c>
      <c r="P43" s="4">
        <v>50.1</v>
      </c>
      <c r="Q43" s="4">
        <v>39.0655</v>
      </c>
      <c r="R43" s="4">
        <v>1.9166000000000001</v>
      </c>
      <c r="S43" s="4">
        <v>41</v>
      </c>
      <c r="T43" s="4">
        <v>178.7714</v>
      </c>
      <c r="W43" s="4">
        <v>0</v>
      </c>
      <c r="X43" s="4">
        <v>0.33560000000000001</v>
      </c>
      <c r="Y43" s="4">
        <v>12.1</v>
      </c>
      <c r="Z43" s="4">
        <v>850</v>
      </c>
      <c r="AA43" s="4">
        <v>851</v>
      </c>
      <c r="AB43" s="4">
        <v>871</v>
      </c>
      <c r="AC43" s="4">
        <v>87</v>
      </c>
      <c r="AD43" s="4">
        <v>27.45</v>
      </c>
      <c r="AE43" s="4">
        <v>0.63</v>
      </c>
      <c r="AF43" s="4">
        <v>979</v>
      </c>
      <c r="AG43" s="4">
        <v>2</v>
      </c>
      <c r="AH43" s="4">
        <v>47</v>
      </c>
      <c r="AI43" s="4">
        <v>41</v>
      </c>
      <c r="AJ43" s="4">
        <v>191</v>
      </c>
      <c r="AK43" s="4">
        <v>168</v>
      </c>
      <c r="AL43" s="4">
        <v>5.4</v>
      </c>
      <c r="AM43" s="4">
        <v>174</v>
      </c>
      <c r="AN43" s="4" t="s">
        <v>155</v>
      </c>
      <c r="AO43" s="4">
        <v>1</v>
      </c>
      <c r="AP43" s="5">
        <v>0.8952430555555555</v>
      </c>
      <c r="AQ43" s="4">
        <v>47.158966999999997</v>
      </c>
      <c r="AR43" s="4">
        <v>-88.484143000000003</v>
      </c>
      <c r="AS43" s="4">
        <v>309.3</v>
      </c>
      <c r="AT43" s="4">
        <v>22.9</v>
      </c>
      <c r="AU43" s="4">
        <v>12</v>
      </c>
      <c r="AV43" s="4">
        <v>10</v>
      </c>
      <c r="AW43" s="4" t="s">
        <v>201</v>
      </c>
      <c r="AX43" s="4">
        <v>1.8626</v>
      </c>
      <c r="AY43" s="4">
        <v>1.1374</v>
      </c>
      <c r="AZ43" s="4">
        <v>2.6625999999999999</v>
      </c>
      <c r="BA43" s="4">
        <v>13.404</v>
      </c>
      <c r="BB43" s="4">
        <v>13.56</v>
      </c>
      <c r="BC43" s="4">
        <v>1.01</v>
      </c>
      <c r="BD43" s="4">
        <v>15.138</v>
      </c>
      <c r="BE43" s="4">
        <v>2717.5120000000002</v>
      </c>
      <c r="BF43" s="4">
        <v>117.553</v>
      </c>
      <c r="BG43" s="4">
        <v>1.121</v>
      </c>
      <c r="BH43" s="4">
        <v>5.5E-2</v>
      </c>
      <c r="BI43" s="4">
        <v>1.177</v>
      </c>
      <c r="BJ43" s="4">
        <v>0.91700000000000004</v>
      </c>
      <c r="BK43" s="4">
        <v>4.4999999999999998E-2</v>
      </c>
      <c r="BL43" s="4">
        <v>0.96199999999999997</v>
      </c>
      <c r="BM43" s="4">
        <v>1.3822000000000001</v>
      </c>
      <c r="BQ43" s="4">
        <v>54.670999999999999</v>
      </c>
      <c r="BR43" s="4">
        <v>0.38823099999999999</v>
      </c>
      <c r="BS43" s="4">
        <v>-5</v>
      </c>
      <c r="BT43" s="4">
        <v>6.0000000000000001E-3</v>
      </c>
      <c r="BU43" s="4">
        <v>9.4873960000000004</v>
      </c>
      <c r="BV43" s="4">
        <v>21</v>
      </c>
      <c r="BW43" s="4">
        <f t="shared" si="9"/>
        <v>2.5065700232000001</v>
      </c>
      <c r="BY43" s="4">
        <f>BE43*$BU43*VLOOKUP("Fuel Specific Gravity",'Raw Data'!$A$1:$B$2000,2,FALSE)</f>
        <v>19362.366471542755</v>
      </c>
      <c r="BZ43" s="4">
        <f>BF43*$BU43*VLOOKUP("Fuel Specific Gravity",'Raw Data'!$A$1:$B$2000,2,FALSE)</f>
        <v>837.56916835298796</v>
      </c>
      <c r="CA43" s="4">
        <f>BJ43*$BU43*VLOOKUP("Fuel Specific Gravity",'Raw Data'!$A$1:$B$2000,2,FALSE)</f>
        <v>6.5336565411320002</v>
      </c>
      <c r="CB43" s="4">
        <f>BM43*$BU43*VLOOKUP("Fuel Specific Gravity",'Raw Data'!$A$1:$B$2000,2,FALSE)</f>
        <v>9.8482225421512002</v>
      </c>
    </row>
    <row r="44" spans="1:80" x14ac:dyDescent="0.25">
      <c r="A44" s="2">
        <v>43167</v>
      </c>
      <c r="B44" s="38">
        <v>1.944328703703704E-2</v>
      </c>
      <c r="C44" s="4">
        <v>14.109</v>
      </c>
      <c r="D44" s="4">
        <v>0.45119999999999999</v>
      </c>
      <c r="E44" s="4">
        <v>4511.5566419999996</v>
      </c>
      <c r="F44" s="4">
        <v>52.5</v>
      </c>
      <c r="G44" s="4">
        <v>2.7</v>
      </c>
      <c r="H44" s="4">
        <v>177.6</v>
      </c>
      <c r="J44" s="4">
        <v>0.3</v>
      </c>
      <c r="K44" s="4">
        <v>0.87180000000000002</v>
      </c>
      <c r="L44" s="4">
        <v>12.3001</v>
      </c>
      <c r="M44" s="4">
        <v>0.39329999999999998</v>
      </c>
      <c r="N44" s="4">
        <v>45.791600000000003</v>
      </c>
      <c r="O44" s="4">
        <v>2.3195999999999999</v>
      </c>
      <c r="P44" s="4">
        <v>48.1</v>
      </c>
      <c r="Q44" s="4">
        <v>37.426699999999997</v>
      </c>
      <c r="R44" s="4">
        <v>1.8958999999999999</v>
      </c>
      <c r="S44" s="4">
        <v>39.299999999999997</v>
      </c>
      <c r="T44" s="4">
        <v>177.5692</v>
      </c>
      <c r="W44" s="4">
        <v>0</v>
      </c>
      <c r="X44" s="4">
        <v>0.26150000000000001</v>
      </c>
      <c r="Y44" s="4">
        <v>12</v>
      </c>
      <c r="Z44" s="4">
        <v>850</v>
      </c>
      <c r="AA44" s="4">
        <v>851</v>
      </c>
      <c r="AB44" s="4">
        <v>870</v>
      </c>
      <c r="AC44" s="4">
        <v>87</v>
      </c>
      <c r="AD44" s="4">
        <v>27.45</v>
      </c>
      <c r="AE44" s="4">
        <v>0.63</v>
      </c>
      <c r="AF44" s="4">
        <v>979</v>
      </c>
      <c r="AG44" s="4">
        <v>2</v>
      </c>
      <c r="AH44" s="4">
        <v>47</v>
      </c>
      <c r="AI44" s="4">
        <v>41</v>
      </c>
      <c r="AJ44" s="4">
        <v>191</v>
      </c>
      <c r="AK44" s="4">
        <v>168</v>
      </c>
      <c r="AL44" s="4">
        <v>5.3</v>
      </c>
      <c r="AM44" s="4">
        <v>174.2</v>
      </c>
      <c r="AN44" s="4" t="s">
        <v>155</v>
      </c>
      <c r="AO44" s="4">
        <v>1</v>
      </c>
      <c r="AP44" s="5">
        <v>0.89525462962962965</v>
      </c>
      <c r="AQ44" s="4">
        <v>47.159080000000003</v>
      </c>
      <c r="AR44" s="4">
        <v>-88.484153000000006</v>
      </c>
      <c r="AS44" s="4">
        <v>309.3</v>
      </c>
      <c r="AT44" s="4">
        <v>27.8</v>
      </c>
      <c r="AU44" s="4">
        <v>12</v>
      </c>
      <c r="AV44" s="4">
        <v>10</v>
      </c>
      <c r="AW44" s="4" t="s">
        <v>201</v>
      </c>
      <c r="AX44" s="4">
        <v>2.1541999999999999</v>
      </c>
      <c r="AY44" s="4">
        <v>1</v>
      </c>
      <c r="AZ44" s="4">
        <v>2.9542000000000002</v>
      </c>
      <c r="BA44" s="4">
        <v>13.404</v>
      </c>
      <c r="BB44" s="4">
        <v>13.93</v>
      </c>
      <c r="BC44" s="4">
        <v>1.04</v>
      </c>
      <c r="BD44" s="4">
        <v>14.704000000000001</v>
      </c>
      <c r="BE44" s="4">
        <v>2812.422</v>
      </c>
      <c r="BF44" s="4">
        <v>57.24</v>
      </c>
      <c r="BG44" s="4">
        <v>1.0960000000000001</v>
      </c>
      <c r="BH44" s="4">
        <v>5.6000000000000001E-2</v>
      </c>
      <c r="BI44" s="4">
        <v>1.1519999999999999</v>
      </c>
      <c r="BJ44" s="4">
        <v>0.89600000000000002</v>
      </c>
      <c r="BK44" s="4">
        <v>4.4999999999999998E-2</v>
      </c>
      <c r="BL44" s="4">
        <v>0.94199999999999995</v>
      </c>
      <c r="BM44" s="4">
        <v>1.4011</v>
      </c>
      <c r="BQ44" s="4">
        <v>43.481999999999999</v>
      </c>
      <c r="BR44" s="4">
        <v>0.37985200000000002</v>
      </c>
      <c r="BS44" s="4">
        <v>-5</v>
      </c>
      <c r="BT44" s="4">
        <v>6.9290000000000003E-3</v>
      </c>
      <c r="BU44" s="4">
        <v>9.2826330000000006</v>
      </c>
      <c r="BV44" s="4">
        <v>21</v>
      </c>
      <c r="BW44" s="4">
        <f t="shared" si="9"/>
        <v>2.4524716386000001</v>
      </c>
      <c r="BY44" s="4">
        <f>BE44*$BU44*VLOOKUP("Fuel Specific Gravity",'Raw Data'!$A$1:$B$2000,2,FALSE)</f>
        <v>19606.117631611625</v>
      </c>
      <c r="BZ44" s="4">
        <f>BF44*$BU44*VLOOKUP("Fuel Specific Gravity",'Raw Data'!$A$1:$B$2000,2,FALSE)</f>
        <v>399.03477260291999</v>
      </c>
      <c r="CA44" s="4">
        <f>BJ44*$BU44*VLOOKUP("Fuel Specific Gravity",'Raw Data'!$A$1:$B$2000,2,FALSE)</f>
        <v>6.2462466151680003</v>
      </c>
      <c r="CB44" s="4">
        <f>BM44*$BU44*VLOOKUP("Fuel Specific Gravity",'Raw Data'!$A$1:$B$2000,2,FALSE)</f>
        <v>9.7674287193213019</v>
      </c>
    </row>
    <row r="45" spans="1:80" x14ac:dyDescent="0.25">
      <c r="A45" s="2">
        <v>43167</v>
      </c>
      <c r="B45" s="38">
        <v>1.9454861111111114E-2</v>
      </c>
      <c r="C45" s="4">
        <v>14.2</v>
      </c>
      <c r="D45" s="4">
        <v>0.1782</v>
      </c>
      <c r="E45" s="4">
        <v>1781.6912400000001</v>
      </c>
      <c r="F45" s="4">
        <v>51.9</v>
      </c>
      <c r="G45" s="4">
        <v>2.6</v>
      </c>
      <c r="H45" s="4">
        <v>145.6</v>
      </c>
      <c r="J45" s="4">
        <v>0.2</v>
      </c>
      <c r="K45" s="4">
        <v>0.87360000000000004</v>
      </c>
      <c r="L45" s="4">
        <v>12.4054</v>
      </c>
      <c r="M45" s="4">
        <v>0.15559999999999999</v>
      </c>
      <c r="N45" s="4">
        <v>45.304900000000004</v>
      </c>
      <c r="O45" s="4">
        <v>2.2368999999999999</v>
      </c>
      <c r="P45" s="4">
        <v>47.5</v>
      </c>
      <c r="Q45" s="4">
        <v>37.0289</v>
      </c>
      <c r="R45" s="4">
        <v>1.8283</v>
      </c>
      <c r="S45" s="4">
        <v>38.9</v>
      </c>
      <c r="T45" s="4">
        <v>145.61269999999999</v>
      </c>
      <c r="W45" s="4">
        <v>0</v>
      </c>
      <c r="X45" s="4">
        <v>0.17469999999999999</v>
      </c>
      <c r="Y45" s="4">
        <v>12</v>
      </c>
      <c r="Z45" s="4">
        <v>850</v>
      </c>
      <c r="AA45" s="4">
        <v>851</v>
      </c>
      <c r="AB45" s="4">
        <v>870</v>
      </c>
      <c r="AC45" s="4">
        <v>87</v>
      </c>
      <c r="AD45" s="4">
        <v>27.45</v>
      </c>
      <c r="AE45" s="4">
        <v>0.63</v>
      </c>
      <c r="AF45" s="4">
        <v>979</v>
      </c>
      <c r="AG45" s="4">
        <v>2</v>
      </c>
      <c r="AH45" s="4">
        <v>47</v>
      </c>
      <c r="AI45" s="4">
        <v>41</v>
      </c>
      <c r="AJ45" s="4">
        <v>191</v>
      </c>
      <c r="AK45" s="4">
        <v>168</v>
      </c>
      <c r="AL45" s="4">
        <v>5.4</v>
      </c>
      <c r="AM45" s="4">
        <v>174.5</v>
      </c>
      <c r="AN45" s="4" t="s">
        <v>155</v>
      </c>
      <c r="AO45" s="4">
        <v>1</v>
      </c>
      <c r="AP45" s="5">
        <v>0.89526620370370369</v>
      </c>
      <c r="AQ45" s="4">
        <v>47.159227000000001</v>
      </c>
      <c r="AR45" s="4">
        <v>-88.484183000000002</v>
      </c>
      <c r="AS45" s="4">
        <v>309.5</v>
      </c>
      <c r="AT45" s="4">
        <v>31.9</v>
      </c>
      <c r="AU45" s="4">
        <v>12</v>
      </c>
      <c r="AV45" s="4">
        <v>10</v>
      </c>
      <c r="AW45" s="4" t="s">
        <v>201</v>
      </c>
      <c r="AX45" s="4">
        <v>2.4312999999999998</v>
      </c>
      <c r="AY45" s="4">
        <v>1</v>
      </c>
      <c r="AZ45" s="4">
        <v>3.0771000000000002</v>
      </c>
      <c r="BA45" s="4">
        <v>13.404</v>
      </c>
      <c r="BB45" s="4">
        <v>14.13</v>
      </c>
      <c r="BC45" s="4">
        <v>1.05</v>
      </c>
      <c r="BD45" s="4">
        <v>14.47</v>
      </c>
      <c r="BE45" s="4">
        <v>2867.1849999999999</v>
      </c>
      <c r="BF45" s="4">
        <v>22.896000000000001</v>
      </c>
      <c r="BG45" s="4">
        <v>1.097</v>
      </c>
      <c r="BH45" s="4">
        <v>5.3999999999999999E-2</v>
      </c>
      <c r="BI45" s="4">
        <v>1.151</v>
      </c>
      <c r="BJ45" s="4">
        <v>0.89600000000000002</v>
      </c>
      <c r="BK45" s="4">
        <v>4.3999999999999997E-2</v>
      </c>
      <c r="BL45" s="4">
        <v>0.94</v>
      </c>
      <c r="BM45" s="4">
        <v>1.1614</v>
      </c>
      <c r="BQ45" s="4">
        <v>29.361999999999998</v>
      </c>
      <c r="BR45" s="4">
        <v>0.40965699999999999</v>
      </c>
      <c r="BS45" s="4">
        <v>-5</v>
      </c>
      <c r="BT45" s="4">
        <v>6.071E-3</v>
      </c>
      <c r="BU45" s="4">
        <v>10.010992999999999</v>
      </c>
      <c r="BV45" s="4">
        <v>21</v>
      </c>
      <c r="BW45" s="4">
        <f t="shared" si="9"/>
        <v>2.6449043505999996</v>
      </c>
      <c r="BY45" s="4">
        <f>BE45*$BU45*VLOOKUP("Fuel Specific Gravity",'Raw Data'!$A$1:$B$2000,2,FALSE)</f>
        <v>21556.230092493453</v>
      </c>
      <c r="BZ45" s="4">
        <f>BF45*$BU45*VLOOKUP("Fuel Specific Gravity",'Raw Data'!$A$1:$B$2000,2,FALSE)</f>
        <v>172.13798349172799</v>
      </c>
      <c r="CA45" s="4">
        <f>BJ45*$BU45*VLOOKUP("Fuel Specific Gravity",'Raw Data'!$A$1:$B$2000,2,FALSE)</f>
        <v>6.7363571457280003</v>
      </c>
      <c r="CB45" s="4">
        <f>BM45*$BU45*VLOOKUP("Fuel Specific Gravity",'Raw Data'!$A$1:$B$2000,2,FALSE)</f>
        <v>8.7317022199201997</v>
      </c>
    </row>
    <row r="46" spans="1:80" x14ac:dyDescent="0.25">
      <c r="A46" s="2">
        <v>43167</v>
      </c>
      <c r="B46" s="38">
        <v>1.9466435185185184E-2</v>
      </c>
      <c r="C46" s="4">
        <v>14.231</v>
      </c>
      <c r="D46" s="4">
        <v>6.5699999999999995E-2</v>
      </c>
      <c r="E46" s="4">
        <v>657.11920499999997</v>
      </c>
      <c r="F46" s="4">
        <v>55.8</v>
      </c>
      <c r="G46" s="4">
        <v>2.5</v>
      </c>
      <c r="H46" s="4">
        <v>108.6</v>
      </c>
      <c r="J46" s="4">
        <v>0.2</v>
      </c>
      <c r="K46" s="4">
        <v>0.87439999999999996</v>
      </c>
      <c r="L46" s="4">
        <v>12.4442</v>
      </c>
      <c r="M46" s="4">
        <v>5.7500000000000002E-2</v>
      </c>
      <c r="N46" s="4">
        <v>48.830100000000002</v>
      </c>
      <c r="O46" s="4">
        <v>2.1516999999999999</v>
      </c>
      <c r="P46" s="4">
        <v>51</v>
      </c>
      <c r="Q46" s="4">
        <v>39.9101</v>
      </c>
      <c r="R46" s="4">
        <v>1.7586999999999999</v>
      </c>
      <c r="S46" s="4">
        <v>41.7</v>
      </c>
      <c r="T46" s="4">
        <v>108.6172</v>
      </c>
      <c r="W46" s="4">
        <v>0</v>
      </c>
      <c r="X46" s="4">
        <v>0.1749</v>
      </c>
      <c r="Y46" s="4">
        <v>12</v>
      </c>
      <c r="Z46" s="4">
        <v>850</v>
      </c>
      <c r="AA46" s="4">
        <v>850</v>
      </c>
      <c r="AB46" s="4">
        <v>870</v>
      </c>
      <c r="AC46" s="4">
        <v>87</v>
      </c>
      <c r="AD46" s="4">
        <v>27.45</v>
      </c>
      <c r="AE46" s="4">
        <v>0.63</v>
      </c>
      <c r="AF46" s="4">
        <v>979</v>
      </c>
      <c r="AG46" s="4">
        <v>2</v>
      </c>
      <c r="AH46" s="4">
        <v>47</v>
      </c>
      <c r="AI46" s="4">
        <v>41</v>
      </c>
      <c r="AJ46" s="4">
        <v>191</v>
      </c>
      <c r="AK46" s="4">
        <v>168</v>
      </c>
      <c r="AL46" s="4">
        <v>5.5</v>
      </c>
      <c r="AM46" s="4">
        <v>174.9</v>
      </c>
      <c r="AN46" s="4" t="s">
        <v>155</v>
      </c>
      <c r="AO46" s="4">
        <v>1</v>
      </c>
      <c r="AP46" s="5">
        <v>0.89527777777777784</v>
      </c>
      <c r="AQ46" s="4">
        <v>47.159488000000003</v>
      </c>
      <c r="AR46" s="4">
        <v>-88.484198000000006</v>
      </c>
      <c r="AS46" s="4">
        <v>310.5</v>
      </c>
      <c r="AT46" s="4">
        <v>33.9</v>
      </c>
      <c r="AU46" s="4">
        <v>12</v>
      </c>
      <c r="AV46" s="4">
        <v>10</v>
      </c>
      <c r="AW46" s="4" t="s">
        <v>201</v>
      </c>
      <c r="AX46" s="4">
        <v>2.7310690000000002</v>
      </c>
      <c r="AY46" s="4">
        <v>1.4621379999999999</v>
      </c>
      <c r="AZ46" s="4">
        <v>3.562138</v>
      </c>
      <c r="BA46" s="4">
        <v>13.404</v>
      </c>
      <c r="BB46" s="4">
        <v>14.23</v>
      </c>
      <c r="BC46" s="4">
        <v>1.06</v>
      </c>
      <c r="BD46" s="4">
        <v>14.361000000000001</v>
      </c>
      <c r="BE46" s="4">
        <v>2890.7049999999999</v>
      </c>
      <c r="BF46" s="4">
        <v>8.4949999999999992</v>
      </c>
      <c r="BG46" s="4">
        <v>1.1879999999999999</v>
      </c>
      <c r="BH46" s="4">
        <v>5.1999999999999998E-2</v>
      </c>
      <c r="BI46" s="4">
        <v>1.24</v>
      </c>
      <c r="BJ46" s="4">
        <v>0.97099999999999997</v>
      </c>
      <c r="BK46" s="4">
        <v>4.2999999999999997E-2</v>
      </c>
      <c r="BL46" s="4">
        <v>1.014</v>
      </c>
      <c r="BM46" s="4">
        <v>0.87070000000000003</v>
      </c>
      <c r="BQ46" s="4">
        <v>29.539000000000001</v>
      </c>
      <c r="BR46" s="4">
        <v>0.334893</v>
      </c>
      <c r="BS46" s="4">
        <v>-5</v>
      </c>
      <c r="BT46" s="4">
        <v>5.071E-3</v>
      </c>
      <c r="BU46" s="4">
        <v>8.1839480000000009</v>
      </c>
      <c r="BV46" s="4">
        <v>21</v>
      </c>
      <c r="BW46" s="4">
        <f t="shared" si="9"/>
        <v>2.1621990616</v>
      </c>
      <c r="BY46" s="4">
        <f>BE46*$BU46*VLOOKUP("Fuel Specific Gravity",'Raw Data'!$A$1:$B$2000,2,FALSE)</f>
        <v>17766.691931908339</v>
      </c>
      <c r="BZ46" s="4">
        <f>BF46*$BU46*VLOOKUP("Fuel Specific Gravity",'Raw Data'!$A$1:$B$2000,2,FALSE)</f>
        <v>52.211501333260003</v>
      </c>
      <c r="CA46" s="4">
        <f>BJ46*$BU46*VLOOKUP("Fuel Specific Gravity",'Raw Data'!$A$1:$B$2000,2,FALSE)</f>
        <v>5.9679067445080003</v>
      </c>
      <c r="CB46" s="4">
        <f>BM46*$BU46*VLOOKUP("Fuel Specific Gravity",'Raw Data'!$A$1:$B$2000,2,FALSE)</f>
        <v>5.351448406223601</v>
      </c>
    </row>
    <row r="47" spans="1:80" x14ac:dyDescent="0.25">
      <c r="A47" s="2">
        <v>43167</v>
      </c>
      <c r="B47" s="38">
        <v>1.9478009259259257E-2</v>
      </c>
      <c r="C47" s="4">
        <v>14.037000000000001</v>
      </c>
      <c r="D47" s="4">
        <v>2.7099999999999999E-2</v>
      </c>
      <c r="E47" s="4">
        <v>270.60810800000002</v>
      </c>
      <c r="F47" s="4">
        <v>69.5</v>
      </c>
      <c r="G47" s="4">
        <v>2.4</v>
      </c>
      <c r="H47" s="4">
        <v>78.400000000000006</v>
      </c>
      <c r="J47" s="4">
        <v>0.1</v>
      </c>
      <c r="K47" s="4">
        <v>0.87629999999999997</v>
      </c>
      <c r="L47" s="4">
        <v>12.3005</v>
      </c>
      <c r="M47" s="4">
        <v>2.3699999999999999E-2</v>
      </c>
      <c r="N47" s="4">
        <v>60.924900000000001</v>
      </c>
      <c r="O47" s="4">
        <v>2.1031</v>
      </c>
      <c r="P47" s="4">
        <v>63</v>
      </c>
      <c r="Q47" s="4">
        <v>49.7956</v>
      </c>
      <c r="R47" s="4">
        <v>1.7189000000000001</v>
      </c>
      <c r="S47" s="4">
        <v>51.5</v>
      </c>
      <c r="T47" s="4">
        <v>78.359399999999994</v>
      </c>
      <c r="W47" s="4">
        <v>0</v>
      </c>
      <c r="X47" s="4">
        <v>8.7599999999999997E-2</v>
      </c>
      <c r="Y47" s="4">
        <v>12</v>
      </c>
      <c r="Z47" s="4">
        <v>850</v>
      </c>
      <c r="AA47" s="4">
        <v>851</v>
      </c>
      <c r="AB47" s="4">
        <v>870</v>
      </c>
      <c r="AC47" s="4">
        <v>87</v>
      </c>
      <c r="AD47" s="4">
        <v>27.45</v>
      </c>
      <c r="AE47" s="4">
        <v>0.63</v>
      </c>
      <c r="AF47" s="4">
        <v>979</v>
      </c>
      <c r="AG47" s="4">
        <v>2</v>
      </c>
      <c r="AH47" s="4">
        <v>47</v>
      </c>
      <c r="AI47" s="4">
        <v>41</v>
      </c>
      <c r="AJ47" s="4">
        <v>191</v>
      </c>
      <c r="AK47" s="4">
        <v>168</v>
      </c>
      <c r="AL47" s="4">
        <v>5.4</v>
      </c>
      <c r="AM47" s="4">
        <v>174.8</v>
      </c>
      <c r="AN47" s="4" t="s">
        <v>155</v>
      </c>
      <c r="AO47" s="4">
        <v>2</v>
      </c>
      <c r="AP47" s="5">
        <v>0.89530092592592592</v>
      </c>
      <c r="AQ47" s="4">
        <v>47.159554999999997</v>
      </c>
      <c r="AR47" s="4">
        <v>-88.484200000000001</v>
      </c>
      <c r="AS47" s="4">
        <v>310.8</v>
      </c>
      <c r="AT47" s="4">
        <v>35.1</v>
      </c>
      <c r="AU47" s="4">
        <v>12</v>
      </c>
      <c r="AV47" s="4">
        <v>9</v>
      </c>
      <c r="AW47" s="4" t="s">
        <v>201</v>
      </c>
      <c r="AX47" s="4">
        <v>2.8770769999999999</v>
      </c>
      <c r="AY47" s="4">
        <v>1.6770769999999999</v>
      </c>
      <c r="AZ47" s="4">
        <v>3.7770769999999998</v>
      </c>
      <c r="BA47" s="4">
        <v>13.404</v>
      </c>
      <c r="BB47" s="4">
        <v>14.45</v>
      </c>
      <c r="BC47" s="4">
        <v>1.08</v>
      </c>
      <c r="BD47" s="4">
        <v>14.117000000000001</v>
      </c>
      <c r="BE47" s="4">
        <v>2899.2759999999998</v>
      </c>
      <c r="BF47" s="4">
        <v>3.5569999999999999</v>
      </c>
      <c r="BG47" s="4">
        <v>1.504</v>
      </c>
      <c r="BH47" s="4">
        <v>5.1999999999999998E-2</v>
      </c>
      <c r="BI47" s="4">
        <v>1.556</v>
      </c>
      <c r="BJ47" s="4">
        <v>1.2290000000000001</v>
      </c>
      <c r="BK47" s="4">
        <v>4.2000000000000003E-2</v>
      </c>
      <c r="BL47" s="4">
        <v>1.272</v>
      </c>
      <c r="BM47" s="4">
        <v>0.63739999999999997</v>
      </c>
      <c r="BQ47" s="4">
        <v>15.018000000000001</v>
      </c>
      <c r="BR47" s="4">
        <v>0.264899</v>
      </c>
      <c r="BS47" s="4">
        <v>-5</v>
      </c>
      <c r="BT47" s="4">
        <v>5.9290000000000002E-3</v>
      </c>
      <c r="BU47" s="4">
        <v>6.4734689999999997</v>
      </c>
      <c r="BV47" s="4">
        <v>21</v>
      </c>
      <c r="BW47" s="4">
        <f t="shared" si="9"/>
        <v>1.7102905097999999</v>
      </c>
      <c r="BY47" s="4">
        <f>BE47*$BU47*VLOOKUP("Fuel Specific Gravity",'Raw Data'!$A$1:$B$2000,2,FALSE)</f>
        <v>14095.048354641443</v>
      </c>
      <c r="BZ47" s="4">
        <f>BF47*$BU47*VLOOKUP("Fuel Specific Gravity",'Raw Data'!$A$1:$B$2000,2,FALSE)</f>
        <v>17.292623053983</v>
      </c>
      <c r="CA47" s="4">
        <f>BJ47*$BU47*VLOOKUP("Fuel Specific Gravity",'Raw Data'!$A$1:$B$2000,2,FALSE)</f>
        <v>5.974875944151</v>
      </c>
      <c r="CB47" s="4">
        <f>BM47*$BU47*VLOOKUP("Fuel Specific Gravity",'Raw Data'!$A$1:$B$2000,2,FALSE)</f>
        <v>3.0987680445905994</v>
      </c>
    </row>
    <row r="48" spans="1:80" x14ac:dyDescent="0.25">
      <c r="A48" s="2">
        <v>43167</v>
      </c>
      <c r="B48" s="38">
        <v>1.9489583333333334E-2</v>
      </c>
      <c r="C48" s="4">
        <v>13.641</v>
      </c>
      <c r="D48" s="4">
        <v>1.38E-2</v>
      </c>
      <c r="E48" s="4">
        <v>138.35504900000001</v>
      </c>
      <c r="F48" s="4">
        <v>93.6</v>
      </c>
      <c r="G48" s="4">
        <v>2.4</v>
      </c>
      <c r="H48" s="4">
        <v>70.3</v>
      </c>
      <c r="J48" s="4">
        <v>0.1</v>
      </c>
      <c r="K48" s="4">
        <v>0.87949999999999995</v>
      </c>
      <c r="L48" s="4">
        <v>11.9979</v>
      </c>
      <c r="M48" s="4">
        <v>1.2200000000000001E-2</v>
      </c>
      <c r="N48" s="4">
        <v>82.363500000000002</v>
      </c>
      <c r="O48" s="4">
        <v>2.1109</v>
      </c>
      <c r="P48" s="4">
        <v>84.5</v>
      </c>
      <c r="Q48" s="4">
        <v>67.317899999999995</v>
      </c>
      <c r="R48" s="4">
        <v>1.7253000000000001</v>
      </c>
      <c r="S48" s="4">
        <v>69</v>
      </c>
      <c r="T48" s="4">
        <v>70.348600000000005</v>
      </c>
      <c r="W48" s="4">
        <v>0</v>
      </c>
      <c r="X48" s="4">
        <v>8.7999999999999995E-2</v>
      </c>
      <c r="Y48" s="4">
        <v>12</v>
      </c>
      <c r="Z48" s="4">
        <v>848</v>
      </c>
      <c r="AA48" s="4">
        <v>850</v>
      </c>
      <c r="AB48" s="4">
        <v>870</v>
      </c>
      <c r="AC48" s="4">
        <v>87</v>
      </c>
      <c r="AD48" s="4">
        <v>27.45</v>
      </c>
      <c r="AE48" s="4">
        <v>0.63</v>
      </c>
      <c r="AF48" s="4">
        <v>979</v>
      </c>
      <c r="AG48" s="4">
        <v>2</v>
      </c>
      <c r="AH48" s="4">
        <v>47</v>
      </c>
      <c r="AI48" s="4">
        <v>41</v>
      </c>
      <c r="AJ48" s="4">
        <v>191</v>
      </c>
      <c r="AK48" s="4">
        <v>168</v>
      </c>
      <c r="AL48" s="4">
        <v>5.4</v>
      </c>
      <c r="AM48" s="4">
        <v>174.4</v>
      </c>
      <c r="AN48" s="4" t="s">
        <v>155</v>
      </c>
      <c r="AO48" s="4">
        <v>2</v>
      </c>
      <c r="AP48" s="5">
        <v>0.89530092592592592</v>
      </c>
      <c r="AQ48" s="4">
        <v>47.159669000000001</v>
      </c>
      <c r="AR48" s="4">
        <v>-88.484207999999995</v>
      </c>
      <c r="AS48" s="4">
        <v>311.3</v>
      </c>
      <c r="AT48" s="4">
        <v>35.700000000000003</v>
      </c>
      <c r="AU48" s="4">
        <v>12</v>
      </c>
      <c r="AV48" s="4">
        <v>9</v>
      </c>
      <c r="AW48" s="4" t="s">
        <v>200</v>
      </c>
      <c r="AX48" s="4">
        <v>1.8976999999999999</v>
      </c>
      <c r="AY48" s="4">
        <v>1.8542000000000001</v>
      </c>
      <c r="AZ48" s="4">
        <v>3.7229000000000001</v>
      </c>
      <c r="BA48" s="4">
        <v>13.404</v>
      </c>
      <c r="BB48" s="4">
        <v>14.86</v>
      </c>
      <c r="BC48" s="4">
        <v>1.1100000000000001</v>
      </c>
      <c r="BD48" s="4">
        <v>13.696</v>
      </c>
      <c r="BE48" s="4">
        <v>2902.3139999999999</v>
      </c>
      <c r="BF48" s="4">
        <v>1.8740000000000001</v>
      </c>
      <c r="BG48" s="4">
        <v>2.0859999999999999</v>
      </c>
      <c r="BH48" s="4">
        <v>5.2999999999999999E-2</v>
      </c>
      <c r="BI48" s="4">
        <v>2.14</v>
      </c>
      <c r="BJ48" s="4">
        <v>1.7050000000000001</v>
      </c>
      <c r="BK48" s="4">
        <v>4.3999999999999997E-2</v>
      </c>
      <c r="BL48" s="4">
        <v>1.7490000000000001</v>
      </c>
      <c r="BM48" s="4">
        <v>0.58720000000000006</v>
      </c>
      <c r="BQ48" s="4">
        <v>15.47</v>
      </c>
      <c r="BR48" s="4">
        <v>0.233988</v>
      </c>
      <c r="BS48" s="4">
        <v>-5</v>
      </c>
      <c r="BT48" s="4">
        <v>5.071E-3</v>
      </c>
      <c r="BU48" s="4">
        <v>5.7180819999999999</v>
      </c>
      <c r="BV48" s="4">
        <v>21</v>
      </c>
      <c r="BW48" s="4">
        <f t="shared" si="9"/>
        <v>1.5107172644</v>
      </c>
      <c r="BY48" s="4">
        <f>BE48*$BU48*VLOOKUP("Fuel Specific Gravity",'Raw Data'!$A$1:$B$2000,2,FALSE)</f>
        <v>12463.347750752748</v>
      </c>
      <c r="BZ48" s="4">
        <f>BF48*$BU48*VLOOKUP("Fuel Specific Gravity",'Raw Data'!$A$1:$B$2000,2,FALSE)</f>
        <v>8.047479936668001</v>
      </c>
      <c r="CA48" s="4">
        <f>BJ48*$BU48*VLOOKUP("Fuel Specific Gravity",'Raw Data'!$A$1:$B$2000,2,FALSE)</f>
        <v>7.321746687310001</v>
      </c>
      <c r="CB48" s="4">
        <f>BM48*$BU48*VLOOKUP("Fuel Specific Gravity",'Raw Data'!$A$1:$B$2000,2,FALSE)</f>
        <v>2.5216009705503999</v>
      </c>
    </row>
    <row r="49" spans="1:80" x14ac:dyDescent="0.25">
      <c r="A49" s="2">
        <v>43167</v>
      </c>
      <c r="B49" s="38">
        <v>1.9501157407407408E-2</v>
      </c>
      <c r="C49" s="4">
        <v>12.78</v>
      </c>
      <c r="D49" s="4">
        <v>1.0200000000000001E-2</v>
      </c>
      <c r="E49" s="4">
        <v>101.923715</v>
      </c>
      <c r="F49" s="4">
        <v>130.4</v>
      </c>
      <c r="G49" s="4">
        <v>2.4</v>
      </c>
      <c r="H49" s="4">
        <v>76.099999999999994</v>
      </c>
      <c r="J49" s="4">
        <v>0.1</v>
      </c>
      <c r="K49" s="4">
        <v>0.88649999999999995</v>
      </c>
      <c r="L49" s="4">
        <v>11.3285</v>
      </c>
      <c r="M49" s="4">
        <v>8.9999999999999993E-3</v>
      </c>
      <c r="N49" s="4">
        <v>115.56399999999999</v>
      </c>
      <c r="O49" s="4">
        <v>2.1274999999999999</v>
      </c>
      <c r="P49" s="4">
        <v>117.7</v>
      </c>
      <c r="Q49" s="4">
        <v>94.453599999999994</v>
      </c>
      <c r="R49" s="4">
        <v>1.7387999999999999</v>
      </c>
      <c r="S49" s="4">
        <v>96.2</v>
      </c>
      <c r="T49" s="4">
        <v>76.130200000000002</v>
      </c>
      <c r="W49" s="4">
        <v>0</v>
      </c>
      <c r="X49" s="4">
        <v>8.8599999999999998E-2</v>
      </c>
      <c r="Y49" s="4">
        <v>12</v>
      </c>
      <c r="Z49" s="4">
        <v>848</v>
      </c>
      <c r="AA49" s="4">
        <v>850</v>
      </c>
      <c r="AB49" s="4">
        <v>871</v>
      </c>
      <c r="AC49" s="4">
        <v>87</v>
      </c>
      <c r="AD49" s="4">
        <v>27.45</v>
      </c>
      <c r="AE49" s="4">
        <v>0.63</v>
      </c>
      <c r="AF49" s="4">
        <v>979</v>
      </c>
      <c r="AG49" s="4">
        <v>2</v>
      </c>
      <c r="AH49" s="4">
        <v>47</v>
      </c>
      <c r="AI49" s="4">
        <v>41</v>
      </c>
      <c r="AJ49" s="4">
        <v>191.9</v>
      </c>
      <c r="AK49" s="4">
        <v>168</v>
      </c>
      <c r="AL49" s="4">
        <v>5.4</v>
      </c>
      <c r="AM49" s="4">
        <v>174.1</v>
      </c>
      <c r="AN49" s="4" t="s">
        <v>155</v>
      </c>
      <c r="AO49" s="4">
        <v>2</v>
      </c>
      <c r="AP49" s="5">
        <v>0.89531250000000007</v>
      </c>
      <c r="AQ49" s="4">
        <v>47.159923999999997</v>
      </c>
      <c r="AR49" s="4">
        <v>-88.484216000000004</v>
      </c>
      <c r="AS49" s="4">
        <v>312.5</v>
      </c>
      <c r="AT49" s="4">
        <v>35.299999999999997</v>
      </c>
      <c r="AU49" s="4">
        <v>12</v>
      </c>
      <c r="AV49" s="4">
        <v>9</v>
      </c>
      <c r="AW49" s="4" t="s">
        <v>200</v>
      </c>
      <c r="AX49" s="4">
        <v>1.6771</v>
      </c>
      <c r="AY49" s="4">
        <v>1.9771000000000001</v>
      </c>
      <c r="AZ49" s="4">
        <v>3.7</v>
      </c>
      <c r="BA49" s="4">
        <v>13.404</v>
      </c>
      <c r="BB49" s="4">
        <v>15.81</v>
      </c>
      <c r="BC49" s="4">
        <v>1.18</v>
      </c>
      <c r="BD49" s="4">
        <v>12.81</v>
      </c>
      <c r="BE49" s="4">
        <v>2903.2649999999999</v>
      </c>
      <c r="BF49" s="4">
        <v>1.474</v>
      </c>
      <c r="BG49" s="4">
        <v>3.1019999999999999</v>
      </c>
      <c r="BH49" s="4">
        <v>5.7000000000000002E-2</v>
      </c>
      <c r="BI49" s="4">
        <v>3.1589999999999998</v>
      </c>
      <c r="BJ49" s="4">
        <v>2.5350000000000001</v>
      </c>
      <c r="BK49" s="4">
        <v>4.7E-2</v>
      </c>
      <c r="BL49" s="4">
        <v>2.5819999999999999</v>
      </c>
      <c r="BM49" s="4">
        <v>0.67330000000000001</v>
      </c>
      <c r="BQ49" s="4">
        <v>16.518000000000001</v>
      </c>
      <c r="BR49" s="4">
        <v>0.188337</v>
      </c>
      <c r="BS49" s="4">
        <v>-5</v>
      </c>
      <c r="BT49" s="4">
        <v>5.0000000000000001E-3</v>
      </c>
      <c r="BU49" s="4">
        <v>4.6024849999999997</v>
      </c>
      <c r="BV49" s="4">
        <v>21</v>
      </c>
      <c r="BW49" s="4">
        <f t="shared" si="9"/>
        <v>1.215976537</v>
      </c>
      <c r="BY49" s="4">
        <f>BE49*$BU49*VLOOKUP("Fuel Specific Gravity",'Raw Data'!$A$1:$B$2000,2,FALSE)</f>
        <v>10035.037443757274</v>
      </c>
      <c r="BZ49" s="4">
        <f>BF49*$BU49*VLOOKUP("Fuel Specific Gravity",'Raw Data'!$A$1:$B$2000,2,FALSE)</f>
        <v>5.0948312303899996</v>
      </c>
      <c r="CA49" s="4">
        <f>BJ49*$BU49*VLOOKUP("Fuel Specific Gravity",'Raw Data'!$A$1:$B$2000,2,FALSE)</f>
        <v>8.7621419057250005</v>
      </c>
      <c r="CB49" s="4">
        <f>BM49*$BU49*VLOOKUP("Fuel Specific Gravity",'Raw Data'!$A$1:$B$2000,2,FALSE)</f>
        <v>2.3272387160254997</v>
      </c>
    </row>
    <row r="50" spans="1:80" x14ac:dyDescent="0.25">
      <c r="A50" s="2">
        <v>43167</v>
      </c>
      <c r="B50" s="38">
        <v>1.9512731481481482E-2</v>
      </c>
      <c r="C50" s="4">
        <v>12.826000000000001</v>
      </c>
      <c r="D50" s="4">
        <v>1.35E-2</v>
      </c>
      <c r="E50" s="4">
        <v>135.09121099999999</v>
      </c>
      <c r="F50" s="4">
        <v>141.69999999999999</v>
      </c>
      <c r="G50" s="4">
        <v>2.4</v>
      </c>
      <c r="H50" s="4">
        <v>93.5</v>
      </c>
      <c r="J50" s="4">
        <v>0.1</v>
      </c>
      <c r="K50" s="4">
        <v>0.8861</v>
      </c>
      <c r="L50" s="4">
        <v>11.365</v>
      </c>
      <c r="M50" s="4">
        <v>1.2E-2</v>
      </c>
      <c r="N50" s="4">
        <v>125.5714</v>
      </c>
      <c r="O50" s="4">
        <v>2.1265999999999998</v>
      </c>
      <c r="P50" s="4">
        <v>127.7</v>
      </c>
      <c r="Q50" s="4">
        <v>102.63290000000001</v>
      </c>
      <c r="R50" s="4">
        <v>1.7381</v>
      </c>
      <c r="S50" s="4">
        <v>104.4</v>
      </c>
      <c r="T50" s="4">
        <v>93.493899999999996</v>
      </c>
      <c r="W50" s="4">
        <v>0</v>
      </c>
      <c r="X50" s="4">
        <v>8.8599999999999998E-2</v>
      </c>
      <c r="Y50" s="4">
        <v>12</v>
      </c>
      <c r="Z50" s="4">
        <v>848</v>
      </c>
      <c r="AA50" s="4">
        <v>850</v>
      </c>
      <c r="AB50" s="4">
        <v>871</v>
      </c>
      <c r="AC50" s="4">
        <v>87</v>
      </c>
      <c r="AD50" s="4">
        <v>27.45</v>
      </c>
      <c r="AE50" s="4">
        <v>0.63</v>
      </c>
      <c r="AF50" s="4">
        <v>979</v>
      </c>
      <c r="AG50" s="4">
        <v>2</v>
      </c>
      <c r="AH50" s="4">
        <v>47</v>
      </c>
      <c r="AI50" s="4">
        <v>41</v>
      </c>
      <c r="AJ50" s="4">
        <v>191.1</v>
      </c>
      <c r="AK50" s="4">
        <v>168</v>
      </c>
      <c r="AL50" s="4">
        <v>5.5</v>
      </c>
      <c r="AM50" s="4">
        <v>174.3</v>
      </c>
      <c r="AN50" s="4" t="s">
        <v>155</v>
      </c>
      <c r="AO50" s="4">
        <v>2</v>
      </c>
      <c r="AP50" s="5">
        <v>0.89533564814814814</v>
      </c>
      <c r="AQ50" s="4">
        <v>47.159990000000001</v>
      </c>
      <c r="AR50" s="4">
        <v>-88.484217999999998</v>
      </c>
      <c r="AS50" s="4">
        <v>312.8</v>
      </c>
      <c r="AT50" s="4">
        <v>35.200000000000003</v>
      </c>
      <c r="AU50" s="4">
        <v>12</v>
      </c>
      <c r="AV50" s="4">
        <v>9</v>
      </c>
      <c r="AW50" s="4" t="s">
        <v>200</v>
      </c>
      <c r="AX50" s="4">
        <v>1.9313</v>
      </c>
      <c r="AY50" s="4">
        <v>2.1541999999999999</v>
      </c>
      <c r="AZ50" s="4">
        <v>3.8542000000000001</v>
      </c>
      <c r="BA50" s="4">
        <v>13.404</v>
      </c>
      <c r="BB50" s="4">
        <v>15.75</v>
      </c>
      <c r="BC50" s="4">
        <v>1.17</v>
      </c>
      <c r="BD50" s="4">
        <v>12.858000000000001</v>
      </c>
      <c r="BE50" s="4">
        <v>2902.05</v>
      </c>
      <c r="BF50" s="4">
        <v>1.9450000000000001</v>
      </c>
      <c r="BG50" s="4">
        <v>3.3580000000000001</v>
      </c>
      <c r="BH50" s="4">
        <v>5.7000000000000002E-2</v>
      </c>
      <c r="BI50" s="4">
        <v>3.415</v>
      </c>
      <c r="BJ50" s="4">
        <v>2.7440000000000002</v>
      </c>
      <c r="BK50" s="4">
        <v>4.5999999999999999E-2</v>
      </c>
      <c r="BL50" s="4">
        <v>2.7909999999999999</v>
      </c>
      <c r="BM50" s="4">
        <v>0.82379999999999998</v>
      </c>
      <c r="BQ50" s="4">
        <v>16.451000000000001</v>
      </c>
      <c r="BR50" s="4">
        <v>0.16827800000000001</v>
      </c>
      <c r="BS50" s="4">
        <v>-5</v>
      </c>
      <c r="BT50" s="4">
        <v>5.0000000000000001E-3</v>
      </c>
      <c r="BU50" s="4">
        <v>4.1122930000000002</v>
      </c>
      <c r="BV50" s="4">
        <v>21</v>
      </c>
      <c r="BW50" s="4">
        <f t="shared" si="9"/>
        <v>1.0864678106000001</v>
      </c>
      <c r="BY50" s="4">
        <f>BE50*$BU50*VLOOKUP("Fuel Specific Gravity",'Raw Data'!$A$1:$B$2000,2,FALSE)</f>
        <v>8962.494005388151</v>
      </c>
      <c r="BZ50" s="4">
        <f>BF50*$BU50*VLOOKUP("Fuel Specific Gravity",'Raw Data'!$A$1:$B$2000,2,FALSE)</f>
        <v>6.006805823635001</v>
      </c>
      <c r="CA50" s="4">
        <f>BJ50*$BU50*VLOOKUP("Fuel Specific Gravity",'Raw Data'!$A$1:$B$2000,2,FALSE)</f>
        <v>8.4743831259920004</v>
      </c>
      <c r="CB50" s="4">
        <f>BM50*$BU50*VLOOKUP("Fuel Specific Gravity",'Raw Data'!$A$1:$B$2000,2,FALSE)</f>
        <v>2.5441679370234001</v>
      </c>
    </row>
    <row r="51" spans="1:80" x14ac:dyDescent="0.25">
      <c r="A51" s="2">
        <v>43167</v>
      </c>
      <c r="B51" s="38">
        <v>1.9524305555555555E-2</v>
      </c>
      <c r="C51" s="4">
        <v>13.45</v>
      </c>
      <c r="D51" s="4">
        <v>1.1900000000000001E-2</v>
      </c>
      <c r="E51" s="4">
        <v>118.59296500000001</v>
      </c>
      <c r="F51" s="4">
        <v>138.5</v>
      </c>
      <c r="G51" s="4">
        <v>2.4</v>
      </c>
      <c r="H51" s="4">
        <v>91.6</v>
      </c>
      <c r="J51" s="4">
        <v>0.21</v>
      </c>
      <c r="K51" s="4">
        <v>0.88109999999999999</v>
      </c>
      <c r="L51" s="4">
        <v>11.8515</v>
      </c>
      <c r="M51" s="4">
        <v>1.04E-2</v>
      </c>
      <c r="N51" s="4">
        <v>122.04349999999999</v>
      </c>
      <c r="O51" s="4">
        <v>2.1147</v>
      </c>
      <c r="P51" s="4">
        <v>124.2</v>
      </c>
      <c r="Q51" s="4">
        <v>99.759399999999999</v>
      </c>
      <c r="R51" s="4">
        <v>1.7285999999999999</v>
      </c>
      <c r="S51" s="4">
        <v>101.5</v>
      </c>
      <c r="T51" s="4">
        <v>91.5715</v>
      </c>
      <c r="W51" s="4">
        <v>0</v>
      </c>
      <c r="X51" s="4">
        <v>0.1855</v>
      </c>
      <c r="Y51" s="4">
        <v>12.1</v>
      </c>
      <c r="Z51" s="4">
        <v>848</v>
      </c>
      <c r="AA51" s="4">
        <v>850</v>
      </c>
      <c r="AB51" s="4">
        <v>871</v>
      </c>
      <c r="AC51" s="4">
        <v>87</v>
      </c>
      <c r="AD51" s="4">
        <v>27.47</v>
      </c>
      <c r="AE51" s="4">
        <v>0.63</v>
      </c>
      <c r="AF51" s="4">
        <v>978</v>
      </c>
      <c r="AG51" s="4">
        <v>2</v>
      </c>
      <c r="AH51" s="4">
        <v>47</v>
      </c>
      <c r="AI51" s="4">
        <v>41</v>
      </c>
      <c r="AJ51" s="4">
        <v>191.9</v>
      </c>
      <c r="AK51" s="4">
        <v>168</v>
      </c>
      <c r="AL51" s="4">
        <v>5.6</v>
      </c>
      <c r="AM51" s="4">
        <v>174.7</v>
      </c>
      <c r="AN51" s="4" t="s">
        <v>155</v>
      </c>
      <c r="AO51" s="4">
        <v>2</v>
      </c>
      <c r="AP51" s="5">
        <v>0.89533564814814814</v>
      </c>
      <c r="AQ51" s="4">
        <v>47.160099000000002</v>
      </c>
      <c r="AR51" s="4">
        <v>-88.484222000000003</v>
      </c>
      <c r="AS51" s="4">
        <v>313.2</v>
      </c>
      <c r="AT51" s="4">
        <v>30.8</v>
      </c>
      <c r="AU51" s="4">
        <v>12</v>
      </c>
      <c r="AV51" s="4">
        <v>9</v>
      </c>
      <c r="AW51" s="4" t="s">
        <v>200</v>
      </c>
      <c r="AX51" s="4">
        <v>2</v>
      </c>
      <c r="AY51" s="4">
        <v>2.2000000000000002</v>
      </c>
      <c r="AZ51" s="4">
        <v>3.9</v>
      </c>
      <c r="BA51" s="4">
        <v>13.404</v>
      </c>
      <c r="BB51" s="4">
        <v>15.06</v>
      </c>
      <c r="BC51" s="4">
        <v>1.1200000000000001</v>
      </c>
      <c r="BD51" s="4">
        <v>13.49</v>
      </c>
      <c r="BE51" s="4">
        <v>2902.277</v>
      </c>
      <c r="BF51" s="4">
        <v>1.629</v>
      </c>
      <c r="BG51" s="4">
        <v>3.13</v>
      </c>
      <c r="BH51" s="4">
        <v>5.3999999999999999E-2</v>
      </c>
      <c r="BI51" s="4">
        <v>3.1840000000000002</v>
      </c>
      <c r="BJ51" s="4">
        <v>2.5579999999999998</v>
      </c>
      <c r="BK51" s="4">
        <v>4.3999999999999997E-2</v>
      </c>
      <c r="BL51" s="4">
        <v>2.6030000000000002</v>
      </c>
      <c r="BM51" s="4">
        <v>0.77380000000000004</v>
      </c>
      <c r="BQ51" s="4">
        <v>33.021999999999998</v>
      </c>
      <c r="BR51" s="4">
        <v>0.17536099999999999</v>
      </c>
      <c r="BS51" s="4">
        <v>-5</v>
      </c>
      <c r="BT51" s="4">
        <v>5.0000000000000001E-3</v>
      </c>
      <c r="BU51" s="4">
        <v>4.2853839999999996</v>
      </c>
      <c r="BV51" s="4">
        <v>21</v>
      </c>
      <c r="BW51" s="4">
        <f t="shared" si="9"/>
        <v>1.1321984527999998</v>
      </c>
      <c r="BY51" s="4">
        <f>BE51*$BU51*VLOOKUP("Fuel Specific Gravity",'Raw Data'!$A$1:$B$2000,2,FALSE)</f>
        <v>9340.4659359453672</v>
      </c>
      <c r="BZ51" s="4">
        <f>BF51*$BU51*VLOOKUP("Fuel Specific Gravity",'Raw Data'!$A$1:$B$2000,2,FALSE)</f>
        <v>5.2426487925359995</v>
      </c>
      <c r="CA51" s="4">
        <f>BJ51*$BU51*VLOOKUP("Fuel Specific Gravity",'Raw Data'!$A$1:$B$2000,2,FALSE)</f>
        <v>8.2324712162719997</v>
      </c>
      <c r="CB51" s="4">
        <f>BM51*$BU51*VLOOKUP("Fuel Specific Gravity",'Raw Data'!$A$1:$B$2000,2,FALSE)</f>
        <v>2.4903386345391998</v>
      </c>
    </row>
    <row r="52" spans="1:80" x14ac:dyDescent="0.25">
      <c r="A52" s="2">
        <v>43167</v>
      </c>
      <c r="B52" s="38">
        <v>1.9535879629629629E-2</v>
      </c>
      <c r="C52" s="4">
        <v>14.051</v>
      </c>
      <c r="D52" s="4">
        <v>9.9000000000000008E-3</v>
      </c>
      <c r="E52" s="4">
        <v>98.931876000000003</v>
      </c>
      <c r="F52" s="4">
        <v>150.9</v>
      </c>
      <c r="G52" s="4">
        <v>2.4</v>
      </c>
      <c r="H52" s="4">
        <v>68.8</v>
      </c>
      <c r="J52" s="4">
        <v>0.46</v>
      </c>
      <c r="K52" s="4">
        <v>0.87639999999999996</v>
      </c>
      <c r="L52" s="4">
        <v>12.313800000000001</v>
      </c>
      <c r="M52" s="4">
        <v>8.6999999999999994E-3</v>
      </c>
      <c r="N52" s="4">
        <v>132.24940000000001</v>
      </c>
      <c r="O52" s="4">
        <v>2.0689000000000002</v>
      </c>
      <c r="P52" s="4">
        <v>134.30000000000001</v>
      </c>
      <c r="Q52" s="4">
        <v>108.1027</v>
      </c>
      <c r="R52" s="4">
        <v>1.6912</v>
      </c>
      <c r="S52" s="4">
        <v>109.8</v>
      </c>
      <c r="T52" s="4">
        <v>68.832599999999999</v>
      </c>
      <c r="W52" s="4">
        <v>0</v>
      </c>
      <c r="X52" s="4">
        <v>0.40560000000000002</v>
      </c>
      <c r="Y52" s="4">
        <v>12</v>
      </c>
      <c r="Z52" s="4">
        <v>848</v>
      </c>
      <c r="AA52" s="4">
        <v>850</v>
      </c>
      <c r="AB52" s="4">
        <v>870</v>
      </c>
      <c r="AC52" s="4">
        <v>87</v>
      </c>
      <c r="AD52" s="4">
        <v>27.47</v>
      </c>
      <c r="AE52" s="4">
        <v>0.63</v>
      </c>
      <c r="AF52" s="4">
        <v>978</v>
      </c>
      <c r="AG52" s="4">
        <v>2</v>
      </c>
      <c r="AH52" s="4">
        <v>47</v>
      </c>
      <c r="AI52" s="4">
        <v>41</v>
      </c>
      <c r="AJ52" s="4">
        <v>192</v>
      </c>
      <c r="AK52" s="4">
        <v>168</v>
      </c>
      <c r="AL52" s="4">
        <v>5.5</v>
      </c>
      <c r="AM52" s="4">
        <v>175</v>
      </c>
      <c r="AN52" s="4" t="s">
        <v>155</v>
      </c>
      <c r="AO52" s="4">
        <v>2</v>
      </c>
      <c r="AP52" s="5">
        <v>0.89534722222222218</v>
      </c>
      <c r="AQ52" s="4">
        <v>47.160223000000002</v>
      </c>
      <c r="AR52" s="4">
        <v>-88.484222000000003</v>
      </c>
      <c r="AS52" s="4">
        <v>313.7</v>
      </c>
      <c r="AT52" s="4">
        <v>29.5</v>
      </c>
      <c r="AU52" s="4">
        <v>12</v>
      </c>
      <c r="AV52" s="4">
        <v>9</v>
      </c>
      <c r="AW52" s="4" t="s">
        <v>200</v>
      </c>
      <c r="AX52" s="4">
        <v>1.3832</v>
      </c>
      <c r="AY52" s="4">
        <v>1.8915999999999999</v>
      </c>
      <c r="AZ52" s="4">
        <v>2.5122</v>
      </c>
      <c r="BA52" s="4">
        <v>13.404</v>
      </c>
      <c r="BB52" s="4">
        <v>14.46</v>
      </c>
      <c r="BC52" s="4">
        <v>1.08</v>
      </c>
      <c r="BD52" s="4">
        <v>14.105</v>
      </c>
      <c r="BE52" s="4">
        <v>2903.0479999999998</v>
      </c>
      <c r="BF52" s="4">
        <v>1.3009999999999999</v>
      </c>
      <c r="BG52" s="4">
        <v>3.2650000000000001</v>
      </c>
      <c r="BH52" s="4">
        <v>5.0999999999999997E-2</v>
      </c>
      <c r="BI52" s="4">
        <v>3.3159999999999998</v>
      </c>
      <c r="BJ52" s="4">
        <v>2.669</v>
      </c>
      <c r="BK52" s="4">
        <v>4.2000000000000003E-2</v>
      </c>
      <c r="BL52" s="4">
        <v>2.7109999999999999</v>
      </c>
      <c r="BM52" s="4">
        <v>0.56000000000000005</v>
      </c>
      <c r="BQ52" s="4">
        <v>69.521000000000001</v>
      </c>
      <c r="BR52" s="4">
        <v>0.18064</v>
      </c>
      <c r="BS52" s="4">
        <v>-5</v>
      </c>
      <c r="BT52" s="4">
        <v>5.9280000000000001E-3</v>
      </c>
      <c r="BU52" s="4">
        <v>4.4143990000000004</v>
      </c>
      <c r="BV52" s="4">
        <v>21</v>
      </c>
      <c r="BW52" s="4">
        <f t="shared" si="9"/>
        <v>1.1662842158</v>
      </c>
      <c r="BY52" s="4">
        <f>BE52*$BU52*VLOOKUP("Fuel Specific Gravity",'Raw Data'!$A$1:$B$2000,2,FALSE)</f>
        <v>9624.2243533021519</v>
      </c>
      <c r="BZ52" s="4">
        <f>BF52*$BU52*VLOOKUP("Fuel Specific Gravity",'Raw Data'!$A$1:$B$2000,2,FALSE)</f>
        <v>4.3130929573490002</v>
      </c>
      <c r="CA52" s="4">
        <f>BJ52*$BU52*VLOOKUP("Fuel Specific Gravity",'Raw Data'!$A$1:$B$2000,2,FALSE)</f>
        <v>8.8483052291810012</v>
      </c>
      <c r="CB52" s="4">
        <f>BM52*$BU52*VLOOKUP("Fuel Specific Gravity",'Raw Data'!$A$1:$B$2000,2,FALSE)</f>
        <v>1.8565196434400002</v>
      </c>
    </row>
    <row r="53" spans="1:80" x14ac:dyDescent="0.25">
      <c r="A53" s="2">
        <v>43167</v>
      </c>
      <c r="B53" s="38">
        <v>1.9547453703703702E-2</v>
      </c>
      <c r="C53" s="4">
        <v>14.51</v>
      </c>
      <c r="D53" s="4">
        <v>0.114</v>
      </c>
      <c r="E53" s="4">
        <v>1140.4662780000001</v>
      </c>
      <c r="F53" s="4">
        <v>182.2</v>
      </c>
      <c r="G53" s="4">
        <v>2.2999999999999998</v>
      </c>
      <c r="H53" s="4">
        <v>61.1</v>
      </c>
      <c r="J53" s="4">
        <v>0.7</v>
      </c>
      <c r="K53" s="4">
        <v>0.87190000000000001</v>
      </c>
      <c r="L53" s="4">
        <v>12.6508</v>
      </c>
      <c r="M53" s="4">
        <v>9.9400000000000002E-2</v>
      </c>
      <c r="N53" s="4">
        <v>158.81299999999999</v>
      </c>
      <c r="O53" s="4">
        <v>2.0053000000000001</v>
      </c>
      <c r="P53" s="4">
        <v>160.80000000000001</v>
      </c>
      <c r="Q53" s="4">
        <v>129.81620000000001</v>
      </c>
      <c r="R53" s="4">
        <v>1.6392</v>
      </c>
      <c r="S53" s="4">
        <v>131.5</v>
      </c>
      <c r="T53" s="4">
        <v>61.1</v>
      </c>
      <c r="W53" s="4">
        <v>0</v>
      </c>
      <c r="X53" s="4">
        <v>0.61029999999999995</v>
      </c>
      <c r="Y53" s="4">
        <v>12.1</v>
      </c>
      <c r="Z53" s="4">
        <v>849</v>
      </c>
      <c r="AA53" s="4">
        <v>850</v>
      </c>
      <c r="AB53" s="4">
        <v>870</v>
      </c>
      <c r="AC53" s="4">
        <v>87</v>
      </c>
      <c r="AD53" s="4">
        <v>27.47</v>
      </c>
      <c r="AE53" s="4">
        <v>0.63</v>
      </c>
      <c r="AF53" s="4">
        <v>978</v>
      </c>
      <c r="AG53" s="4">
        <v>2</v>
      </c>
      <c r="AH53" s="4">
        <v>47</v>
      </c>
      <c r="AI53" s="4">
        <v>41</v>
      </c>
      <c r="AJ53" s="4">
        <v>192</v>
      </c>
      <c r="AK53" s="4">
        <v>168</v>
      </c>
      <c r="AL53" s="4">
        <v>5.5</v>
      </c>
      <c r="AM53" s="4">
        <v>175</v>
      </c>
      <c r="AN53" s="4" t="s">
        <v>155</v>
      </c>
      <c r="AO53" s="4">
        <v>2</v>
      </c>
      <c r="AP53" s="5">
        <v>0.89535879629629633</v>
      </c>
      <c r="AQ53" s="4">
        <v>47.160249999999998</v>
      </c>
      <c r="AR53" s="4">
        <v>-88.484222000000003</v>
      </c>
      <c r="AS53" s="4">
        <v>313.8</v>
      </c>
      <c r="AT53" s="4">
        <v>28.6</v>
      </c>
      <c r="AU53" s="4">
        <v>12</v>
      </c>
      <c r="AV53" s="4">
        <v>9</v>
      </c>
      <c r="AW53" s="4" t="s">
        <v>200</v>
      </c>
      <c r="AX53" s="4">
        <v>1.2</v>
      </c>
      <c r="AY53" s="4">
        <v>1.8</v>
      </c>
      <c r="AZ53" s="4">
        <v>2.1</v>
      </c>
      <c r="BA53" s="4">
        <v>13.404</v>
      </c>
      <c r="BB53" s="4">
        <v>13.93</v>
      </c>
      <c r="BC53" s="4">
        <v>1.04</v>
      </c>
      <c r="BD53" s="4">
        <v>14.696999999999999</v>
      </c>
      <c r="BE53" s="4">
        <v>2882.35</v>
      </c>
      <c r="BF53" s="4">
        <v>14.419</v>
      </c>
      <c r="BG53" s="4">
        <v>3.7890000000000001</v>
      </c>
      <c r="BH53" s="4">
        <v>4.8000000000000001E-2</v>
      </c>
      <c r="BI53" s="4">
        <v>3.8370000000000002</v>
      </c>
      <c r="BJ53" s="4">
        <v>3.097</v>
      </c>
      <c r="BK53" s="4">
        <v>3.9E-2</v>
      </c>
      <c r="BL53" s="4">
        <v>3.1360000000000001</v>
      </c>
      <c r="BM53" s="4">
        <v>0.48039999999999999</v>
      </c>
      <c r="BQ53" s="4">
        <v>101.10599999999999</v>
      </c>
      <c r="BR53" s="4">
        <v>0.20608099999999999</v>
      </c>
      <c r="BS53" s="4">
        <v>-5</v>
      </c>
      <c r="BT53" s="4">
        <v>6.0000000000000001E-3</v>
      </c>
      <c r="BU53" s="4">
        <v>5.0361060000000002</v>
      </c>
      <c r="BV53" s="4">
        <v>21</v>
      </c>
      <c r="BW53" s="4">
        <f t="shared" si="9"/>
        <v>1.3305392052</v>
      </c>
      <c r="BY53" s="4">
        <f>BE53*$BU53*VLOOKUP("Fuel Specific Gravity",'Raw Data'!$A$1:$B$2000,2,FALSE)</f>
        <v>10901.3809169541</v>
      </c>
      <c r="BZ53" s="4">
        <f>BF53*$BU53*VLOOKUP("Fuel Specific Gravity",'Raw Data'!$A$1:$B$2000,2,FALSE)</f>
        <v>54.53432492291401</v>
      </c>
      <c r="CA53" s="4">
        <f>BJ53*$BU53*VLOOKUP("Fuel Specific Gravity",'Raw Data'!$A$1:$B$2000,2,FALSE)</f>
        <v>11.713212031782001</v>
      </c>
      <c r="CB53" s="4">
        <f>BM53*$BU53*VLOOKUP("Fuel Specific Gravity",'Raw Data'!$A$1:$B$2000,2,FALSE)</f>
        <v>1.8169283371223999</v>
      </c>
    </row>
    <row r="54" spans="1:80" x14ac:dyDescent="0.25">
      <c r="A54" s="2">
        <v>43167</v>
      </c>
      <c r="B54" s="38">
        <v>1.9559027777777776E-2</v>
      </c>
      <c r="C54" s="4">
        <v>14.51</v>
      </c>
      <c r="D54" s="4">
        <v>0.30209999999999998</v>
      </c>
      <c r="E54" s="4">
        <v>3021.421488</v>
      </c>
      <c r="F54" s="4">
        <v>214.6</v>
      </c>
      <c r="G54" s="4">
        <v>2.2999999999999998</v>
      </c>
      <c r="H54" s="4">
        <v>55.4</v>
      </c>
      <c r="J54" s="4">
        <v>0.7</v>
      </c>
      <c r="K54" s="4">
        <v>0.87019999999999997</v>
      </c>
      <c r="L54" s="4">
        <v>12.6266</v>
      </c>
      <c r="M54" s="4">
        <v>0.26290000000000002</v>
      </c>
      <c r="N54" s="4">
        <v>186.7663</v>
      </c>
      <c r="O54" s="4">
        <v>2.0015000000000001</v>
      </c>
      <c r="P54" s="4">
        <v>188.8</v>
      </c>
      <c r="Q54" s="4">
        <v>152.66569999999999</v>
      </c>
      <c r="R54" s="4">
        <v>1.6359999999999999</v>
      </c>
      <c r="S54" s="4">
        <v>154.30000000000001</v>
      </c>
      <c r="T54" s="4">
        <v>55.443800000000003</v>
      </c>
      <c r="W54" s="4">
        <v>0</v>
      </c>
      <c r="X54" s="4">
        <v>0.60909999999999997</v>
      </c>
      <c r="Y54" s="4">
        <v>12</v>
      </c>
      <c r="Z54" s="4">
        <v>849</v>
      </c>
      <c r="AA54" s="4">
        <v>850</v>
      </c>
      <c r="AB54" s="4">
        <v>869</v>
      </c>
      <c r="AC54" s="4">
        <v>87</v>
      </c>
      <c r="AD54" s="4">
        <v>27.47</v>
      </c>
      <c r="AE54" s="4">
        <v>0.63</v>
      </c>
      <c r="AF54" s="4">
        <v>978</v>
      </c>
      <c r="AG54" s="4">
        <v>2</v>
      </c>
      <c r="AH54" s="4">
        <v>47</v>
      </c>
      <c r="AI54" s="4">
        <v>41</v>
      </c>
      <c r="AJ54" s="4">
        <v>192</v>
      </c>
      <c r="AK54" s="4">
        <v>168</v>
      </c>
      <c r="AL54" s="4">
        <v>5.5</v>
      </c>
      <c r="AM54" s="4">
        <v>175</v>
      </c>
      <c r="AN54" s="4" t="s">
        <v>155</v>
      </c>
      <c r="AO54" s="4">
        <v>2</v>
      </c>
      <c r="AP54" s="5">
        <v>0.89535879629629633</v>
      </c>
      <c r="AQ54" s="4">
        <v>47.160423000000002</v>
      </c>
      <c r="AR54" s="4">
        <v>-88.484217000000001</v>
      </c>
      <c r="AS54" s="4">
        <v>314.3</v>
      </c>
      <c r="AT54" s="4">
        <v>28.3</v>
      </c>
      <c r="AU54" s="4">
        <v>12</v>
      </c>
      <c r="AV54" s="4">
        <v>9</v>
      </c>
      <c r="AW54" s="4" t="s">
        <v>200</v>
      </c>
      <c r="AX54" s="4">
        <v>1.4313</v>
      </c>
      <c r="AY54" s="4">
        <v>1.1832</v>
      </c>
      <c r="AZ54" s="4">
        <v>2.3313000000000001</v>
      </c>
      <c r="BA54" s="4">
        <v>13.404</v>
      </c>
      <c r="BB54" s="4">
        <v>13.74</v>
      </c>
      <c r="BC54" s="4">
        <v>1.03</v>
      </c>
      <c r="BD54" s="4">
        <v>14.916</v>
      </c>
      <c r="BE54" s="4">
        <v>2845.7840000000001</v>
      </c>
      <c r="BF54" s="4">
        <v>37.716000000000001</v>
      </c>
      <c r="BG54" s="4">
        <v>4.4080000000000004</v>
      </c>
      <c r="BH54" s="4">
        <v>4.7E-2</v>
      </c>
      <c r="BI54" s="4">
        <v>4.4550000000000001</v>
      </c>
      <c r="BJ54" s="4">
        <v>3.6030000000000002</v>
      </c>
      <c r="BK54" s="4">
        <v>3.9E-2</v>
      </c>
      <c r="BL54" s="4">
        <v>3.6419999999999999</v>
      </c>
      <c r="BM54" s="4">
        <v>0.43120000000000003</v>
      </c>
      <c r="BQ54" s="4">
        <v>99.822999999999993</v>
      </c>
      <c r="BR54" s="4">
        <v>0.30554500000000001</v>
      </c>
      <c r="BS54" s="4">
        <v>-5</v>
      </c>
      <c r="BT54" s="4">
        <v>6.9290000000000003E-3</v>
      </c>
      <c r="BU54" s="4">
        <v>7.466755</v>
      </c>
      <c r="BV54" s="4">
        <v>21</v>
      </c>
      <c r="BW54" s="4">
        <f t="shared" si="9"/>
        <v>1.9727166709999999</v>
      </c>
      <c r="BY54" s="4">
        <f>BE54*$BU54*VLOOKUP("Fuel Specific Gravity",'Raw Data'!$A$1:$B$2000,2,FALSE)</f>
        <v>15957.827705100921</v>
      </c>
      <c r="BZ54" s="4">
        <f>BF54*$BU54*VLOOKUP("Fuel Specific Gravity",'Raw Data'!$A$1:$B$2000,2,FALSE)</f>
        <v>211.49371481658</v>
      </c>
      <c r="CA54" s="4">
        <f>BJ54*$BU54*VLOOKUP("Fuel Specific Gravity",'Raw Data'!$A$1:$B$2000,2,FALSE)</f>
        <v>20.203941417014999</v>
      </c>
      <c r="CB54" s="4">
        <f>BM54*$BU54*VLOOKUP("Fuel Specific Gravity",'Raw Data'!$A$1:$B$2000,2,FALSE)</f>
        <v>2.4179682317560003</v>
      </c>
    </row>
    <row r="55" spans="1:80" x14ac:dyDescent="0.25">
      <c r="A55" s="2">
        <v>43167</v>
      </c>
      <c r="B55" s="38">
        <v>1.9570601851851853E-2</v>
      </c>
      <c r="C55" s="4">
        <v>14.413</v>
      </c>
      <c r="D55" s="4">
        <v>0.3775</v>
      </c>
      <c r="E55" s="4">
        <v>3775.3833610000001</v>
      </c>
      <c r="F55" s="4">
        <v>214.5</v>
      </c>
      <c r="G55" s="4">
        <v>2.2999999999999998</v>
      </c>
      <c r="H55" s="4">
        <v>50.2</v>
      </c>
      <c r="J55" s="4">
        <v>0.8</v>
      </c>
      <c r="K55" s="4">
        <v>0.87029999999999996</v>
      </c>
      <c r="L55" s="4">
        <v>12.5433</v>
      </c>
      <c r="M55" s="4">
        <v>0.3286</v>
      </c>
      <c r="N55" s="4">
        <v>186.67490000000001</v>
      </c>
      <c r="O55" s="4">
        <v>2.0017</v>
      </c>
      <c r="P55" s="4">
        <v>188.7</v>
      </c>
      <c r="Q55" s="4">
        <v>152.5909</v>
      </c>
      <c r="R55" s="4">
        <v>1.6362000000000001</v>
      </c>
      <c r="S55" s="4">
        <v>154.19999999999999</v>
      </c>
      <c r="T55" s="4">
        <v>50.178800000000003</v>
      </c>
      <c r="W55" s="4">
        <v>0</v>
      </c>
      <c r="X55" s="4">
        <v>0.69620000000000004</v>
      </c>
      <c r="Y55" s="4">
        <v>12</v>
      </c>
      <c r="Z55" s="4">
        <v>849</v>
      </c>
      <c r="AA55" s="4">
        <v>850</v>
      </c>
      <c r="AB55" s="4">
        <v>868</v>
      </c>
      <c r="AC55" s="4">
        <v>87</v>
      </c>
      <c r="AD55" s="4">
        <v>27.47</v>
      </c>
      <c r="AE55" s="4">
        <v>0.63</v>
      </c>
      <c r="AF55" s="4">
        <v>978</v>
      </c>
      <c r="AG55" s="4">
        <v>2</v>
      </c>
      <c r="AH55" s="4">
        <v>47</v>
      </c>
      <c r="AI55" s="4">
        <v>41</v>
      </c>
      <c r="AJ55" s="4">
        <v>192</v>
      </c>
      <c r="AK55" s="4">
        <v>168</v>
      </c>
      <c r="AL55" s="4">
        <v>5.5</v>
      </c>
      <c r="AM55" s="4">
        <v>175</v>
      </c>
      <c r="AN55" s="4" t="s">
        <v>155</v>
      </c>
      <c r="AO55" s="4">
        <v>2</v>
      </c>
      <c r="AP55" s="5">
        <v>0.89538194444444441</v>
      </c>
      <c r="AQ55" s="4">
        <v>47.160632999999997</v>
      </c>
      <c r="AR55" s="4">
        <v>-88.484105</v>
      </c>
      <c r="AS55" s="4">
        <v>314.3</v>
      </c>
      <c r="AT55" s="4">
        <v>27.8</v>
      </c>
      <c r="AU55" s="4">
        <v>12</v>
      </c>
      <c r="AV55" s="4">
        <v>9</v>
      </c>
      <c r="AW55" s="4" t="s">
        <v>200</v>
      </c>
      <c r="AX55" s="4">
        <v>1.8855</v>
      </c>
      <c r="AY55" s="4">
        <v>1.5397000000000001</v>
      </c>
      <c r="AZ55" s="4">
        <v>3.0167999999999999</v>
      </c>
      <c r="BA55" s="4">
        <v>13.404</v>
      </c>
      <c r="BB55" s="4">
        <v>13.75</v>
      </c>
      <c r="BC55" s="4">
        <v>1.03</v>
      </c>
      <c r="BD55" s="4">
        <v>14.904</v>
      </c>
      <c r="BE55" s="4">
        <v>2831.011</v>
      </c>
      <c r="BF55" s="4">
        <v>47.198999999999998</v>
      </c>
      <c r="BG55" s="4">
        <v>4.4119999999999999</v>
      </c>
      <c r="BH55" s="4">
        <v>4.7E-2</v>
      </c>
      <c r="BI55" s="4">
        <v>4.4589999999999996</v>
      </c>
      <c r="BJ55" s="4">
        <v>3.6070000000000002</v>
      </c>
      <c r="BK55" s="4">
        <v>3.9E-2</v>
      </c>
      <c r="BL55" s="4">
        <v>3.645</v>
      </c>
      <c r="BM55" s="4">
        <v>0.39079999999999998</v>
      </c>
      <c r="BQ55" s="4">
        <v>114.25700000000001</v>
      </c>
      <c r="BR55" s="4">
        <v>0.30742599999999998</v>
      </c>
      <c r="BS55" s="4">
        <v>-5</v>
      </c>
      <c r="BT55" s="4">
        <v>6.071E-3</v>
      </c>
      <c r="BU55" s="4">
        <v>7.5127220000000001</v>
      </c>
      <c r="BV55" s="4">
        <v>21</v>
      </c>
      <c r="BW55" s="4">
        <f t="shared" si="9"/>
        <v>1.9848611523999999</v>
      </c>
      <c r="BY55" s="4">
        <f>BE55*$BU55*VLOOKUP("Fuel Specific Gravity",'Raw Data'!$A$1:$B$2000,2,FALSE)</f>
        <v>15972.717565078443</v>
      </c>
      <c r="BZ55" s="4">
        <f>BF55*$BU55*VLOOKUP("Fuel Specific Gravity",'Raw Data'!$A$1:$B$2000,2,FALSE)</f>
        <v>266.29931722417797</v>
      </c>
      <c r="CA55" s="4">
        <f>BJ55*$BU55*VLOOKUP("Fuel Specific Gravity",'Raw Data'!$A$1:$B$2000,2,FALSE)</f>
        <v>20.350889578754003</v>
      </c>
      <c r="CB55" s="4">
        <f>BM55*$BU55*VLOOKUP("Fuel Specific Gravity",'Raw Data'!$A$1:$B$2000,2,FALSE)</f>
        <v>2.2049147899575998</v>
      </c>
    </row>
    <row r="56" spans="1:80" x14ac:dyDescent="0.25">
      <c r="A56" s="2">
        <v>43167</v>
      </c>
      <c r="B56" s="38">
        <v>1.9582175925925926E-2</v>
      </c>
      <c r="C56" s="4">
        <v>14.375</v>
      </c>
      <c r="D56" s="4">
        <v>0.21440000000000001</v>
      </c>
      <c r="E56" s="4">
        <v>2144.0619900000002</v>
      </c>
      <c r="F56" s="4">
        <v>187.5</v>
      </c>
      <c r="G56" s="4">
        <v>2.4</v>
      </c>
      <c r="H56" s="4">
        <v>54</v>
      </c>
      <c r="J56" s="4">
        <v>0.8</v>
      </c>
      <c r="K56" s="4">
        <v>0.872</v>
      </c>
      <c r="L56" s="4">
        <v>12.5357</v>
      </c>
      <c r="M56" s="4">
        <v>0.187</v>
      </c>
      <c r="N56" s="4">
        <v>163.4941</v>
      </c>
      <c r="O56" s="4">
        <v>2.0929000000000002</v>
      </c>
      <c r="P56" s="4">
        <v>165.6</v>
      </c>
      <c r="Q56" s="4">
        <v>133.64259999999999</v>
      </c>
      <c r="R56" s="4">
        <v>1.7108000000000001</v>
      </c>
      <c r="S56" s="4">
        <v>135.4</v>
      </c>
      <c r="T56" s="4">
        <v>54.030900000000003</v>
      </c>
      <c r="W56" s="4">
        <v>0</v>
      </c>
      <c r="X56" s="4">
        <v>0.6976</v>
      </c>
      <c r="Y56" s="4">
        <v>12.1</v>
      </c>
      <c r="Z56" s="4">
        <v>849</v>
      </c>
      <c r="AA56" s="4">
        <v>850</v>
      </c>
      <c r="AB56" s="4">
        <v>867</v>
      </c>
      <c r="AC56" s="4">
        <v>87</v>
      </c>
      <c r="AD56" s="4">
        <v>27.47</v>
      </c>
      <c r="AE56" s="4">
        <v>0.63</v>
      </c>
      <c r="AF56" s="4">
        <v>978</v>
      </c>
      <c r="AG56" s="4">
        <v>2</v>
      </c>
      <c r="AH56" s="4">
        <v>47</v>
      </c>
      <c r="AI56" s="4">
        <v>41</v>
      </c>
      <c r="AJ56" s="4">
        <v>192</v>
      </c>
      <c r="AK56" s="4">
        <v>168</v>
      </c>
      <c r="AL56" s="4">
        <v>5.5</v>
      </c>
      <c r="AM56" s="4">
        <v>175</v>
      </c>
      <c r="AN56" s="4" t="s">
        <v>155</v>
      </c>
      <c r="AO56" s="4">
        <v>2</v>
      </c>
      <c r="AP56" s="5">
        <v>0.8954050925925926</v>
      </c>
      <c r="AQ56" s="4">
        <v>47.160679999999999</v>
      </c>
      <c r="AR56" s="4">
        <v>-88.484071999999998</v>
      </c>
      <c r="AS56" s="4">
        <v>314.3</v>
      </c>
      <c r="AT56" s="4">
        <v>29.1</v>
      </c>
      <c r="AU56" s="4">
        <v>12</v>
      </c>
      <c r="AV56" s="4">
        <v>10</v>
      </c>
      <c r="AW56" s="4" t="s">
        <v>201</v>
      </c>
      <c r="AX56" s="4">
        <v>2</v>
      </c>
      <c r="AY56" s="4">
        <v>1.7</v>
      </c>
      <c r="AZ56" s="4">
        <v>3.2</v>
      </c>
      <c r="BA56" s="4">
        <v>13.404</v>
      </c>
      <c r="BB56" s="4">
        <v>13.95</v>
      </c>
      <c r="BC56" s="4">
        <v>1.04</v>
      </c>
      <c r="BD56" s="4">
        <v>14.675000000000001</v>
      </c>
      <c r="BE56" s="4">
        <v>2862.4850000000001</v>
      </c>
      <c r="BF56" s="4">
        <v>27.172999999999998</v>
      </c>
      <c r="BG56" s="4">
        <v>3.91</v>
      </c>
      <c r="BH56" s="4">
        <v>0.05</v>
      </c>
      <c r="BI56" s="4">
        <v>3.96</v>
      </c>
      <c r="BJ56" s="4">
        <v>3.1960000000000002</v>
      </c>
      <c r="BK56" s="4">
        <v>4.1000000000000002E-2</v>
      </c>
      <c r="BL56" s="4">
        <v>3.2370000000000001</v>
      </c>
      <c r="BM56" s="4">
        <v>0.42580000000000001</v>
      </c>
      <c r="BQ56" s="4">
        <v>115.82899999999999</v>
      </c>
      <c r="BR56" s="4">
        <v>0.295852</v>
      </c>
      <c r="BS56" s="4">
        <v>-5</v>
      </c>
      <c r="BT56" s="4">
        <v>5.071E-3</v>
      </c>
      <c r="BU56" s="4">
        <v>7.2298830000000001</v>
      </c>
      <c r="BV56" s="4">
        <v>21</v>
      </c>
      <c r="BW56" s="4">
        <f t="shared" si="9"/>
        <v>1.9101350885999999</v>
      </c>
      <c r="BY56" s="4">
        <f>BE56*$BU56*VLOOKUP("Fuel Specific Gravity",'Raw Data'!$A$1:$B$2000,2,FALSE)</f>
        <v>15542.269161080507</v>
      </c>
      <c r="BZ56" s="4">
        <f>BF56*$BU56*VLOOKUP("Fuel Specific Gravity",'Raw Data'!$A$1:$B$2000,2,FALSE)</f>
        <v>147.53966568000899</v>
      </c>
      <c r="CA56" s="4">
        <f>BJ56*$BU56*VLOOKUP("Fuel Specific Gravity",'Raw Data'!$A$1:$B$2000,2,FALSE)</f>
        <v>17.353136257068002</v>
      </c>
      <c r="CB56" s="4">
        <f>BM56*$BU56*VLOOKUP("Fuel Specific Gravity",'Raw Data'!$A$1:$B$2000,2,FALSE)</f>
        <v>2.3119416202314</v>
      </c>
    </row>
    <row r="57" spans="1:80" x14ac:dyDescent="0.25">
      <c r="A57" s="2">
        <v>43167</v>
      </c>
      <c r="B57" s="38">
        <v>1.959375E-2</v>
      </c>
      <c r="C57" s="4">
        <v>14.287000000000001</v>
      </c>
      <c r="D57" s="4">
        <v>9.8900000000000002E-2</v>
      </c>
      <c r="E57" s="4">
        <v>989.46666700000003</v>
      </c>
      <c r="F57" s="4">
        <v>158.9</v>
      </c>
      <c r="G57" s="4">
        <v>2.4</v>
      </c>
      <c r="H57" s="4">
        <v>50.2</v>
      </c>
      <c r="J57" s="4">
        <v>0.8</v>
      </c>
      <c r="K57" s="4">
        <v>0.87380000000000002</v>
      </c>
      <c r="L57" s="4">
        <v>12.483499999999999</v>
      </c>
      <c r="M57" s="4">
        <v>8.6499999999999994E-2</v>
      </c>
      <c r="N57" s="4">
        <v>138.79589999999999</v>
      </c>
      <c r="O57" s="4">
        <v>2.1313</v>
      </c>
      <c r="P57" s="4">
        <v>140.9</v>
      </c>
      <c r="Q57" s="4">
        <v>113.4539</v>
      </c>
      <c r="R57" s="4">
        <v>1.7422</v>
      </c>
      <c r="S57" s="4">
        <v>115.2</v>
      </c>
      <c r="T57" s="4">
        <v>50.164299999999997</v>
      </c>
      <c r="W57" s="4">
        <v>0</v>
      </c>
      <c r="X57" s="4">
        <v>0.69899999999999995</v>
      </c>
      <c r="Y57" s="4">
        <v>12</v>
      </c>
      <c r="Z57" s="4">
        <v>848</v>
      </c>
      <c r="AA57" s="4">
        <v>849</v>
      </c>
      <c r="AB57" s="4">
        <v>867</v>
      </c>
      <c r="AC57" s="4">
        <v>87</v>
      </c>
      <c r="AD57" s="4">
        <v>27.47</v>
      </c>
      <c r="AE57" s="4">
        <v>0.63</v>
      </c>
      <c r="AF57" s="4">
        <v>978</v>
      </c>
      <c r="AG57" s="4">
        <v>2</v>
      </c>
      <c r="AH57" s="4">
        <v>46.070999999999998</v>
      </c>
      <c r="AI57" s="4">
        <v>41</v>
      </c>
      <c r="AJ57" s="4">
        <v>191.1</v>
      </c>
      <c r="AK57" s="4">
        <v>168</v>
      </c>
      <c r="AL57" s="4">
        <v>5.5</v>
      </c>
      <c r="AM57" s="4">
        <v>175</v>
      </c>
      <c r="AN57" s="4" t="s">
        <v>155</v>
      </c>
      <c r="AO57" s="4">
        <v>2</v>
      </c>
      <c r="AP57" s="5">
        <v>0.8954050925925926</v>
      </c>
      <c r="AQ57" s="4">
        <v>47.160769000000002</v>
      </c>
      <c r="AR57" s="4">
        <v>-88.484007000000005</v>
      </c>
      <c r="AS57" s="4">
        <v>314.7</v>
      </c>
      <c r="AT57" s="4">
        <v>29.6</v>
      </c>
      <c r="AU57" s="4">
        <v>12</v>
      </c>
      <c r="AV57" s="4">
        <v>10</v>
      </c>
      <c r="AW57" s="4" t="s">
        <v>201</v>
      </c>
      <c r="AX57" s="4">
        <v>1.9229000000000001</v>
      </c>
      <c r="AY57" s="4">
        <v>1.7770999999999999</v>
      </c>
      <c r="AZ57" s="4">
        <v>3.2</v>
      </c>
      <c r="BA57" s="4">
        <v>13.404</v>
      </c>
      <c r="BB57" s="4">
        <v>14.15</v>
      </c>
      <c r="BC57" s="4">
        <v>1.06</v>
      </c>
      <c r="BD57" s="4">
        <v>14.449</v>
      </c>
      <c r="BE57" s="4">
        <v>2885.386</v>
      </c>
      <c r="BF57" s="4">
        <v>12.718</v>
      </c>
      <c r="BG57" s="4">
        <v>3.36</v>
      </c>
      <c r="BH57" s="4">
        <v>5.1999999999999998E-2</v>
      </c>
      <c r="BI57" s="4">
        <v>3.411</v>
      </c>
      <c r="BJ57" s="4">
        <v>2.746</v>
      </c>
      <c r="BK57" s="4">
        <v>4.2000000000000003E-2</v>
      </c>
      <c r="BL57" s="4">
        <v>2.7879999999999998</v>
      </c>
      <c r="BM57" s="4">
        <v>0.40010000000000001</v>
      </c>
      <c r="BQ57" s="4">
        <v>117.47499999999999</v>
      </c>
      <c r="BR57" s="4">
        <v>0.26805899999999999</v>
      </c>
      <c r="BS57" s="4">
        <v>-5</v>
      </c>
      <c r="BT57" s="4">
        <v>6.8580000000000004E-3</v>
      </c>
      <c r="BU57" s="4">
        <v>6.5506919999999997</v>
      </c>
      <c r="BV57" s="4">
        <v>21</v>
      </c>
      <c r="BW57" s="4">
        <f t="shared" si="9"/>
        <v>1.7306928263999999</v>
      </c>
      <c r="BY57" s="4">
        <f>BE57*$BU57*VLOOKUP("Fuel Specific Gravity",'Raw Data'!$A$1:$B$2000,2,FALSE)</f>
        <v>14194.857515321111</v>
      </c>
      <c r="BZ57" s="4">
        <f>BF57*$BU57*VLOOKUP("Fuel Specific Gravity",'Raw Data'!$A$1:$B$2000,2,FALSE)</f>
        <v>62.567087342855999</v>
      </c>
      <c r="CA57" s="4">
        <f>BJ57*$BU57*VLOOKUP("Fuel Specific Gravity",'Raw Data'!$A$1:$B$2000,2,FALSE)</f>
        <v>13.509138374232</v>
      </c>
      <c r="CB57" s="4">
        <f>BM57*$BU57*VLOOKUP("Fuel Specific Gravity",'Raw Data'!$A$1:$B$2000,2,FALSE)</f>
        <v>1.9683198337692001</v>
      </c>
    </row>
    <row r="58" spans="1:80" x14ac:dyDescent="0.25">
      <c r="A58" s="2">
        <v>43167</v>
      </c>
      <c r="B58" s="38">
        <v>1.9605324074074074E-2</v>
      </c>
      <c r="C58" s="4">
        <v>14.087999999999999</v>
      </c>
      <c r="D58" s="4">
        <v>3.6900000000000002E-2</v>
      </c>
      <c r="E58" s="4">
        <v>368.51788800000003</v>
      </c>
      <c r="F58" s="4">
        <v>144.1</v>
      </c>
      <c r="G58" s="4">
        <v>2.5</v>
      </c>
      <c r="H58" s="4">
        <v>46.2</v>
      </c>
      <c r="J58" s="4">
        <v>0.8</v>
      </c>
      <c r="K58" s="4">
        <v>0.87590000000000001</v>
      </c>
      <c r="L58" s="4">
        <v>12.3391</v>
      </c>
      <c r="M58" s="4">
        <v>3.2300000000000002E-2</v>
      </c>
      <c r="N58" s="4">
        <v>126.25579999999999</v>
      </c>
      <c r="O58" s="4">
        <v>2.1897000000000002</v>
      </c>
      <c r="P58" s="4">
        <v>128.4</v>
      </c>
      <c r="Q58" s="4">
        <v>103.2034</v>
      </c>
      <c r="R58" s="4">
        <v>1.7899</v>
      </c>
      <c r="S58" s="4">
        <v>105</v>
      </c>
      <c r="T58" s="4">
        <v>46.224600000000002</v>
      </c>
      <c r="W58" s="4">
        <v>0</v>
      </c>
      <c r="X58" s="4">
        <v>0.70069999999999999</v>
      </c>
      <c r="Y58" s="4">
        <v>12</v>
      </c>
      <c r="Z58" s="4">
        <v>848</v>
      </c>
      <c r="AA58" s="4">
        <v>849</v>
      </c>
      <c r="AB58" s="4">
        <v>868</v>
      </c>
      <c r="AC58" s="4">
        <v>87</v>
      </c>
      <c r="AD58" s="4">
        <v>27.47</v>
      </c>
      <c r="AE58" s="4">
        <v>0.63</v>
      </c>
      <c r="AF58" s="4">
        <v>978</v>
      </c>
      <c r="AG58" s="4">
        <v>2</v>
      </c>
      <c r="AH58" s="4">
        <v>46</v>
      </c>
      <c r="AI58" s="4">
        <v>41</v>
      </c>
      <c r="AJ58" s="4">
        <v>191</v>
      </c>
      <c r="AK58" s="4">
        <v>168</v>
      </c>
      <c r="AL58" s="4">
        <v>5.5</v>
      </c>
      <c r="AM58" s="4">
        <v>175</v>
      </c>
      <c r="AN58" s="4" t="s">
        <v>155</v>
      </c>
      <c r="AO58" s="4">
        <v>2</v>
      </c>
      <c r="AP58" s="5">
        <v>0.89541666666666664</v>
      </c>
      <c r="AQ58" s="4">
        <v>47.160893000000002</v>
      </c>
      <c r="AR58" s="4">
        <v>-88.483959999999996</v>
      </c>
      <c r="AS58" s="4">
        <v>315.10000000000002</v>
      </c>
      <c r="AT58" s="4">
        <v>30.3</v>
      </c>
      <c r="AU58" s="4">
        <v>12</v>
      </c>
      <c r="AV58" s="4">
        <v>10</v>
      </c>
      <c r="AW58" s="4" t="s">
        <v>201</v>
      </c>
      <c r="AX58" s="4">
        <v>1.4374</v>
      </c>
      <c r="AY58" s="4">
        <v>1.8771</v>
      </c>
      <c r="AZ58" s="4">
        <v>2.6602999999999999</v>
      </c>
      <c r="BA58" s="4">
        <v>13.404</v>
      </c>
      <c r="BB58" s="4">
        <v>14.4</v>
      </c>
      <c r="BC58" s="4">
        <v>1.07</v>
      </c>
      <c r="BD58" s="4">
        <v>14.172000000000001</v>
      </c>
      <c r="BE58" s="4">
        <v>2898.0120000000002</v>
      </c>
      <c r="BF58" s="4">
        <v>4.8250000000000002</v>
      </c>
      <c r="BG58" s="4">
        <v>3.105</v>
      </c>
      <c r="BH58" s="4">
        <v>5.3999999999999999E-2</v>
      </c>
      <c r="BI58" s="4">
        <v>3.1589999999999998</v>
      </c>
      <c r="BJ58" s="4">
        <v>2.5379999999999998</v>
      </c>
      <c r="BK58" s="4">
        <v>4.3999999999999997E-2</v>
      </c>
      <c r="BL58" s="4">
        <v>2.5819999999999999</v>
      </c>
      <c r="BM58" s="4">
        <v>0.37459999999999999</v>
      </c>
      <c r="BQ58" s="4">
        <v>119.65900000000001</v>
      </c>
      <c r="BR58" s="4">
        <v>0.24649099999999999</v>
      </c>
      <c r="BS58" s="4">
        <v>-5</v>
      </c>
      <c r="BT58" s="4">
        <v>6.071E-3</v>
      </c>
      <c r="BU58" s="4">
        <v>6.0236239999999999</v>
      </c>
      <c r="BV58" s="4">
        <v>21</v>
      </c>
      <c r="BW58" s="4">
        <f t="shared" si="9"/>
        <v>1.5914414607999998</v>
      </c>
      <c r="BY58" s="4">
        <f>BE58*$BU58*VLOOKUP("Fuel Specific Gravity",'Raw Data'!$A$1:$B$2000,2,FALSE)</f>
        <v>13109.85751125149</v>
      </c>
      <c r="BZ58" s="4">
        <f>BF58*$BU58*VLOOKUP("Fuel Specific Gravity",'Raw Data'!$A$1:$B$2000,2,FALSE)</f>
        <v>21.827053335800002</v>
      </c>
      <c r="CA58" s="4">
        <f>BJ58*$BU58*VLOOKUP("Fuel Specific Gravity",'Raw Data'!$A$1:$B$2000,2,FALSE)</f>
        <v>11.481256241712</v>
      </c>
      <c r="CB58" s="4">
        <f>BM58*$BU58*VLOOKUP("Fuel Specific Gravity",'Raw Data'!$A$1:$B$2000,2,FALSE)</f>
        <v>1.6945936123503997</v>
      </c>
    </row>
    <row r="59" spans="1:80" x14ac:dyDescent="0.25">
      <c r="A59" s="2">
        <v>43167</v>
      </c>
      <c r="B59" s="38">
        <v>1.9616898148148151E-2</v>
      </c>
      <c r="C59" s="4">
        <v>13.939</v>
      </c>
      <c r="D59" s="4">
        <v>1.32E-2</v>
      </c>
      <c r="E59" s="4">
        <v>131.51260500000001</v>
      </c>
      <c r="F59" s="4">
        <v>138.19999999999999</v>
      </c>
      <c r="G59" s="4">
        <v>2.5</v>
      </c>
      <c r="H59" s="4">
        <v>46.1</v>
      </c>
      <c r="J59" s="4">
        <v>0.69</v>
      </c>
      <c r="K59" s="4">
        <v>0.87729999999999997</v>
      </c>
      <c r="L59" s="4">
        <v>12.2281</v>
      </c>
      <c r="M59" s="4">
        <v>1.15E-2</v>
      </c>
      <c r="N59" s="4">
        <v>121.2212</v>
      </c>
      <c r="O59" s="4">
        <v>2.1585999999999999</v>
      </c>
      <c r="P59" s="4">
        <v>123.4</v>
      </c>
      <c r="Q59" s="4">
        <v>99.088099999999997</v>
      </c>
      <c r="R59" s="4">
        <v>1.7645</v>
      </c>
      <c r="S59" s="4">
        <v>100.9</v>
      </c>
      <c r="T59" s="4">
        <v>46.1</v>
      </c>
      <c r="W59" s="4">
        <v>0</v>
      </c>
      <c r="X59" s="4">
        <v>0.60129999999999995</v>
      </c>
      <c r="Y59" s="4">
        <v>12</v>
      </c>
      <c r="Z59" s="4">
        <v>848</v>
      </c>
      <c r="AA59" s="4">
        <v>849</v>
      </c>
      <c r="AB59" s="4">
        <v>868</v>
      </c>
      <c r="AC59" s="4">
        <v>87</v>
      </c>
      <c r="AD59" s="4">
        <v>27.47</v>
      </c>
      <c r="AE59" s="4">
        <v>0.63</v>
      </c>
      <c r="AF59" s="4">
        <v>978</v>
      </c>
      <c r="AG59" s="4">
        <v>2</v>
      </c>
      <c r="AH59" s="4">
        <v>46</v>
      </c>
      <c r="AI59" s="4">
        <v>41</v>
      </c>
      <c r="AJ59" s="4">
        <v>191</v>
      </c>
      <c r="AK59" s="4">
        <v>168.9</v>
      </c>
      <c r="AL59" s="4">
        <v>5.5</v>
      </c>
      <c r="AM59" s="4">
        <v>175</v>
      </c>
      <c r="AN59" s="4" t="s">
        <v>155</v>
      </c>
      <c r="AO59" s="4">
        <v>2</v>
      </c>
      <c r="AP59" s="5">
        <v>0.89542824074074068</v>
      </c>
      <c r="AQ59" s="4">
        <v>47.161012999999997</v>
      </c>
      <c r="AR59" s="4">
        <v>-88.483913999999999</v>
      </c>
      <c r="AS59" s="4">
        <v>315.60000000000002</v>
      </c>
      <c r="AT59" s="4">
        <v>31.1</v>
      </c>
      <c r="AU59" s="4">
        <v>12</v>
      </c>
      <c r="AV59" s="4">
        <v>10</v>
      </c>
      <c r="AW59" s="4" t="s">
        <v>201</v>
      </c>
      <c r="AX59" s="4">
        <v>1.3</v>
      </c>
      <c r="AY59" s="4">
        <v>1.9</v>
      </c>
      <c r="AZ59" s="4">
        <v>2.5</v>
      </c>
      <c r="BA59" s="4">
        <v>13.404</v>
      </c>
      <c r="BB59" s="4">
        <v>14.57</v>
      </c>
      <c r="BC59" s="4">
        <v>1.0900000000000001</v>
      </c>
      <c r="BD59" s="4">
        <v>13.992000000000001</v>
      </c>
      <c r="BE59" s="4">
        <v>2902.9470000000001</v>
      </c>
      <c r="BF59" s="4">
        <v>1.7430000000000001</v>
      </c>
      <c r="BG59" s="4">
        <v>3.0139999999999998</v>
      </c>
      <c r="BH59" s="4">
        <v>5.3999999999999999E-2</v>
      </c>
      <c r="BI59" s="4">
        <v>3.0670000000000002</v>
      </c>
      <c r="BJ59" s="4">
        <v>2.4630000000000001</v>
      </c>
      <c r="BK59" s="4">
        <v>4.3999999999999997E-2</v>
      </c>
      <c r="BL59" s="4">
        <v>2.5070000000000001</v>
      </c>
      <c r="BM59" s="4">
        <v>0.37769999999999998</v>
      </c>
      <c r="BQ59" s="4">
        <v>103.79600000000001</v>
      </c>
      <c r="BR59" s="4">
        <v>0.21248500000000001</v>
      </c>
      <c r="BS59" s="4">
        <v>-5</v>
      </c>
      <c r="BT59" s="4">
        <v>6.0000000000000001E-3</v>
      </c>
      <c r="BU59" s="4">
        <v>5.1926019999999999</v>
      </c>
      <c r="BV59" s="4">
        <v>21</v>
      </c>
      <c r="BW59" s="4">
        <f t="shared" si="9"/>
        <v>1.3718854484</v>
      </c>
      <c r="BY59" s="4">
        <f>BE59*$BU59*VLOOKUP("Fuel Specific Gravity",'Raw Data'!$A$1:$B$2000,2,FALSE)</f>
        <v>11320.460146968593</v>
      </c>
      <c r="BZ59" s="4">
        <f>BF59*$BU59*VLOOKUP("Fuel Specific Gravity",'Raw Data'!$A$1:$B$2000,2,FALSE)</f>
        <v>6.797079669786001</v>
      </c>
      <c r="CA59" s="4">
        <f>BJ59*$BU59*VLOOKUP("Fuel Specific Gravity",'Raw Data'!$A$1:$B$2000,2,FALSE)</f>
        <v>9.6048234232259997</v>
      </c>
      <c r="CB59" s="4">
        <f>BM59*$BU59*VLOOKUP("Fuel Specific Gravity",'Raw Data'!$A$1:$B$2000,2,FALSE)</f>
        <v>1.4728955773254</v>
      </c>
    </row>
    <row r="60" spans="1:80" x14ac:dyDescent="0.25">
      <c r="A60" s="2">
        <v>43167</v>
      </c>
      <c r="B60" s="38">
        <v>1.9628472222222224E-2</v>
      </c>
      <c r="C60" s="4">
        <v>13.923</v>
      </c>
      <c r="D60" s="4">
        <v>6.7999999999999996E-3</v>
      </c>
      <c r="E60" s="4">
        <v>67.785123999999996</v>
      </c>
      <c r="F60" s="4">
        <v>153.69999999999999</v>
      </c>
      <c r="G60" s="4">
        <v>2.4</v>
      </c>
      <c r="H60" s="4">
        <v>49</v>
      </c>
      <c r="J60" s="4">
        <v>0.6</v>
      </c>
      <c r="K60" s="4">
        <v>0.87739999999999996</v>
      </c>
      <c r="L60" s="4">
        <v>12.2158</v>
      </c>
      <c r="M60" s="4">
        <v>5.8999999999999999E-3</v>
      </c>
      <c r="N60" s="4">
        <v>134.8749</v>
      </c>
      <c r="O60" s="4">
        <v>2.1057999999999999</v>
      </c>
      <c r="P60" s="4">
        <v>137</v>
      </c>
      <c r="Q60" s="4">
        <v>110.2488</v>
      </c>
      <c r="R60" s="4">
        <v>1.7213000000000001</v>
      </c>
      <c r="S60" s="4">
        <v>112</v>
      </c>
      <c r="T60" s="4">
        <v>48.960099999999997</v>
      </c>
      <c r="W60" s="4">
        <v>0</v>
      </c>
      <c r="X60" s="4">
        <v>0.52639999999999998</v>
      </c>
      <c r="Y60" s="4">
        <v>12</v>
      </c>
      <c r="Z60" s="4">
        <v>848</v>
      </c>
      <c r="AA60" s="4">
        <v>849</v>
      </c>
      <c r="AB60" s="4">
        <v>869</v>
      </c>
      <c r="AC60" s="4">
        <v>87</v>
      </c>
      <c r="AD60" s="4">
        <v>27.47</v>
      </c>
      <c r="AE60" s="4">
        <v>0.63</v>
      </c>
      <c r="AF60" s="4">
        <v>978</v>
      </c>
      <c r="AG60" s="4">
        <v>2</v>
      </c>
      <c r="AH60" s="4">
        <v>46</v>
      </c>
      <c r="AI60" s="4">
        <v>41</v>
      </c>
      <c r="AJ60" s="4">
        <v>191</v>
      </c>
      <c r="AK60" s="4">
        <v>168.1</v>
      </c>
      <c r="AL60" s="4">
        <v>5.4</v>
      </c>
      <c r="AM60" s="4">
        <v>175</v>
      </c>
      <c r="AN60" s="4" t="s">
        <v>155</v>
      </c>
      <c r="AO60" s="4">
        <v>2</v>
      </c>
      <c r="AP60" s="5">
        <v>0.89543981481481483</v>
      </c>
      <c r="AQ60" s="4">
        <v>47.161146000000002</v>
      </c>
      <c r="AR60" s="4">
        <v>-88.483907000000002</v>
      </c>
      <c r="AS60" s="4">
        <v>315.60000000000002</v>
      </c>
      <c r="AT60" s="4">
        <v>31.7</v>
      </c>
      <c r="AU60" s="4">
        <v>12</v>
      </c>
      <c r="AV60" s="4">
        <v>9</v>
      </c>
      <c r="AW60" s="4" t="s">
        <v>225</v>
      </c>
      <c r="AX60" s="4">
        <v>1.3</v>
      </c>
      <c r="AY60" s="4">
        <v>1.9</v>
      </c>
      <c r="AZ60" s="4">
        <v>2.5</v>
      </c>
      <c r="BA60" s="4">
        <v>13.404</v>
      </c>
      <c r="BB60" s="4">
        <v>14.59</v>
      </c>
      <c r="BC60" s="4">
        <v>1.0900000000000001</v>
      </c>
      <c r="BD60" s="4">
        <v>13.973000000000001</v>
      </c>
      <c r="BE60" s="4">
        <v>2904.2159999999999</v>
      </c>
      <c r="BF60" s="4">
        <v>0.9</v>
      </c>
      <c r="BG60" s="4">
        <v>3.3580000000000001</v>
      </c>
      <c r="BH60" s="4">
        <v>5.1999999999999998E-2</v>
      </c>
      <c r="BI60" s="4">
        <v>3.41</v>
      </c>
      <c r="BJ60" s="4">
        <v>2.7450000000000001</v>
      </c>
      <c r="BK60" s="4">
        <v>4.2999999999999997E-2</v>
      </c>
      <c r="BL60" s="4">
        <v>2.7879999999999998</v>
      </c>
      <c r="BM60" s="4">
        <v>0.4017</v>
      </c>
      <c r="BQ60" s="4">
        <v>91.003</v>
      </c>
      <c r="BR60" s="4">
        <v>0.20071</v>
      </c>
      <c r="BS60" s="4">
        <v>-5</v>
      </c>
      <c r="BT60" s="4">
        <v>6.0000000000000001E-3</v>
      </c>
      <c r="BU60" s="4">
        <v>4.9048509999999998</v>
      </c>
      <c r="BV60" s="4">
        <v>21</v>
      </c>
      <c r="BW60" s="4">
        <f t="shared" si="9"/>
        <v>1.2958616342</v>
      </c>
      <c r="BY60" s="4">
        <f>BE60*$BU60*VLOOKUP("Fuel Specific Gravity",'Raw Data'!$A$1:$B$2000,2,FALSE)</f>
        <v>10697.804810613816</v>
      </c>
      <c r="BZ60" s="4">
        <f>BF60*$BU60*VLOOKUP("Fuel Specific Gravity",'Raw Data'!$A$1:$B$2000,2,FALSE)</f>
        <v>3.3151887909000002</v>
      </c>
      <c r="CA60" s="4">
        <f>BJ60*$BU60*VLOOKUP("Fuel Specific Gravity",'Raw Data'!$A$1:$B$2000,2,FALSE)</f>
        <v>10.111325812245001</v>
      </c>
      <c r="CB60" s="4">
        <f>BM60*$BU60*VLOOKUP("Fuel Specific Gravity",'Raw Data'!$A$1:$B$2000,2,FALSE)</f>
        <v>1.4796792636717</v>
      </c>
    </row>
    <row r="61" spans="1:80" x14ac:dyDescent="0.25">
      <c r="A61" s="2">
        <v>43167</v>
      </c>
      <c r="B61" s="38">
        <v>1.9640046296296298E-2</v>
      </c>
      <c r="C61" s="4">
        <v>13.92</v>
      </c>
      <c r="D61" s="4">
        <v>5.8999999999999999E-3</v>
      </c>
      <c r="E61" s="4">
        <v>58.580750000000002</v>
      </c>
      <c r="F61" s="4">
        <v>184.7</v>
      </c>
      <c r="G61" s="4">
        <v>2.4</v>
      </c>
      <c r="H61" s="4">
        <v>57.9</v>
      </c>
      <c r="J61" s="4">
        <v>0.5</v>
      </c>
      <c r="K61" s="4">
        <v>0.87739999999999996</v>
      </c>
      <c r="L61" s="4">
        <v>12.213699999999999</v>
      </c>
      <c r="M61" s="4">
        <v>5.1000000000000004E-3</v>
      </c>
      <c r="N61" s="4">
        <v>162.03649999999999</v>
      </c>
      <c r="O61" s="4">
        <v>2.1057999999999999</v>
      </c>
      <c r="P61" s="4">
        <v>164.1</v>
      </c>
      <c r="Q61" s="4">
        <v>132.4511</v>
      </c>
      <c r="R61" s="4">
        <v>1.7213000000000001</v>
      </c>
      <c r="S61" s="4">
        <v>134.19999999999999</v>
      </c>
      <c r="T61" s="4">
        <v>57.860900000000001</v>
      </c>
      <c r="W61" s="4">
        <v>0</v>
      </c>
      <c r="X61" s="4">
        <v>0.43869999999999998</v>
      </c>
      <c r="Y61" s="4">
        <v>12.1</v>
      </c>
      <c r="Z61" s="4">
        <v>848</v>
      </c>
      <c r="AA61" s="4">
        <v>849</v>
      </c>
      <c r="AB61" s="4">
        <v>868</v>
      </c>
      <c r="AC61" s="4">
        <v>87</v>
      </c>
      <c r="AD61" s="4">
        <v>27.47</v>
      </c>
      <c r="AE61" s="4">
        <v>0.63</v>
      </c>
      <c r="AF61" s="4">
        <v>978</v>
      </c>
      <c r="AG61" s="4">
        <v>2</v>
      </c>
      <c r="AH61" s="4">
        <v>46</v>
      </c>
      <c r="AI61" s="4">
        <v>41</v>
      </c>
      <c r="AJ61" s="4">
        <v>191</v>
      </c>
      <c r="AK61" s="4">
        <v>168</v>
      </c>
      <c r="AL61" s="4">
        <v>5.4</v>
      </c>
      <c r="AM61" s="4">
        <v>175.3</v>
      </c>
      <c r="AN61" s="4" t="s">
        <v>155</v>
      </c>
      <c r="AO61" s="4">
        <v>2</v>
      </c>
      <c r="AP61" s="5">
        <v>0.89545138888888898</v>
      </c>
      <c r="AQ61" s="4">
        <v>47.161377999999999</v>
      </c>
      <c r="AR61" s="4">
        <v>-88.483947999999998</v>
      </c>
      <c r="AS61" s="4">
        <v>315.8</v>
      </c>
      <c r="AT61" s="4">
        <v>31.6</v>
      </c>
      <c r="AU61" s="4">
        <v>12</v>
      </c>
      <c r="AV61" s="4">
        <v>9</v>
      </c>
      <c r="AW61" s="4" t="s">
        <v>225</v>
      </c>
      <c r="AX61" s="4">
        <v>1.4541999999999999</v>
      </c>
      <c r="AY61" s="4">
        <v>1.9771000000000001</v>
      </c>
      <c r="AZ61" s="4">
        <v>2.6541999999999999</v>
      </c>
      <c r="BA61" s="4">
        <v>13.404</v>
      </c>
      <c r="BB61" s="4">
        <v>14.59</v>
      </c>
      <c r="BC61" s="4">
        <v>1.0900000000000001</v>
      </c>
      <c r="BD61" s="4">
        <v>13.97</v>
      </c>
      <c r="BE61" s="4">
        <v>2904.1979999999999</v>
      </c>
      <c r="BF61" s="4">
        <v>0.77800000000000002</v>
      </c>
      <c r="BG61" s="4">
        <v>4.0350000000000001</v>
      </c>
      <c r="BH61" s="4">
        <v>5.1999999999999998E-2</v>
      </c>
      <c r="BI61" s="4">
        <v>4.0869999999999997</v>
      </c>
      <c r="BJ61" s="4">
        <v>3.298</v>
      </c>
      <c r="BK61" s="4">
        <v>4.2999999999999997E-2</v>
      </c>
      <c r="BL61" s="4">
        <v>3.3410000000000002</v>
      </c>
      <c r="BM61" s="4">
        <v>0.4748</v>
      </c>
      <c r="BQ61" s="4">
        <v>75.849999999999994</v>
      </c>
      <c r="BR61" s="4">
        <v>0.202787</v>
      </c>
      <c r="BS61" s="4">
        <v>-5</v>
      </c>
      <c r="BT61" s="4">
        <v>5.071E-3</v>
      </c>
      <c r="BU61" s="4">
        <v>4.9556079999999998</v>
      </c>
      <c r="BV61" s="4">
        <v>21</v>
      </c>
      <c r="BW61" s="4">
        <f t="shared" si="9"/>
        <v>1.3092716335999999</v>
      </c>
      <c r="BY61" s="4">
        <f>BE61*$BU61*VLOOKUP("Fuel Specific Gravity",'Raw Data'!$A$1:$B$2000,2,FALSE)</f>
        <v>10808.442198630382</v>
      </c>
      <c r="BZ61" s="4">
        <f>BF61*$BU61*VLOOKUP("Fuel Specific Gravity",'Raw Data'!$A$1:$B$2000,2,FALSE)</f>
        <v>2.8954527310240001</v>
      </c>
      <c r="CA61" s="4">
        <f>BJ61*$BU61*VLOOKUP("Fuel Specific Gravity",'Raw Data'!$A$1:$B$2000,2,FALSE)</f>
        <v>12.274039983183998</v>
      </c>
      <c r="CB61" s="4">
        <f>BM61*$BU61*VLOOKUP("Fuel Specific Gravity",'Raw Data'!$A$1:$B$2000,2,FALSE)</f>
        <v>1.7670449314783998</v>
      </c>
    </row>
    <row r="62" spans="1:80" x14ac:dyDescent="0.25">
      <c r="A62" s="2">
        <v>43167</v>
      </c>
      <c r="B62" s="38">
        <v>1.9651620370370371E-2</v>
      </c>
      <c r="C62" s="4">
        <v>13.914999999999999</v>
      </c>
      <c r="D62" s="4">
        <v>3.3999999999999998E-3</v>
      </c>
      <c r="E62" s="4">
        <v>34.110930000000003</v>
      </c>
      <c r="F62" s="4">
        <v>213.7</v>
      </c>
      <c r="G62" s="4">
        <v>2.4</v>
      </c>
      <c r="H62" s="4">
        <v>58.2</v>
      </c>
      <c r="J62" s="4">
        <v>0.5</v>
      </c>
      <c r="K62" s="4">
        <v>0.87749999999999995</v>
      </c>
      <c r="L62" s="4">
        <v>12.2098</v>
      </c>
      <c r="M62" s="4">
        <v>3.0000000000000001E-3</v>
      </c>
      <c r="N62" s="4">
        <v>187.5299</v>
      </c>
      <c r="O62" s="4">
        <v>2.1059999999999999</v>
      </c>
      <c r="P62" s="4">
        <v>189.6</v>
      </c>
      <c r="Q62" s="4">
        <v>153.28980000000001</v>
      </c>
      <c r="R62" s="4">
        <v>1.7214</v>
      </c>
      <c r="S62" s="4">
        <v>155</v>
      </c>
      <c r="T62" s="4">
        <v>58.193399999999997</v>
      </c>
      <c r="W62" s="4">
        <v>0</v>
      </c>
      <c r="X62" s="4">
        <v>0.43869999999999998</v>
      </c>
      <c r="Y62" s="4">
        <v>12</v>
      </c>
      <c r="Z62" s="4">
        <v>848</v>
      </c>
      <c r="AA62" s="4">
        <v>849</v>
      </c>
      <c r="AB62" s="4">
        <v>868</v>
      </c>
      <c r="AC62" s="4">
        <v>87</v>
      </c>
      <c r="AD62" s="4">
        <v>27.47</v>
      </c>
      <c r="AE62" s="4">
        <v>0.63</v>
      </c>
      <c r="AF62" s="4">
        <v>978</v>
      </c>
      <c r="AG62" s="4">
        <v>2</v>
      </c>
      <c r="AH62" s="4">
        <v>46</v>
      </c>
      <c r="AI62" s="4">
        <v>41</v>
      </c>
      <c r="AJ62" s="4">
        <v>191</v>
      </c>
      <c r="AK62" s="4">
        <v>168</v>
      </c>
      <c r="AL62" s="4">
        <v>5.4</v>
      </c>
      <c r="AM62" s="4">
        <v>175.7</v>
      </c>
      <c r="AN62" s="4" t="s">
        <v>155</v>
      </c>
      <c r="AO62" s="4">
        <v>2</v>
      </c>
      <c r="AP62" s="5">
        <v>0.89547453703703705</v>
      </c>
      <c r="AQ62" s="4">
        <v>47.161437999999997</v>
      </c>
      <c r="AR62" s="4">
        <v>-88.483959999999996</v>
      </c>
      <c r="AS62" s="4">
        <v>315.89999999999998</v>
      </c>
      <c r="AT62" s="4">
        <v>31.1</v>
      </c>
      <c r="AU62" s="4">
        <v>12</v>
      </c>
      <c r="AV62" s="4">
        <v>9</v>
      </c>
      <c r="AW62" s="4" t="s">
        <v>225</v>
      </c>
      <c r="AX62" s="4">
        <v>1.4229769999999999</v>
      </c>
      <c r="AY62" s="4">
        <v>2.0770230000000001</v>
      </c>
      <c r="AZ62" s="4">
        <v>2.7</v>
      </c>
      <c r="BA62" s="4">
        <v>13.404</v>
      </c>
      <c r="BB62" s="4">
        <v>14.6</v>
      </c>
      <c r="BC62" s="4">
        <v>1.0900000000000001</v>
      </c>
      <c r="BD62" s="4">
        <v>13.962</v>
      </c>
      <c r="BE62" s="4">
        <v>2904.7040000000002</v>
      </c>
      <c r="BF62" s="4">
        <v>0.45300000000000001</v>
      </c>
      <c r="BG62" s="4">
        <v>4.6719999999999997</v>
      </c>
      <c r="BH62" s="4">
        <v>5.1999999999999998E-2</v>
      </c>
      <c r="BI62" s="4">
        <v>4.7240000000000002</v>
      </c>
      <c r="BJ62" s="4">
        <v>3.819</v>
      </c>
      <c r="BK62" s="4">
        <v>4.2999999999999997E-2</v>
      </c>
      <c r="BL62" s="4">
        <v>3.8620000000000001</v>
      </c>
      <c r="BM62" s="4">
        <v>0.47770000000000001</v>
      </c>
      <c r="BQ62" s="4">
        <v>75.893000000000001</v>
      </c>
      <c r="BR62" s="4">
        <v>0.200213</v>
      </c>
      <c r="BS62" s="4">
        <v>-5</v>
      </c>
      <c r="BT62" s="4">
        <v>5.9290000000000002E-3</v>
      </c>
      <c r="BU62" s="4">
        <v>4.8927050000000003</v>
      </c>
      <c r="BV62" s="4">
        <v>21</v>
      </c>
      <c r="BW62" s="4">
        <f t="shared" si="9"/>
        <v>1.292652661</v>
      </c>
      <c r="BY62" s="4">
        <f>BE62*$BU62*VLOOKUP("Fuel Specific Gravity",'Raw Data'!$A$1:$B$2000,2,FALSE)</f>
        <v>10673.106698024321</v>
      </c>
      <c r="BZ62" s="4">
        <f>BF62*$BU62*VLOOKUP("Fuel Specific Gravity",'Raw Data'!$A$1:$B$2000,2,FALSE)</f>
        <v>1.6645129191150003</v>
      </c>
      <c r="CA62" s="4">
        <f>BJ62*$BU62*VLOOKUP("Fuel Specific Gravity",'Raw Data'!$A$1:$B$2000,2,FALSE)</f>
        <v>14.032615536645</v>
      </c>
      <c r="CB62" s="4">
        <f>BM62*$BU62*VLOOKUP("Fuel Specific Gravity",'Raw Data'!$A$1:$B$2000,2,FALSE)</f>
        <v>1.7552711290535004</v>
      </c>
    </row>
    <row r="63" spans="1:80" x14ac:dyDescent="0.25">
      <c r="A63" s="2">
        <v>43167</v>
      </c>
      <c r="B63" s="38">
        <v>1.9663194444444445E-2</v>
      </c>
      <c r="C63" s="4">
        <v>13.91</v>
      </c>
      <c r="D63" s="4">
        <v>3.0000000000000001E-3</v>
      </c>
      <c r="E63" s="4">
        <v>30</v>
      </c>
      <c r="F63" s="4">
        <v>241.3</v>
      </c>
      <c r="G63" s="4">
        <v>2.2999999999999998</v>
      </c>
      <c r="H63" s="4">
        <v>59.3</v>
      </c>
      <c r="J63" s="4">
        <v>0.5</v>
      </c>
      <c r="K63" s="4">
        <v>0.87749999999999995</v>
      </c>
      <c r="L63" s="4">
        <v>12.2064</v>
      </c>
      <c r="M63" s="4">
        <v>2.5999999999999999E-3</v>
      </c>
      <c r="N63" s="4">
        <v>211.74279999999999</v>
      </c>
      <c r="O63" s="4">
        <v>2.0183</v>
      </c>
      <c r="P63" s="4">
        <v>213.8</v>
      </c>
      <c r="Q63" s="4">
        <v>173.08189999999999</v>
      </c>
      <c r="R63" s="4">
        <v>1.6497999999999999</v>
      </c>
      <c r="S63" s="4">
        <v>174.7</v>
      </c>
      <c r="T63" s="4">
        <v>59.326999999999998</v>
      </c>
      <c r="W63" s="4">
        <v>0</v>
      </c>
      <c r="X63" s="4">
        <v>0.43880000000000002</v>
      </c>
      <c r="Y63" s="4">
        <v>12</v>
      </c>
      <c r="Z63" s="4">
        <v>849</v>
      </c>
      <c r="AA63" s="4">
        <v>849</v>
      </c>
      <c r="AB63" s="4">
        <v>869</v>
      </c>
      <c r="AC63" s="4">
        <v>87</v>
      </c>
      <c r="AD63" s="4">
        <v>27.47</v>
      </c>
      <c r="AE63" s="4">
        <v>0.63</v>
      </c>
      <c r="AF63" s="4">
        <v>978</v>
      </c>
      <c r="AG63" s="4">
        <v>2</v>
      </c>
      <c r="AH63" s="4">
        <v>46</v>
      </c>
      <c r="AI63" s="4">
        <v>41</v>
      </c>
      <c r="AJ63" s="4">
        <v>191</v>
      </c>
      <c r="AK63" s="4">
        <v>168</v>
      </c>
      <c r="AL63" s="4">
        <v>5.4</v>
      </c>
      <c r="AM63" s="4">
        <v>175.9</v>
      </c>
      <c r="AN63" s="4" t="s">
        <v>155</v>
      </c>
      <c r="AO63" s="4">
        <v>2</v>
      </c>
      <c r="AP63" s="5">
        <v>0.89547453703703705</v>
      </c>
      <c r="AQ63" s="4">
        <v>47.161534000000003</v>
      </c>
      <c r="AR63" s="4">
        <v>-88.483976999999996</v>
      </c>
      <c r="AS63" s="4">
        <v>316.10000000000002</v>
      </c>
      <c r="AT63" s="4">
        <v>31</v>
      </c>
      <c r="AU63" s="4">
        <v>12</v>
      </c>
      <c r="AV63" s="4">
        <v>9</v>
      </c>
      <c r="AW63" s="4" t="s">
        <v>225</v>
      </c>
      <c r="AX63" s="4">
        <v>1.4</v>
      </c>
      <c r="AY63" s="4">
        <v>2.1</v>
      </c>
      <c r="AZ63" s="4">
        <v>2.7</v>
      </c>
      <c r="BA63" s="4">
        <v>13.404</v>
      </c>
      <c r="BB63" s="4">
        <v>14.61</v>
      </c>
      <c r="BC63" s="4">
        <v>1.0900000000000001</v>
      </c>
      <c r="BD63" s="4">
        <v>13.957000000000001</v>
      </c>
      <c r="BE63" s="4">
        <v>2904.7649999999999</v>
      </c>
      <c r="BF63" s="4">
        <v>0.39900000000000002</v>
      </c>
      <c r="BG63" s="4">
        <v>5.2770000000000001</v>
      </c>
      <c r="BH63" s="4">
        <v>0.05</v>
      </c>
      <c r="BI63" s="4">
        <v>5.327</v>
      </c>
      <c r="BJ63" s="4">
        <v>4.3129999999999997</v>
      </c>
      <c r="BK63" s="4">
        <v>4.1000000000000002E-2</v>
      </c>
      <c r="BL63" s="4">
        <v>4.3540000000000001</v>
      </c>
      <c r="BM63" s="4">
        <v>0.48720000000000002</v>
      </c>
      <c r="BQ63" s="4">
        <v>75.918999999999997</v>
      </c>
      <c r="BR63" s="4">
        <v>0.25852700000000001</v>
      </c>
      <c r="BS63" s="4">
        <v>-5</v>
      </c>
      <c r="BT63" s="4">
        <v>6.0000000000000001E-3</v>
      </c>
      <c r="BU63" s="4">
        <v>6.3177529999999997</v>
      </c>
      <c r="BV63" s="4">
        <v>21</v>
      </c>
      <c r="BW63" s="4">
        <f t="shared" si="9"/>
        <v>1.6691503425999998</v>
      </c>
      <c r="BY63" s="4">
        <f>BE63*$BU63*VLOOKUP("Fuel Specific Gravity",'Raw Data'!$A$1:$B$2000,2,FALSE)</f>
        <v>13782.042432576793</v>
      </c>
      <c r="BZ63" s="4">
        <f>BF63*$BU63*VLOOKUP("Fuel Specific Gravity",'Raw Data'!$A$1:$B$2000,2,FALSE)</f>
        <v>1.8931083686969998</v>
      </c>
      <c r="CA63" s="4">
        <f>BJ63*$BU63*VLOOKUP("Fuel Specific Gravity",'Raw Data'!$A$1:$B$2000,2,FALSE)</f>
        <v>20.463599985438996</v>
      </c>
      <c r="CB63" s="4">
        <f>BM63*$BU63*VLOOKUP("Fuel Specific Gravity",'Raw Data'!$A$1:$B$2000,2,FALSE)</f>
        <v>2.3115849554615999</v>
      </c>
    </row>
    <row r="64" spans="1:80" x14ac:dyDescent="0.25">
      <c r="A64" s="2">
        <v>43167</v>
      </c>
      <c r="B64" s="38">
        <v>1.9674768518518519E-2</v>
      </c>
      <c r="C64" s="4">
        <v>13.996</v>
      </c>
      <c r="D64" s="4">
        <v>6.7999999999999996E-3</v>
      </c>
      <c r="E64" s="4">
        <v>68.442124000000007</v>
      </c>
      <c r="F64" s="4">
        <v>266.10000000000002</v>
      </c>
      <c r="G64" s="4">
        <v>2.2999999999999998</v>
      </c>
      <c r="H64" s="4">
        <v>64</v>
      </c>
      <c r="J64" s="4">
        <v>0.5</v>
      </c>
      <c r="K64" s="4">
        <v>0.87680000000000002</v>
      </c>
      <c r="L64" s="4">
        <v>12.2721</v>
      </c>
      <c r="M64" s="4">
        <v>6.0000000000000001E-3</v>
      </c>
      <c r="N64" s="4">
        <v>233.34780000000001</v>
      </c>
      <c r="O64" s="4">
        <v>1.9823999999999999</v>
      </c>
      <c r="P64" s="4">
        <v>235.3</v>
      </c>
      <c r="Q64" s="4">
        <v>190.74209999999999</v>
      </c>
      <c r="R64" s="4">
        <v>1.6204000000000001</v>
      </c>
      <c r="S64" s="4">
        <v>192.4</v>
      </c>
      <c r="T64" s="4">
        <v>64.026700000000005</v>
      </c>
      <c r="W64" s="4">
        <v>0</v>
      </c>
      <c r="X64" s="4">
        <v>0.43840000000000001</v>
      </c>
      <c r="Y64" s="4">
        <v>12.1</v>
      </c>
      <c r="Z64" s="4">
        <v>848</v>
      </c>
      <c r="AA64" s="4">
        <v>849</v>
      </c>
      <c r="AB64" s="4">
        <v>870</v>
      </c>
      <c r="AC64" s="4">
        <v>87</v>
      </c>
      <c r="AD64" s="4">
        <v>27.47</v>
      </c>
      <c r="AE64" s="4">
        <v>0.63</v>
      </c>
      <c r="AF64" s="4">
        <v>978</v>
      </c>
      <c r="AG64" s="4">
        <v>2</v>
      </c>
      <c r="AH64" s="4">
        <v>46</v>
      </c>
      <c r="AI64" s="4">
        <v>41</v>
      </c>
      <c r="AJ64" s="4">
        <v>191</v>
      </c>
      <c r="AK64" s="4">
        <v>168</v>
      </c>
      <c r="AL64" s="4">
        <v>5.5</v>
      </c>
      <c r="AM64" s="4">
        <v>175.6</v>
      </c>
      <c r="AN64" s="4" t="s">
        <v>155</v>
      </c>
      <c r="AO64" s="4">
        <v>2</v>
      </c>
      <c r="AP64" s="5">
        <v>0.89548611111111109</v>
      </c>
      <c r="AQ64" s="4">
        <v>47.161655000000003</v>
      </c>
      <c r="AR64" s="4">
        <v>-88.484010999999995</v>
      </c>
      <c r="AS64" s="4">
        <v>316.10000000000002</v>
      </c>
      <c r="AT64" s="4">
        <v>30.8</v>
      </c>
      <c r="AU64" s="4">
        <v>12</v>
      </c>
      <c r="AV64" s="4">
        <v>9</v>
      </c>
      <c r="AW64" s="4" t="s">
        <v>225</v>
      </c>
      <c r="AX64" s="4">
        <v>1.4771000000000001</v>
      </c>
      <c r="AY64" s="4">
        <v>2.1770999999999998</v>
      </c>
      <c r="AZ64" s="4">
        <v>2.7770999999999999</v>
      </c>
      <c r="BA64" s="4">
        <v>13.404</v>
      </c>
      <c r="BB64" s="4">
        <v>14.52</v>
      </c>
      <c r="BC64" s="4">
        <v>1.08</v>
      </c>
      <c r="BD64" s="4">
        <v>14.045</v>
      </c>
      <c r="BE64" s="4">
        <v>2903.8150000000001</v>
      </c>
      <c r="BF64" s="4">
        <v>0.90400000000000003</v>
      </c>
      <c r="BG64" s="4">
        <v>5.782</v>
      </c>
      <c r="BH64" s="4">
        <v>4.9000000000000002E-2</v>
      </c>
      <c r="BI64" s="4">
        <v>5.8310000000000004</v>
      </c>
      <c r="BJ64" s="4">
        <v>4.726</v>
      </c>
      <c r="BK64" s="4">
        <v>0.04</v>
      </c>
      <c r="BL64" s="4">
        <v>4.7670000000000003</v>
      </c>
      <c r="BM64" s="4">
        <v>0.52280000000000004</v>
      </c>
      <c r="BQ64" s="4">
        <v>75.430000000000007</v>
      </c>
      <c r="BR64" s="4">
        <v>0.21840799999999999</v>
      </c>
      <c r="BS64" s="4">
        <v>-5</v>
      </c>
      <c r="BT64" s="4">
        <v>5.071E-3</v>
      </c>
      <c r="BU64" s="4">
        <v>5.337345</v>
      </c>
      <c r="BV64" s="4">
        <v>21</v>
      </c>
      <c r="BW64" s="4">
        <f t="shared" si="9"/>
        <v>1.4101265489999999</v>
      </c>
      <c r="BY64" s="4">
        <f>BE64*$BU64*VLOOKUP("Fuel Specific Gravity",'Raw Data'!$A$1:$B$2000,2,FALSE)</f>
        <v>11639.495515852426</v>
      </c>
      <c r="BZ64" s="4">
        <f>BF64*$BU64*VLOOKUP("Fuel Specific Gravity",'Raw Data'!$A$1:$B$2000,2,FALSE)</f>
        <v>3.6235448698799999</v>
      </c>
      <c r="CA64" s="4">
        <f>BJ64*$BU64*VLOOKUP("Fuel Specific Gravity",'Raw Data'!$A$1:$B$2000,2,FALSE)</f>
        <v>18.943443644969999</v>
      </c>
      <c r="CB64" s="4">
        <f>BM64*$BU64*VLOOKUP("Fuel Specific Gravity",'Raw Data'!$A$1:$B$2000,2,FALSE)</f>
        <v>2.095563338466</v>
      </c>
    </row>
    <row r="65" spans="1:80" x14ac:dyDescent="0.25">
      <c r="A65" s="2">
        <v>43167</v>
      </c>
      <c r="B65" s="38">
        <v>1.9686342592592592E-2</v>
      </c>
      <c r="C65" s="4">
        <v>14.3</v>
      </c>
      <c r="D65" s="4">
        <v>9.2700000000000005E-2</v>
      </c>
      <c r="E65" s="4">
        <v>926.51277800000003</v>
      </c>
      <c r="F65" s="4">
        <v>289.89999999999998</v>
      </c>
      <c r="G65" s="4">
        <v>2.2000000000000002</v>
      </c>
      <c r="H65" s="4">
        <v>63.2</v>
      </c>
      <c r="J65" s="4">
        <v>0.5</v>
      </c>
      <c r="K65" s="4">
        <v>0.87370000000000003</v>
      </c>
      <c r="L65" s="4">
        <v>12.4933</v>
      </c>
      <c r="M65" s="4">
        <v>8.09E-2</v>
      </c>
      <c r="N65" s="4">
        <v>253.2509</v>
      </c>
      <c r="O65" s="4">
        <v>1.9219999999999999</v>
      </c>
      <c r="P65" s="4">
        <v>255.2</v>
      </c>
      <c r="Q65" s="4">
        <v>207.0112</v>
      </c>
      <c r="R65" s="4">
        <v>1.5710999999999999</v>
      </c>
      <c r="S65" s="4">
        <v>208.6</v>
      </c>
      <c r="T65" s="4">
        <v>63.187800000000003</v>
      </c>
      <c r="W65" s="4">
        <v>0</v>
      </c>
      <c r="X65" s="4">
        <v>0.43680000000000002</v>
      </c>
      <c r="Y65" s="4">
        <v>12</v>
      </c>
      <c r="Z65" s="4">
        <v>849</v>
      </c>
      <c r="AA65" s="4">
        <v>850</v>
      </c>
      <c r="AB65" s="4">
        <v>870</v>
      </c>
      <c r="AC65" s="4">
        <v>87</v>
      </c>
      <c r="AD65" s="4">
        <v>27.47</v>
      </c>
      <c r="AE65" s="4">
        <v>0.63</v>
      </c>
      <c r="AF65" s="4">
        <v>978</v>
      </c>
      <c r="AG65" s="4">
        <v>2</v>
      </c>
      <c r="AH65" s="4">
        <v>46</v>
      </c>
      <c r="AI65" s="4">
        <v>41</v>
      </c>
      <c r="AJ65" s="4">
        <v>191</v>
      </c>
      <c r="AK65" s="4">
        <v>168</v>
      </c>
      <c r="AL65" s="4">
        <v>5.4</v>
      </c>
      <c r="AM65" s="4">
        <v>175.2</v>
      </c>
      <c r="AN65" s="4" t="s">
        <v>155</v>
      </c>
      <c r="AO65" s="4">
        <v>2</v>
      </c>
      <c r="AP65" s="5">
        <v>0.89549768518518524</v>
      </c>
      <c r="AQ65" s="4">
        <v>47.161774999999999</v>
      </c>
      <c r="AR65" s="4">
        <v>-88.484061999999994</v>
      </c>
      <c r="AS65" s="4">
        <v>316.10000000000002</v>
      </c>
      <c r="AT65" s="4">
        <v>30.7</v>
      </c>
      <c r="AU65" s="4">
        <v>12</v>
      </c>
      <c r="AV65" s="4">
        <v>9</v>
      </c>
      <c r="AW65" s="4" t="s">
        <v>225</v>
      </c>
      <c r="AX65" s="4">
        <v>1.5</v>
      </c>
      <c r="AY65" s="4">
        <v>2.3542000000000001</v>
      </c>
      <c r="AZ65" s="4">
        <v>2.9542000000000002</v>
      </c>
      <c r="BA65" s="4">
        <v>13.404</v>
      </c>
      <c r="BB65" s="4">
        <v>14.14</v>
      </c>
      <c r="BC65" s="4">
        <v>1.05</v>
      </c>
      <c r="BD65" s="4">
        <v>14.461</v>
      </c>
      <c r="BE65" s="4">
        <v>2886.3629999999998</v>
      </c>
      <c r="BF65" s="4">
        <v>11.903</v>
      </c>
      <c r="BG65" s="4">
        <v>6.1269999999999998</v>
      </c>
      <c r="BH65" s="4">
        <v>4.7E-2</v>
      </c>
      <c r="BI65" s="4">
        <v>6.1740000000000004</v>
      </c>
      <c r="BJ65" s="4">
        <v>5.008</v>
      </c>
      <c r="BK65" s="4">
        <v>3.7999999999999999E-2</v>
      </c>
      <c r="BL65" s="4">
        <v>5.0460000000000003</v>
      </c>
      <c r="BM65" s="4">
        <v>0.50380000000000003</v>
      </c>
      <c r="BQ65" s="4">
        <v>73.381</v>
      </c>
      <c r="BR65" s="4">
        <v>0.26888200000000001</v>
      </c>
      <c r="BS65" s="4">
        <v>-5</v>
      </c>
      <c r="BT65" s="4">
        <v>6.8580000000000004E-3</v>
      </c>
      <c r="BU65" s="4">
        <v>6.5708039999999999</v>
      </c>
      <c r="BV65" s="4">
        <v>21</v>
      </c>
      <c r="BW65" s="4">
        <f t="shared" si="9"/>
        <v>1.7360064168</v>
      </c>
      <c r="BY65" s="4">
        <f>BE65*$BU65*VLOOKUP("Fuel Specific Gravity",'Raw Data'!$A$1:$B$2000,2,FALSE)</f>
        <v>14243.259884934851</v>
      </c>
      <c r="BZ65" s="4">
        <f>BF65*$BU65*VLOOKUP("Fuel Specific Gravity",'Raw Data'!$A$1:$B$2000,2,FALSE)</f>
        <v>58.737422289012009</v>
      </c>
      <c r="CA65" s="4">
        <f>BJ65*$BU65*VLOOKUP("Fuel Specific Gravity",'Raw Data'!$A$1:$B$2000,2,FALSE)</f>
        <v>24.712846410431997</v>
      </c>
      <c r="CB65" s="4">
        <f>BM65*$BU65*VLOOKUP("Fuel Specific Gravity",'Raw Data'!$A$1:$B$2000,2,FALSE)</f>
        <v>2.4860886624552001</v>
      </c>
    </row>
    <row r="66" spans="1:80" x14ac:dyDescent="0.25">
      <c r="A66" s="2">
        <v>43167</v>
      </c>
      <c r="B66" s="38">
        <v>1.9697916666666666E-2</v>
      </c>
      <c r="C66" s="4">
        <v>14.425000000000001</v>
      </c>
      <c r="D66" s="4">
        <v>0.21360000000000001</v>
      </c>
      <c r="E66" s="4">
        <v>2135.610561</v>
      </c>
      <c r="F66" s="4">
        <v>313.3</v>
      </c>
      <c r="G66" s="4">
        <v>2.2000000000000002</v>
      </c>
      <c r="H66" s="4">
        <v>65.099999999999994</v>
      </c>
      <c r="J66" s="4">
        <v>0.5</v>
      </c>
      <c r="K66" s="4">
        <v>0.87160000000000004</v>
      </c>
      <c r="L66" s="4">
        <v>12.572800000000001</v>
      </c>
      <c r="M66" s="4">
        <v>0.18609999999999999</v>
      </c>
      <c r="N66" s="4">
        <v>273.03460000000001</v>
      </c>
      <c r="O66" s="4">
        <v>1.9175</v>
      </c>
      <c r="P66" s="4">
        <v>275</v>
      </c>
      <c r="Q66" s="4">
        <v>223.18270000000001</v>
      </c>
      <c r="R66" s="4">
        <v>1.5673999999999999</v>
      </c>
      <c r="S66" s="4">
        <v>224.8</v>
      </c>
      <c r="T66" s="4">
        <v>65.051400000000001</v>
      </c>
      <c r="W66" s="4">
        <v>0</v>
      </c>
      <c r="X66" s="4">
        <v>0.43580000000000002</v>
      </c>
      <c r="Y66" s="4">
        <v>12</v>
      </c>
      <c r="Z66" s="4">
        <v>849</v>
      </c>
      <c r="AA66" s="4">
        <v>850</v>
      </c>
      <c r="AB66" s="4">
        <v>869</v>
      </c>
      <c r="AC66" s="4">
        <v>87</v>
      </c>
      <c r="AD66" s="4">
        <v>27.47</v>
      </c>
      <c r="AE66" s="4">
        <v>0.63</v>
      </c>
      <c r="AF66" s="4">
        <v>978</v>
      </c>
      <c r="AG66" s="4">
        <v>2</v>
      </c>
      <c r="AH66" s="4">
        <v>46</v>
      </c>
      <c r="AI66" s="4">
        <v>41</v>
      </c>
      <c r="AJ66" s="4">
        <v>191</v>
      </c>
      <c r="AK66" s="4">
        <v>168</v>
      </c>
      <c r="AL66" s="4">
        <v>5.4</v>
      </c>
      <c r="AM66" s="4">
        <v>175.2</v>
      </c>
      <c r="AN66" s="4" t="s">
        <v>155</v>
      </c>
      <c r="AO66" s="4">
        <v>2</v>
      </c>
      <c r="AP66" s="5">
        <v>0.89550925925925917</v>
      </c>
      <c r="AQ66" s="4">
        <v>47.161887999999998</v>
      </c>
      <c r="AR66" s="4">
        <v>-88.484127000000001</v>
      </c>
      <c r="AS66" s="4">
        <v>316.2</v>
      </c>
      <c r="AT66" s="4">
        <v>30.4</v>
      </c>
      <c r="AU66" s="4">
        <v>12</v>
      </c>
      <c r="AV66" s="4">
        <v>9</v>
      </c>
      <c r="AW66" s="4" t="s">
        <v>225</v>
      </c>
      <c r="AX66" s="4">
        <v>1.5</v>
      </c>
      <c r="AY66" s="4">
        <v>2.4</v>
      </c>
      <c r="AZ66" s="4">
        <v>3</v>
      </c>
      <c r="BA66" s="4">
        <v>13.404</v>
      </c>
      <c r="BB66" s="4">
        <v>13.9</v>
      </c>
      <c r="BC66" s="4">
        <v>1.04</v>
      </c>
      <c r="BD66" s="4">
        <v>14.731</v>
      </c>
      <c r="BE66" s="4">
        <v>2862.5250000000001</v>
      </c>
      <c r="BF66" s="4">
        <v>26.972999999999999</v>
      </c>
      <c r="BG66" s="4">
        <v>6.51</v>
      </c>
      <c r="BH66" s="4">
        <v>4.5999999999999999E-2</v>
      </c>
      <c r="BI66" s="4">
        <v>6.556</v>
      </c>
      <c r="BJ66" s="4">
        <v>5.3209999999999997</v>
      </c>
      <c r="BK66" s="4">
        <v>3.6999999999999998E-2</v>
      </c>
      <c r="BL66" s="4">
        <v>5.359</v>
      </c>
      <c r="BM66" s="4">
        <v>0.5111</v>
      </c>
      <c r="BQ66" s="4">
        <v>72.144000000000005</v>
      </c>
      <c r="BR66" s="4">
        <v>0.35939700000000002</v>
      </c>
      <c r="BS66" s="4">
        <v>-5</v>
      </c>
      <c r="BT66" s="4">
        <v>6.071E-3</v>
      </c>
      <c r="BU66" s="4">
        <v>8.7827640000000002</v>
      </c>
      <c r="BV66" s="4">
        <v>21</v>
      </c>
      <c r="BW66" s="4">
        <f t="shared" si="9"/>
        <v>2.3204062487999999</v>
      </c>
      <c r="BY66" s="4">
        <f>BE66*$BU66*VLOOKUP("Fuel Specific Gravity",'Raw Data'!$A$1:$B$2000,2,FALSE)</f>
        <v>18880.802020844101</v>
      </c>
      <c r="BZ66" s="4">
        <f>BF66*$BU66*VLOOKUP("Fuel Specific Gravity",'Raw Data'!$A$1:$B$2000,2,FALSE)</f>
        <v>177.91001752237199</v>
      </c>
      <c r="CA66" s="4">
        <f>BJ66*$BU66*VLOOKUP("Fuel Specific Gravity",'Raw Data'!$A$1:$B$2000,2,FALSE)</f>
        <v>35.096548520243999</v>
      </c>
      <c r="CB66" s="4">
        <f>BM66*$BU66*VLOOKUP("Fuel Specific Gravity",'Raw Data'!$A$1:$B$2000,2,FALSE)</f>
        <v>3.3711418809803999</v>
      </c>
    </row>
    <row r="67" spans="1:80" x14ac:dyDescent="0.25">
      <c r="A67" s="2">
        <v>43167</v>
      </c>
      <c r="B67" s="38">
        <v>1.9709490740740739E-2</v>
      </c>
      <c r="C67" s="4">
        <v>14.382</v>
      </c>
      <c r="D67" s="4">
        <v>0.19159999999999999</v>
      </c>
      <c r="E67" s="4">
        <v>1916.0965630000001</v>
      </c>
      <c r="F67" s="4">
        <v>309.39999999999998</v>
      </c>
      <c r="G67" s="4">
        <v>2.2000000000000002</v>
      </c>
      <c r="H67" s="4">
        <v>63.2</v>
      </c>
      <c r="J67" s="4">
        <v>0.51</v>
      </c>
      <c r="K67" s="4">
        <v>0.87209999999999999</v>
      </c>
      <c r="L67" s="4">
        <v>12.542199999999999</v>
      </c>
      <c r="M67" s="4">
        <v>0.1671</v>
      </c>
      <c r="N67" s="4">
        <v>269.84379999999999</v>
      </c>
      <c r="O67" s="4">
        <v>1.9528000000000001</v>
      </c>
      <c r="P67" s="4">
        <v>271.8</v>
      </c>
      <c r="Q67" s="4">
        <v>220.5745</v>
      </c>
      <c r="R67" s="4">
        <v>1.5963000000000001</v>
      </c>
      <c r="S67" s="4">
        <v>222.2</v>
      </c>
      <c r="T67" s="4">
        <v>63.220799999999997</v>
      </c>
      <c r="W67" s="4">
        <v>0</v>
      </c>
      <c r="X67" s="4">
        <v>0.4491</v>
      </c>
      <c r="Y67" s="4">
        <v>11.9</v>
      </c>
      <c r="Z67" s="4">
        <v>849</v>
      </c>
      <c r="AA67" s="4">
        <v>850</v>
      </c>
      <c r="AB67" s="4">
        <v>868</v>
      </c>
      <c r="AC67" s="4">
        <v>87</v>
      </c>
      <c r="AD67" s="4">
        <v>27.47</v>
      </c>
      <c r="AE67" s="4">
        <v>0.63</v>
      </c>
      <c r="AF67" s="4">
        <v>978</v>
      </c>
      <c r="AG67" s="4">
        <v>2</v>
      </c>
      <c r="AH67" s="4">
        <v>46</v>
      </c>
      <c r="AI67" s="4">
        <v>41</v>
      </c>
      <c r="AJ67" s="4">
        <v>191</v>
      </c>
      <c r="AK67" s="4">
        <v>168</v>
      </c>
      <c r="AL67" s="4">
        <v>5.3</v>
      </c>
      <c r="AM67" s="4">
        <v>175.5</v>
      </c>
      <c r="AN67" s="4" t="s">
        <v>155</v>
      </c>
      <c r="AO67" s="4">
        <v>2</v>
      </c>
      <c r="AP67" s="5">
        <v>0.89552083333333332</v>
      </c>
      <c r="AQ67" s="4">
        <v>47.162002999999999</v>
      </c>
      <c r="AR67" s="4">
        <v>-88.484183000000002</v>
      </c>
      <c r="AS67" s="4">
        <v>316.2</v>
      </c>
      <c r="AT67" s="4">
        <v>29.8</v>
      </c>
      <c r="AU67" s="4">
        <v>12</v>
      </c>
      <c r="AV67" s="4">
        <v>9</v>
      </c>
      <c r="AW67" s="4" t="s">
        <v>225</v>
      </c>
      <c r="AX67" s="4">
        <v>1.5</v>
      </c>
      <c r="AY67" s="4">
        <v>2.4771000000000001</v>
      </c>
      <c r="AZ67" s="4">
        <v>3.0771000000000002</v>
      </c>
      <c r="BA67" s="4">
        <v>13.404</v>
      </c>
      <c r="BB67" s="4">
        <v>13.96</v>
      </c>
      <c r="BC67" s="4">
        <v>1.04</v>
      </c>
      <c r="BD67" s="4">
        <v>14.666</v>
      </c>
      <c r="BE67" s="4">
        <v>2866.7829999999999</v>
      </c>
      <c r="BF67" s="4">
        <v>24.31</v>
      </c>
      <c r="BG67" s="4">
        <v>6.4589999999999996</v>
      </c>
      <c r="BH67" s="4">
        <v>4.7E-2</v>
      </c>
      <c r="BI67" s="4">
        <v>6.5060000000000002</v>
      </c>
      <c r="BJ67" s="4">
        <v>5.28</v>
      </c>
      <c r="BK67" s="4">
        <v>3.7999999999999999E-2</v>
      </c>
      <c r="BL67" s="4">
        <v>5.3179999999999996</v>
      </c>
      <c r="BM67" s="4">
        <v>0.49869999999999998</v>
      </c>
      <c r="BQ67" s="4">
        <v>74.632000000000005</v>
      </c>
      <c r="BR67" s="4">
        <v>0.50442100000000001</v>
      </c>
      <c r="BS67" s="4">
        <v>-5</v>
      </c>
      <c r="BT67" s="4">
        <v>6.9290000000000003E-3</v>
      </c>
      <c r="BU67" s="4">
        <v>12.326789</v>
      </c>
      <c r="BV67" s="4">
        <v>21</v>
      </c>
      <c r="BW67" s="4">
        <f t="shared" si="9"/>
        <v>3.2567376537999997</v>
      </c>
      <c r="BY67" s="4">
        <f>BE67*$BU67*VLOOKUP("Fuel Specific Gravity",'Raw Data'!$A$1:$B$2000,2,FALSE)</f>
        <v>26539.010091490032</v>
      </c>
      <c r="BZ67" s="4">
        <f>BF67*$BU67*VLOOKUP("Fuel Specific Gravity",'Raw Data'!$A$1:$B$2000,2,FALSE)</f>
        <v>225.04784468308998</v>
      </c>
      <c r="CA67" s="4">
        <f>BJ67*$BU67*VLOOKUP("Fuel Specific Gravity",'Raw Data'!$A$1:$B$2000,2,FALSE)</f>
        <v>48.87916988592</v>
      </c>
      <c r="CB67" s="4">
        <f>BM67*$BU67*VLOOKUP("Fuel Specific Gravity",'Raw Data'!$A$1:$B$2000,2,FALSE)</f>
        <v>4.6166746253992992</v>
      </c>
    </row>
    <row r="68" spans="1:80" x14ac:dyDescent="0.25">
      <c r="A68" s="2">
        <v>43167</v>
      </c>
      <c r="B68" s="38">
        <v>1.9721064814814813E-2</v>
      </c>
      <c r="C68" s="4">
        <v>13.664</v>
      </c>
      <c r="D68" s="4">
        <v>7.9500000000000001E-2</v>
      </c>
      <c r="E68" s="4">
        <v>794.98363300000005</v>
      </c>
      <c r="F68" s="4">
        <v>275.2</v>
      </c>
      <c r="G68" s="4">
        <v>2.2999999999999998</v>
      </c>
      <c r="H68" s="4">
        <v>66</v>
      </c>
      <c r="J68" s="4">
        <v>0.6</v>
      </c>
      <c r="K68" s="4">
        <v>0.87870000000000004</v>
      </c>
      <c r="L68" s="4">
        <v>12.0068</v>
      </c>
      <c r="M68" s="4">
        <v>6.9900000000000004E-2</v>
      </c>
      <c r="N68" s="4">
        <v>241.77799999999999</v>
      </c>
      <c r="O68" s="4">
        <v>2.0209999999999999</v>
      </c>
      <c r="P68" s="4">
        <v>243.8</v>
      </c>
      <c r="Q68" s="4">
        <v>197.63310000000001</v>
      </c>
      <c r="R68" s="4">
        <v>1.6519999999999999</v>
      </c>
      <c r="S68" s="4">
        <v>199.3</v>
      </c>
      <c r="T68" s="4">
        <v>66.011600000000001</v>
      </c>
      <c r="W68" s="4">
        <v>0</v>
      </c>
      <c r="X68" s="4">
        <v>0.5272</v>
      </c>
      <c r="Y68" s="4">
        <v>11.9</v>
      </c>
      <c r="Z68" s="4">
        <v>850</v>
      </c>
      <c r="AA68" s="4">
        <v>850</v>
      </c>
      <c r="AB68" s="4">
        <v>868</v>
      </c>
      <c r="AC68" s="4">
        <v>87</v>
      </c>
      <c r="AD68" s="4">
        <v>27.47</v>
      </c>
      <c r="AE68" s="4">
        <v>0.63</v>
      </c>
      <c r="AF68" s="4">
        <v>978</v>
      </c>
      <c r="AG68" s="4">
        <v>2</v>
      </c>
      <c r="AH68" s="4">
        <v>46</v>
      </c>
      <c r="AI68" s="4">
        <v>41</v>
      </c>
      <c r="AJ68" s="4">
        <v>190.1</v>
      </c>
      <c r="AK68" s="4">
        <v>168</v>
      </c>
      <c r="AL68" s="4">
        <v>5.2</v>
      </c>
      <c r="AM68" s="4">
        <v>175.9</v>
      </c>
      <c r="AN68" s="4" t="s">
        <v>155</v>
      </c>
      <c r="AO68" s="4">
        <v>2</v>
      </c>
      <c r="AP68" s="5">
        <v>0.89553240740740747</v>
      </c>
      <c r="AQ68" s="4">
        <v>47.162117000000002</v>
      </c>
      <c r="AR68" s="4">
        <v>-88.484216000000004</v>
      </c>
      <c r="AS68" s="4">
        <v>316.39999999999998</v>
      </c>
      <c r="AT68" s="4">
        <v>30.2</v>
      </c>
      <c r="AU68" s="4">
        <v>12</v>
      </c>
      <c r="AV68" s="4">
        <v>9</v>
      </c>
      <c r="AW68" s="4" t="s">
        <v>225</v>
      </c>
      <c r="AX68" s="4">
        <v>1.7313000000000001</v>
      </c>
      <c r="AY68" s="4">
        <v>1.3434999999999999</v>
      </c>
      <c r="AZ68" s="4">
        <v>3.1770999999999998</v>
      </c>
      <c r="BA68" s="4">
        <v>13.404</v>
      </c>
      <c r="BB68" s="4">
        <v>14.77</v>
      </c>
      <c r="BC68" s="4">
        <v>1.1000000000000001</v>
      </c>
      <c r="BD68" s="4">
        <v>13.804</v>
      </c>
      <c r="BE68" s="4">
        <v>2888.51</v>
      </c>
      <c r="BF68" s="4">
        <v>10.696</v>
      </c>
      <c r="BG68" s="4">
        <v>6.0910000000000002</v>
      </c>
      <c r="BH68" s="4">
        <v>5.0999999999999997E-2</v>
      </c>
      <c r="BI68" s="4">
        <v>6.1420000000000003</v>
      </c>
      <c r="BJ68" s="4">
        <v>4.9790000000000001</v>
      </c>
      <c r="BK68" s="4">
        <v>4.2000000000000003E-2</v>
      </c>
      <c r="BL68" s="4">
        <v>5.0209999999999999</v>
      </c>
      <c r="BM68" s="4">
        <v>0.54800000000000004</v>
      </c>
      <c r="BQ68" s="4">
        <v>92.222999999999999</v>
      </c>
      <c r="BR68" s="4">
        <v>0.58182100000000003</v>
      </c>
      <c r="BS68" s="4">
        <v>-5</v>
      </c>
      <c r="BT68" s="4">
        <v>7.0000000000000001E-3</v>
      </c>
      <c r="BU68" s="4">
        <v>14.218256</v>
      </c>
      <c r="BV68" s="4">
        <v>21</v>
      </c>
      <c r="BW68" s="4">
        <f t="shared" si="9"/>
        <v>3.7564632352</v>
      </c>
      <c r="BY68" s="4">
        <f>BE68*$BU68*VLOOKUP("Fuel Specific Gravity",'Raw Data'!$A$1:$B$2000,2,FALSE)</f>
        <v>30843.250553558566</v>
      </c>
      <c r="BZ68" s="4">
        <f>BF68*$BU68*VLOOKUP("Fuel Specific Gravity",'Raw Data'!$A$1:$B$2000,2,FALSE)</f>
        <v>114.210928098176</v>
      </c>
      <c r="CA68" s="4">
        <f>BJ68*$BU68*VLOOKUP("Fuel Specific Gravity",'Raw Data'!$A$1:$B$2000,2,FALSE)</f>
        <v>53.165315164623998</v>
      </c>
      <c r="CB68" s="4">
        <f>BM68*$BU68*VLOOKUP("Fuel Specific Gravity",'Raw Data'!$A$1:$B$2000,2,FALSE)</f>
        <v>5.8514948202880008</v>
      </c>
    </row>
    <row r="69" spans="1:80" x14ac:dyDescent="0.25">
      <c r="A69" s="2">
        <v>43167</v>
      </c>
      <c r="B69" s="38">
        <v>1.9732638888888886E-2</v>
      </c>
      <c r="C69" s="4">
        <v>12.775</v>
      </c>
      <c r="D69" s="4">
        <v>2.7E-2</v>
      </c>
      <c r="E69" s="4">
        <v>269.89193699999998</v>
      </c>
      <c r="F69" s="4">
        <v>284.89999999999998</v>
      </c>
      <c r="G69" s="4">
        <v>2.2999999999999998</v>
      </c>
      <c r="H69" s="4">
        <v>57.6</v>
      </c>
      <c r="J69" s="4">
        <v>0.59</v>
      </c>
      <c r="K69" s="4">
        <v>0.88629999999999998</v>
      </c>
      <c r="L69" s="4">
        <v>11.322699999999999</v>
      </c>
      <c r="M69" s="4">
        <v>2.3900000000000001E-2</v>
      </c>
      <c r="N69" s="4">
        <v>252.5401</v>
      </c>
      <c r="O69" s="4">
        <v>2.0385</v>
      </c>
      <c r="P69" s="4">
        <v>254.6</v>
      </c>
      <c r="Q69" s="4">
        <v>206.43020000000001</v>
      </c>
      <c r="R69" s="4">
        <v>1.6662999999999999</v>
      </c>
      <c r="S69" s="4">
        <v>208.1</v>
      </c>
      <c r="T69" s="4">
        <v>57.641300000000001</v>
      </c>
      <c r="W69" s="4">
        <v>0</v>
      </c>
      <c r="X69" s="4">
        <v>0.51970000000000005</v>
      </c>
      <c r="Y69" s="4">
        <v>12</v>
      </c>
      <c r="Z69" s="4">
        <v>849</v>
      </c>
      <c r="AA69" s="4">
        <v>850</v>
      </c>
      <c r="AB69" s="4">
        <v>869</v>
      </c>
      <c r="AC69" s="4">
        <v>87</v>
      </c>
      <c r="AD69" s="4">
        <v>27.47</v>
      </c>
      <c r="AE69" s="4">
        <v>0.63</v>
      </c>
      <c r="AF69" s="4">
        <v>978</v>
      </c>
      <c r="AG69" s="4">
        <v>2</v>
      </c>
      <c r="AH69" s="4">
        <v>46</v>
      </c>
      <c r="AI69" s="4">
        <v>41</v>
      </c>
      <c r="AJ69" s="4">
        <v>190.9</v>
      </c>
      <c r="AK69" s="4">
        <v>168</v>
      </c>
      <c r="AL69" s="4">
        <v>5.3</v>
      </c>
      <c r="AM69" s="4">
        <v>175.8</v>
      </c>
      <c r="AN69" s="4" t="s">
        <v>155</v>
      </c>
      <c r="AO69" s="4">
        <v>2</v>
      </c>
      <c r="AP69" s="5">
        <v>0.89554398148148151</v>
      </c>
      <c r="AQ69" s="4">
        <v>47.162247000000001</v>
      </c>
      <c r="AR69" s="4">
        <v>-88.484187000000006</v>
      </c>
      <c r="AS69" s="4">
        <v>317.2</v>
      </c>
      <c r="AT69" s="4">
        <v>33.299999999999997</v>
      </c>
      <c r="AU69" s="4">
        <v>12</v>
      </c>
      <c r="AV69" s="4">
        <v>9</v>
      </c>
      <c r="AW69" s="4" t="s">
        <v>225</v>
      </c>
      <c r="AX69" s="4">
        <v>2.1084000000000001</v>
      </c>
      <c r="AY69" s="4">
        <v>1.4625999999999999</v>
      </c>
      <c r="AZ69" s="4">
        <v>3.5855000000000001</v>
      </c>
      <c r="BA69" s="4">
        <v>13.404</v>
      </c>
      <c r="BB69" s="4">
        <v>15.79</v>
      </c>
      <c r="BC69" s="4">
        <v>1.18</v>
      </c>
      <c r="BD69" s="4">
        <v>12.827</v>
      </c>
      <c r="BE69" s="4">
        <v>2899.9209999999998</v>
      </c>
      <c r="BF69" s="4">
        <v>3.899</v>
      </c>
      <c r="BG69" s="4">
        <v>6.7729999999999997</v>
      </c>
      <c r="BH69" s="4">
        <v>5.5E-2</v>
      </c>
      <c r="BI69" s="4">
        <v>6.8280000000000003</v>
      </c>
      <c r="BJ69" s="4">
        <v>5.5369999999999999</v>
      </c>
      <c r="BK69" s="4">
        <v>4.4999999999999998E-2</v>
      </c>
      <c r="BL69" s="4">
        <v>5.5810000000000004</v>
      </c>
      <c r="BM69" s="4">
        <v>0.50939999999999996</v>
      </c>
      <c r="BQ69" s="4">
        <v>96.784999999999997</v>
      </c>
      <c r="BR69" s="4">
        <v>0.514544</v>
      </c>
      <c r="BS69" s="4">
        <v>-5</v>
      </c>
      <c r="BT69" s="4">
        <v>6.071E-3</v>
      </c>
      <c r="BU69" s="4">
        <v>12.574158000000001</v>
      </c>
      <c r="BV69" s="4">
        <v>21</v>
      </c>
      <c r="BW69" s="4">
        <f t="shared" si="9"/>
        <v>3.3220925436000002</v>
      </c>
      <c r="BY69" s="4">
        <f>BE69*$BU69*VLOOKUP("Fuel Specific Gravity",'Raw Data'!$A$1:$B$2000,2,FALSE)</f>
        <v>27384.512695980015</v>
      </c>
      <c r="BZ69" s="4">
        <f>BF69*$BU69*VLOOKUP("Fuel Specific Gravity",'Raw Data'!$A$1:$B$2000,2,FALSE)</f>
        <v>36.819008173542002</v>
      </c>
      <c r="CA69" s="4">
        <f>BJ69*$BU69*VLOOKUP("Fuel Specific Gravity",'Raw Data'!$A$1:$B$2000,2,FALSE)</f>
        <v>52.286957747346001</v>
      </c>
      <c r="CB69" s="4">
        <f>BM69*$BU69*VLOOKUP("Fuel Specific Gravity",'Raw Data'!$A$1:$B$2000,2,FALSE)</f>
        <v>4.8103623399851996</v>
      </c>
    </row>
    <row r="70" spans="1:80" x14ac:dyDescent="0.25">
      <c r="A70" s="2">
        <v>43167</v>
      </c>
      <c r="B70" s="38">
        <v>1.974421296296296E-2</v>
      </c>
      <c r="C70" s="4">
        <v>12.191000000000001</v>
      </c>
      <c r="D70" s="4">
        <v>1.04E-2</v>
      </c>
      <c r="E70" s="4">
        <v>103.697334</v>
      </c>
      <c r="F70" s="4">
        <v>347.9</v>
      </c>
      <c r="G70" s="4">
        <v>2.1</v>
      </c>
      <c r="H70" s="4">
        <v>42.1</v>
      </c>
      <c r="J70" s="4">
        <v>0.5</v>
      </c>
      <c r="K70" s="4">
        <v>0.89119999999999999</v>
      </c>
      <c r="L70" s="4">
        <v>10.8649</v>
      </c>
      <c r="M70" s="4">
        <v>9.1999999999999998E-3</v>
      </c>
      <c r="N70" s="4">
        <v>310.07470000000001</v>
      </c>
      <c r="O70" s="4">
        <v>1.8365</v>
      </c>
      <c r="P70" s="4">
        <v>311.89999999999998</v>
      </c>
      <c r="Q70" s="4">
        <v>253.4599</v>
      </c>
      <c r="R70" s="4">
        <v>1.5012000000000001</v>
      </c>
      <c r="S70" s="4">
        <v>255</v>
      </c>
      <c r="T70" s="4">
        <v>42.1312</v>
      </c>
      <c r="W70" s="4">
        <v>0</v>
      </c>
      <c r="X70" s="4">
        <v>0.4456</v>
      </c>
      <c r="Y70" s="4">
        <v>11.9</v>
      </c>
      <c r="Z70" s="4">
        <v>850</v>
      </c>
      <c r="AA70" s="4">
        <v>850</v>
      </c>
      <c r="AB70" s="4">
        <v>869</v>
      </c>
      <c r="AC70" s="4">
        <v>87</v>
      </c>
      <c r="AD70" s="4">
        <v>27.47</v>
      </c>
      <c r="AE70" s="4">
        <v>0.63</v>
      </c>
      <c r="AF70" s="4">
        <v>978</v>
      </c>
      <c r="AG70" s="4">
        <v>2</v>
      </c>
      <c r="AH70" s="4">
        <v>46</v>
      </c>
      <c r="AI70" s="4">
        <v>41</v>
      </c>
      <c r="AJ70" s="4">
        <v>191</v>
      </c>
      <c r="AK70" s="4">
        <v>168</v>
      </c>
      <c r="AL70" s="4">
        <v>5.3</v>
      </c>
      <c r="AM70" s="4">
        <v>175.4</v>
      </c>
      <c r="AN70" s="4" t="s">
        <v>155</v>
      </c>
      <c r="AO70" s="4">
        <v>2</v>
      </c>
      <c r="AP70" s="5">
        <v>0.89555555555555555</v>
      </c>
      <c r="AQ70" s="4">
        <v>47.162396999999999</v>
      </c>
      <c r="AR70" s="4">
        <v>-88.484155999999999</v>
      </c>
      <c r="AS70" s="4">
        <v>317.89999999999998</v>
      </c>
      <c r="AT70" s="4">
        <v>34.200000000000003</v>
      </c>
      <c r="AU70" s="4">
        <v>12</v>
      </c>
      <c r="AV70" s="4">
        <v>10</v>
      </c>
      <c r="AW70" s="4" t="s">
        <v>201</v>
      </c>
      <c r="AX70" s="4">
        <v>2.4312999999999998</v>
      </c>
      <c r="AY70" s="4">
        <v>1.9084000000000001</v>
      </c>
      <c r="AZ70" s="4">
        <v>4.0854999999999997</v>
      </c>
      <c r="BA70" s="4">
        <v>13.404</v>
      </c>
      <c r="BB70" s="4">
        <v>16.53</v>
      </c>
      <c r="BC70" s="4">
        <v>1.23</v>
      </c>
      <c r="BD70" s="4">
        <v>12.208</v>
      </c>
      <c r="BE70" s="4">
        <v>2904.373</v>
      </c>
      <c r="BF70" s="4">
        <v>1.5720000000000001</v>
      </c>
      <c r="BG70" s="4">
        <v>8.68</v>
      </c>
      <c r="BH70" s="4">
        <v>5.0999999999999997E-2</v>
      </c>
      <c r="BI70" s="4">
        <v>8.7319999999999993</v>
      </c>
      <c r="BJ70" s="4">
        <v>7.0949999999999998</v>
      </c>
      <c r="BK70" s="4">
        <v>4.2000000000000003E-2</v>
      </c>
      <c r="BL70" s="4">
        <v>7.1369999999999996</v>
      </c>
      <c r="BM70" s="4">
        <v>0.3886</v>
      </c>
      <c r="BQ70" s="4">
        <v>86.611000000000004</v>
      </c>
      <c r="BR70" s="4">
        <v>0.47091100000000002</v>
      </c>
      <c r="BS70" s="4">
        <v>-5</v>
      </c>
      <c r="BT70" s="4">
        <v>6.9290000000000003E-3</v>
      </c>
      <c r="BU70" s="4">
        <v>11.507887999999999</v>
      </c>
      <c r="BV70" s="4">
        <v>21</v>
      </c>
      <c r="BW70" s="4">
        <f t="shared" si="9"/>
        <v>3.0403840095999999</v>
      </c>
      <c r="BY70" s="4">
        <f>BE70*$BU70*VLOOKUP("Fuel Specific Gravity",'Raw Data'!$A$1:$B$2000,2,FALSE)</f>
        <v>25100.822594862224</v>
      </c>
      <c r="BZ70" s="4">
        <f>BF70*$BU70*VLOOKUP("Fuel Specific Gravity",'Raw Data'!$A$1:$B$2000,2,FALSE)</f>
        <v>13.585890351936001</v>
      </c>
      <c r="CA70" s="4">
        <f>BJ70*$BU70*VLOOKUP("Fuel Specific Gravity",'Raw Data'!$A$1:$B$2000,2,FALSE)</f>
        <v>61.317997485359989</v>
      </c>
      <c r="CB70" s="4">
        <f>BM70*$BU70*VLOOKUP("Fuel Specific Gravity",'Raw Data'!$A$1:$B$2000,2,FALSE)</f>
        <v>3.3584459228768</v>
      </c>
    </row>
    <row r="71" spans="1:80" x14ac:dyDescent="0.25">
      <c r="A71" s="2">
        <v>43167</v>
      </c>
      <c r="B71" s="38">
        <v>1.9755787037037037E-2</v>
      </c>
      <c r="C71" s="4">
        <v>12.055</v>
      </c>
      <c r="D71" s="4">
        <v>9.4000000000000004E-3</v>
      </c>
      <c r="E71" s="4">
        <v>93.905079000000001</v>
      </c>
      <c r="F71" s="4">
        <v>421.2</v>
      </c>
      <c r="G71" s="4">
        <v>2</v>
      </c>
      <c r="H71" s="4">
        <v>37</v>
      </c>
      <c r="J71" s="4">
        <v>0.51</v>
      </c>
      <c r="K71" s="4">
        <v>0.89229999999999998</v>
      </c>
      <c r="L71" s="4">
        <v>10.7567</v>
      </c>
      <c r="M71" s="4">
        <v>8.3999999999999995E-3</v>
      </c>
      <c r="N71" s="4">
        <v>375.81310000000002</v>
      </c>
      <c r="O71" s="4">
        <v>1.7847</v>
      </c>
      <c r="P71" s="4">
        <v>377.6</v>
      </c>
      <c r="Q71" s="4">
        <v>307.19549999999998</v>
      </c>
      <c r="R71" s="4">
        <v>1.4588000000000001</v>
      </c>
      <c r="S71" s="4">
        <v>308.7</v>
      </c>
      <c r="T71" s="4">
        <v>36.9848</v>
      </c>
      <c r="W71" s="4">
        <v>0</v>
      </c>
      <c r="X71" s="4">
        <v>0.45839999999999997</v>
      </c>
      <c r="Y71" s="4">
        <v>11.9</v>
      </c>
      <c r="Z71" s="4">
        <v>850</v>
      </c>
      <c r="AA71" s="4">
        <v>851</v>
      </c>
      <c r="AB71" s="4">
        <v>869</v>
      </c>
      <c r="AC71" s="4">
        <v>87</v>
      </c>
      <c r="AD71" s="4">
        <v>27.47</v>
      </c>
      <c r="AE71" s="4">
        <v>0.63</v>
      </c>
      <c r="AF71" s="4">
        <v>978</v>
      </c>
      <c r="AG71" s="4">
        <v>2</v>
      </c>
      <c r="AH71" s="4">
        <v>46</v>
      </c>
      <c r="AI71" s="4">
        <v>41</v>
      </c>
      <c r="AJ71" s="4">
        <v>191</v>
      </c>
      <c r="AK71" s="4">
        <v>168</v>
      </c>
      <c r="AL71" s="4">
        <v>5.3</v>
      </c>
      <c r="AM71" s="4">
        <v>175</v>
      </c>
      <c r="AN71" s="4" t="s">
        <v>155</v>
      </c>
      <c r="AO71" s="4">
        <v>2</v>
      </c>
      <c r="AP71" s="5">
        <v>0.89556712962962959</v>
      </c>
      <c r="AQ71" s="4">
        <v>47.162551999999998</v>
      </c>
      <c r="AR71" s="4">
        <v>-88.484139999999996</v>
      </c>
      <c r="AS71" s="4">
        <v>318.39999999999998</v>
      </c>
      <c r="AT71" s="4">
        <v>37.1</v>
      </c>
      <c r="AU71" s="4">
        <v>12</v>
      </c>
      <c r="AV71" s="4">
        <v>10</v>
      </c>
      <c r="AW71" s="4" t="s">
        <v>201</v>
      </c>
      <c r="AX71" s="4">
        <v>2.5</v>
      </c>
      <c r="AY71" s="4">
        <v>1.2290000000000001</v>
      </c>
      <c r="AZ71" s="4">
        <v>3.0434999999999999</v>
      </c>
      <c r="BA71" s="4">
        <v>13.404</v>
      </c>
      <c r="BB71" s="4">
        <v>16.71</v>
      </c>
      <c r="BC71" s="4">
        <v>1.25</v>
      </c>
      <c r="BD71" s="4">
        <v>12.066000000000001</v>
      </c>
      <c r="BE71" s="4">
        <v>2904.817</v>
      </c>
      <c r="BF71" s="4">
        <v>1.44</v>
      </c>
      <c r="BG71" s="4">
        <v>10.628</v>
      </c>
      <c r="BH71" s="4">
        <v>0.05</v>
      </c>
      <c r="BI71" s="4">
        <v>10.678000000000001</v>
      </c>
      <c r="BJ71" s="4">
        <v>8.6869999999999994</v>
      </c>
      <c r="BK71" s="4">
        <v>4.1000000000000002E-2</v>
      </c>
      <c r="BL71" s="4">
        <v>8.7289999999999992</v>
      </c>
      <c r="BM71" s="4">
        <v>0.34470000000000001</v>
      </c>
      <c r="BQ71" s="4">
        <v>90.001999999999995</v>
      </c>
      <c r="BR71" s="4">
        <v>0.46521299999999999</v>
      </c>
      <c r="BS71" s="4">
        <v>-5</v>
      </c>
      <c r="BT71" s="4">
        <v>7.9290000000000003E-3</v>
      </c>
      <c r="BU71" s="4">
        <v>11.368643</v>
      </c>
      <c r="BV71" s="4">
        <v>21</v>
      </c>
      <c r="BW71" s="4">
        <f t="shared" si="9"/>
        <v>3.0035954806</v>
      </c>
      <c r="BY71" s="4">
        <f>BE71*$BU71*VLOOKUP("Fuel Specific Gravity",'Raw Data'!$A$1:$B$2000,2,FALSE)</f>
        <v>24800.894417451582</v>
      </c>
      <c r="BZ71" s="4">
        <f>BF71*$BU71*VLOOKUP("Fuel Specific Gravity",'Raw Data'!$A$1:$B$2000,2,FALSE)</f>
        <v>12.29450528592</v>
      </c>
      <c r="CA71" s="4">
        <f>BJ71*$BU71*VLOOKUP("Fuel Specific Gravity",'Raw Data'!$A$1:$B$2000,2,FALSE)</f>
        <v>74.168310707490988</v>
      </c>
      <c r="CB71" s="4">
        <f>BM71*$BU71*VLOOKUP("Fuel Specific Gravity",'Raw Data'!$A$1:$B$2000,2,FALSE)</f>
        <v>2.9429972028171001</v>
      </c>
    </row>
    <row r="72" spans="1:80" x14ac:dyDescent="0.25">
      <c r="A72" s="2">
        <v>43167</v>
      </c>
      <c r="B72" s="38">
        <v>1.9767361111111111E-2</v>
      </c>
      <c r="C72" s="4">
        <v>12.651999999999999</v>
      </c>
      <c r="D72" s="4">
        <v>9.2999999999999992E-3</v>
      </c>
      <c r="E72" s="4">
        <v>93.495146000000005</v>
      </c>
      <c r="F72" s="4">
        <v>487.5</v>
      </c>
      <c r="G72" s="4">
        <v>2</v>
      </c>
      <c r="H72" s="4">
        <v>33.200000000000003</v>
      </c>
      <c r="J72" s="4">
        <v>0.66</v>
      </c>
      <c r="K72" s="4">
        <v>0.88739999999999997</v>
      </c>
      <c r="L72" s="4">
        <v>11.228199999999999</v>
      </c>
      <c r="M72" s="4">
        <v>8.3000000000000001E-3</v>
      </c>
      <c r="N72" s="4">
        <v>432.66460000000001</v>
      </c>
      <c r="O72" s="4">
        <v>1.7748999999999999</v>
      </c>
      <c r="P72" s="4">
        <v>434.4</v>
      </c>
      <c r="Q72" s="4">
        <v>353.66669999999999</v>
      </c>
      <c r="R72" s="4">
        <v>1.4508000000000001</v>
      </c>
      <c r="S72" s="4">
        <v>355.1</v>
      </c>
      <c r="T72" s="4">
        <v>33.240499999999997</v>
      </c>
      <c r="W72" s="4">
        <v>0</v>
      </c>
      <c r="X72" s="4">
        <v>0.58979999999999999</v>
      </c>
      <c r="Y72" s="4">
        <v>11.9</v>
      </c>
      <c r="Z72" s="4">
        <v>849</v>
      </c>
      <c r="AA72" s="4">
        <v>850</v>
      </c>
      <c r="AB72" s="4">
        <v>868</v>
      </c>
      <c r="AC72" s="4">
        <v>87</v>
      </c>
      <c r="AD72" s="4">
        <v>27.47</v>
      </c>
      <c r="AE72" s="4">
        <v>0.63</v>
      </c>
      <c r="AF72" s="4">
        <v>978</v>
      </c>
      <c r="AG72" s="4">
        <v>2</v>
      </c>
      <c r="AH72" s="4">
        <v>46</v>
      </c>
      <c r="AI72" s="4">
        <v>41</v>
      </c>
      <c r="AJ72" s="4">
        <v>190.1</v>
      </c>
      <c r="AK72" s="4">
        <v>168</v>
      </c>
      <c r="AL72" s="4">
        <v>5.2</v>
      </c>
      <c r="AM72" s="4">
        <v>175</v>
      </c>
      <c r="AN72" s="4" t="s">
        <v>155</v>
      </c>
      <c r="AO72" s="4">
        <v>2</v>
      </c>
      <c r="AP72" s="5">
        <v>0.89557870370370374</v>
      </c>
      <c r="AQ72" s="4">
        <v>47.162830999999997</v>
      </c>
      <c r="AR72" s="4">
        <v>-88.484133</v>
      </c>
      <c r="AS72" s="4">
        <v>318.89999999999998</v>
      </c>
      <c r="AT72" s="4">
        <v>38.299999999999997</v>
      </c>
      <c r="AU72" s="4">
        <v>12</v>
      </c>
      <c r="AV72" s="4">
        <v>10</v>
      </c>
      <c r="AW72" s="4" t="s">
        <v>201</v>
      </c>
      <c r="AX72" s="4">
        <v>2.5</v>
      </c>
      <c r="AY72" s="4">
        <v>1.1541999999999999</v>
      </c>
      <c r="AZ72" s="4">
        <v>2.7770999999999999</v>
      </c>
      <c r="BA72" s="4">
        <v>13.404</v>
      </c>
      <c r="BB72" s="4">
        <v>15.96</v>
      </c>
      <c r="BC72" s="4">
        <v>1.19</v>
      </c>
      <c r="BD72" s="4">
        <v>12.682</v>
      </c>
      <c r="BE72" s="4">
        <v>2904.6210000000001</v>
      </c>
      <c r="BF72" s="4">
        <v>1.3660000000000001</v>
      </c>
      <c r="BG72" s="4">
        <v>11.721</v>
      </c>
      <c r="BH72" s="4">
        <v>4.8000000000000001E-2</v>
      </c>
      <c r="BI72" s="4">
        <v>11.769</v>
      </c>
      <c r="BJ72" s="4">
        <v>9.5809999999999995</v>
      </c>
      <c r="BK72" s="4">
        <v>3.9E-2</v>
      </c>
      <c r="BL72" s="4">
        <v>9.6199999999999992</v>
      </c>
      <c r="BM72" s="4">
        <v>0.29670000000000002</v>
      </c>
      <c r="BQ72" s="4">
        <v>110.935</v>
      </c>
      <c r="BR72" s="4">
        <v>0.47336099999999998</v>
      </c>
      <c r="BS72" s="4">
        <v>-5</v>
      </c>
      <c r="BT72" s="4">
        <v>7.071E-3</v>
      </c>
      <c r="BU72" s="4">
        <v>11.567759000000001</v>
      </c>
      <c r="BV72" s="4">
        <v>21</v>
      </c>
      <c r="BW72" s="4">
        <f t="shared" si="9"/>
        <v>3.0562019278000001</v>
      </c>
      <c r="BY72" s="4">
        <f>BE72*$BU72*VLOOKUP("Fuel Specific Gravity",'Raw Data'!$A$1:$B$2000,2,FALSE)</f>
        <v>25233.566741468592</v>
      </c>
      <c r="BZ72" s="4">
        <f>BF72*$BU72*VLOOKUP("Fuel Specific Gravity",'Raw Data'!$A$1:$B$2000,2,FALSE)</f>
        <v>11.866970654294001</v>
      </c>
      <c r="CA72" s="4">
        <f>BJ72*$BU72*VLOOKUP("Fuel Specific Gravity",'Raw Data'!$A$1:$B$2000,2,FALSE)</f>
        <v>83.233854933228997</v>
      </c>
      <c r="CB72" s="4">
        <f>BM72*$BU72*VLOOKUP("Fuel Specific Gravity",'Raw Data'!$A$1:$B$2000,2,FALSE)</f>
        <v>2.5775477255703003</v>
      </c>
    </row>
    <row r="73" spans="1:80" x14ac:dyDescent="0.25">
      <c r="A73" s="2">
        <v>43167</v>
      </c>
      <c r="B73" s="38">
        <v>1.9778935185185184E-2</v>
      </c>
      <c r="C73" s="4">
        <v>13.404</v>
      </c>
      <c r="D73" s="4">
        <v>7.1000000000000004E-3</v>
      </c>
      <c r="E73" s="4">
        <v>71.378122000000005</v>
      </c>
      <c r="F73" s="4">
        <v>551.4</v>
      </c>
      <c r="G73" s="4">
        <v>2</v>
      </c>
      <c r="H73" s="4">
        <v>30.2</v>
      </c>
      <c r="J73" s="4">
        <v>0.91</v>
      </c>
      <c r="K73" s="4">
        <v>0.88139999999999996</v>
      </c>
      <c r="L73" s="4">
        <v>11.8141</v>
      </c>
      <c r="M73" s="4">
        <v>6.3E-3</v>
      </c>
      <c r="N73" s="4">
        <v>486.01560000000001</v>
      </c>
      <c r="O73" s="4">
        <v>1.7282999999999999</v>
      </c>
      <c r="P73" s="4">
        <v>487.7</v>
      </c>
      <c r="Q73" s="4">
        <v>397.27670000000001</v>
      </c>
      <c r="R73" s="4">
        <v>1.4127000000000001</v>
      </c>
      <c r="S73" s="4">
        <v>398.7</v>
      </c>
      <c r="T73" s="4">
        <v>30.195399999999999</v>
      </c>
      <c r="W73" s="4">
        <v>0</v>
      </c>
      <c r="X73" s="4">
        <v>0.80030000000000001</v>
      </c>
      <c r="Y73" s="4">
        <v>11.9</v>
      </c>
      <c r="Z73" s="4">
        <v>851</v>
      </c>
      <c r="AA73" s="4">
        <v>851</v>
      </c>
      <c r="AB73" s="4">
        <v>868</v>
      </c>
      <c r="AC73" s="4">
        <v>87</v>
      </c>
      <c r="AD73" s="4">
        <v>27.47</v>
      </c>
      <c r="AE73" s="4">
        <v>0.63</v>
      </c>
      <c r="AF73" s="4">
        <v>978</v>
      </c>
      <c r="AG73" s="4">
        <v>2</v>
      </c>
      <c r="AH73" s="4">
        <v>45.070999999999998</v>
      </c>
      <c r="AI73" s="4">
        <v>41</v>
      </c>
      <c r="AJ73" s="4">
        <v>190</v>
      </c>
      <c r="AK73" s="4">
        <v>168</v>
      </c>
      <c r="AL73" s="4">
        <v>5.0999999999999996</v>
      </c>
      <c r="AM73" s="4">
        <v>175</v>
      </c>
      <c r="AN73" s="4" t="s">
        <v>155</v>
      </c>
      <c r="AO73" s="4">
        <v>2</v>
      </c>
      <c r="AP73" s="5">
        <v>0.89560185185185182</v>
      </c>
      <c r="AQ73" s="4">
        <v>47.162903</v>
      </c>
      <c r="AR73" s="4">
        <v>-88.484132000000002</v>
      </c>
      <c r="AS73" s="4">
        <v>319</v>
      </c>
      <c r="AT73" s="4">
        <v>38.4</v>
      </c>
      <c r="AU73" s="4">
        <v>12</v>
      </c>
      <c r="AV73" s="4">
        <v>9</v>
      </c>
      <c r="AW73" s="4" t="s">
        <v>200</v>
      </c>
      <c r="AX73" s="4">
        <v>2.7313000000000001</v>
      </c>
      <c r="AY73" s="4">
        <v>1.5854999999999999</v>
      </c>
      <c r="AZ73" s="4">
        <v>3.2625999999999999</v>
      </c>
      <c r="BA73" s="4">
        <v>13.404</v>
      </c>
      <c r="BB73" s="4">
        <v>15.12</v>
      </c>
      <c r="BC73" s="4">
        <v>1.1299999999999999</v>
      </c>
      <c r="BD73" s="4">
        <v>13.454000000000001</v>
      </c>
      <c r="BE73" s="4">
        <v>2904.828</v>
      </c>
      <c r="BF73" s="4">
        <v>0.98499999999999999</v>
      </c>
      <c r="BG73" s="4">
        <v>12.513999999999999</v>
      </c>
      <c r="BH73" s="4">
        <v>4.4999999999999998E-2</v>
      </c>
      <c r="BI73" s="4">
        <v>12.558999999999999</v>
      </c>
      <c r="BJ73" s="4">
        <v>10.228999999999999</v>
      </c>
      <c r="BK73" s="4">
        <v>3.5999999999999997E-2</v>
      </c>
      <c r="BL73" s="4">
        <v>10.266</v>
      </c>
      <c r="BM73" s="4">
        <v>0.25619999999999998</v>
      </c>
      <c r="BQ73" s="4">
        <v>143.08099999999999</v>
      </c>
      <c r="BR73" s="4">
        <v>0.52602400000000005</v>
      </c>
      <c r="BS73" s="4">
        <v>-5</v>
      </c>
      <c r="BT73" s="4">
        <v>7.9290000000000003E-3</v>
      </c>
      <c r="BU73" s="4">
        <v>12.854711999999999</v>
      </c>
      <c r="BV73" s="4">
        <v>21</v>
      </c>
      <c r="BW73" s="4">
        <f t="shared" si="9"/>
        <v>3.3962149103999999</v>
      </c>
      <c r="BY73" s="4">
        <f>BE73*$BU73*VLOOKUP("Fuel Specific Gravity",'Raw Data'!$A$1:$B$2000,2,FALSE)</f>
        <v>28042.886239501535</v>
      </c>
      <c r="BZ73" s="4">
        <f>BF73*$BU73*VLOOKUP("Fuel Specific Gravity",'Raw Data'!$A$1:$B$2000,2,FALSE)</f>
        <v>9.5090803813199987</v>
      </c>
      <c r="CA73" s="4">
        <f>BJ73*$BU73*VLOOKUP("Fuel Specific Gravity",'Raw Data'!$A$1:$B$2000,2,FALSE)</f>
        <v>98.749627635047986</v>
      </c>
      <c r="CB73" s="4">
        <f>BM73*$BU73*VLOOKUP("Fuel Specific Gravity",'Raw Data'!$A$1:$B$2000,2,FALSE)</f>
        <v>2.4733262880143996</v>
      </c>
    </row>
    <row r="74" spans="1:80" x14ac:dyDescent="0.25">
      <c r="A74" s="2">
        <v>43167</v>
      </c>
      <c r="B74" s="38">
        <v>1.9790509259259261E-2</v>
      </c>
      <c r="C74" s="4">
        <v>13.946</v>
      </c>
      <c r="D74" s="4">
        <v>1.14E-2</v>
      </c>
      <c r="E74" s="4">
        <v>114.444444</v>
      </c>
      <c r="F74" s="4">
        <v>654.6</v>
      </c>
      <c r="G74" s="4">
        <v>1.9</v>
      </c>
      <c r="H74" s="4">
        <v>41.2</v>
      </c>
      <c r="J74" s="4">
        <v>1.17</v>
      </c>
      <c r="K74" s="4">
        <v>0.87709999999999999</v>
      </c>
      <c r="L74" s="4">
        <v>12.231199999999999</v>
      </c>
      <c r="M74" s="4">
        <v>0.01</v>
      </c>
      <c r="N74" s="4">
        <v>574.16660000000002</v>
      </c>
      <c r="O74" s="4">
        <v>1.6319999999999999</v>
      </c>
      <c r="P74" s="4">
        <v>575.79999999999995</v>
      </c>
      <c r="Q74" s="4">
        <v>469.33269999999999</v>
      </c>
      <c r="R74" s="4">
        <v>1.3340000000000001</v>
      </c>
      <c r="S74" s="4">
        <v>470.7</v>
      </c>
      <c r="T74" s="4">
        <v>41.158200000000001</v>
      </c>
      <c r="W74" s="4">
        <v>0</v>
      </c>
      <c r="X74" s="4">
        <v>1.024</v>
      </c>
      <c r="Y74" s="4">
        <v>11.9</v>
      </c>
      <c r="Z74" s="4">
        <v>851</v>
      </c>
      <c r="AA74" s="4">
        <v>850</v>
      </c>
      <c r="AB74" s="4">
        <v>867</v>
      </c>
      <c r="AC74" s="4">
        <v>87</v>
      </c>
      <c r="AD74" s="4">
        <v>27.47</v>
      </c>
      <c r="AE74" s="4">
        <v>0.63</v>
      </c>
      <c r="AF74" s="4">
        <v>978</v>
      </c>
      <c r="AG74" s="4">
        <v>2</v>
      </c>
      <c r="AH74" s="4">
        <v>45.929000000000002</v>
      </c>
      <c r="AI74" s="4">
        <v>41</v>
      </c>
      <c r="AJ74" s="4">
        <v>190</v>
      </c>
      <c r="AK74" s="4">
        <v>168</v>
      </c>
      <c r="AL74" s="4">
        <v>5.0999999999999996</v>
      </c>
      <c r="AM74" s="4">
        <v>175</v>
      </c>
      <c r="AN74" s="4" t="s">
        <v>155</v>
      </c>
      <c r="AO74" s="4">
        <v>2</v>
      </c>
      <c r="AP74" s="5">
        <v>0.89560185185185182</v>
      </c>
      <c r="AQ74" s="4">
        <v>47.163020000000003</v>
      </c>
      <c r="AR74" s="4">
        <v>-88.484168999999994</v>
      </c>
      <c r="AS74" s="4">
        <v>319.39999999999998</v>
      </c>
      <c r="AT74" s="4">
        <v>38.6</v>
      </c>
      <c r="AU74" s="4">
        <v>12</v>
      </c>
      <c r="AV74" s="4">
        <v>9</v>
      </c>
      <c r="AW74" s="4" t="s">
        <v>200</v>
      </c>
      <c r="AX74" s="4">
        <v>1.7205999999999999</v>
      </c>
      <c r="AY74" s="4">
        <v>1.7770999999999999</v>
      </c>
      <c r="AZ74" s="4">
        <v>3.0145</v>
      </c>
      <c r="BA74" s="4">
        <v>13.404</v>
      </c>
      <c r="BB74" s="4">
        <v>14.57</v>
      </c>
      <c r="BC74" s="4">
        <v>1.0900000000000001</v>
      </c>
      <c r="BD74" s="4">
        <v>14.016999999999999</v>
      </c>
      <c r="BE74" s="4">
        <v>2903.42</v>
      </c>
      <c r="BF74" s="4">
        <v>1.5169999999999999</v>
      </c>
      <c r="BG74" s="4">
        <v>14.273</v>
      </c>
      <c r="BH74" s="4">
        <v>4.1000000000000002E-2</v>
      </c>
      <c r="BI74" s="4">
        <v>14.314</v>
      </c>
      <c r="BJ74" s="4">
        <v>11.667</v>
      </c>
      <c r="BK74" s="4">
        <v>3.3000000000000002E-2</v>
      </c>
      <c r="BL74" s="4">
        <v>11.7</v>
      </c>
      <c r="BM74" s="4">
        <v>0.33710000000000001</v>
      </c>
      <c r="BQ74" s="4">
        <v>176.738</v>
      </c>
      <c r="BR74" s="4">
        <v>0.59410099999999999</v>
      </c>
      <c r="BS74" s="4">
        <v>-5</v>
      </c>
      <c r="BT74" s="4">
        <v>7.071E-3</v>
      </c>
      <c r="BU74" s="4">
        <v>14.518344000000001</v>
      </c>
      <c r="BV74" s="4">
        <v>21</v>
      </c>
      <c r="BW74" s="4">
        <f t="shared" si="9"/>
        <v>3.8357464848</v>
      </c>
      <c r="BY74" s="4">
        <f>BE74*$BU74*VLOOKUP("Fuel Specific Gravity",'Raw Data'!$A$1:$B$2000,2,FALSE)</f>
        <v>31656.790602696485</v>
      </c>
      <c r="BZ74" s="4">
        <f>BF74*$BU74*VLOOKUP("Fuel Specific Gravity",'Raw Data'!$A$1:$B$2000,2,FALSE)</f>
        <v>16.540270213848</v>
      </c>
      <c r="CA74" s="4">
        <f>BJ74*$BU74*VLOOKUP("Fuel Specific Gravity",'Raw Data'!$A$1:$B$2000,2,FALSE)</f>
        <v>127.208525105448</v>
      </c>
      <c r="CB74" s="4">
        <f>BM74*$BU74*VLOOKUP("Fuel Specific Gravity",'Raw Data'!$A$1:$B$2000,2,FALSE)</f>
        <v>3.6754944555624003</v>
      </c>
    </row>
    <row r="75" spans="1:80" x14ac:dyDescent="0.25">
      <c r="A75" s="2">
        <v>43167</v>
      </c>
      <c r="B75" s="38">
        <v>1.9802083333333335E-2</v>
      </c>
      <c r="C75" s="4">
        <v>14.250999999999999</v>
      </c>
      <c r="D75" s="4">
        <v>1.9300000000000001E-2</v>
      </c>
      <c r="E75" s="4">
        <v>193.00922</v>
      </c>
      <c r="F75" s="4">
        <v>775.9</v>
      </c>
      <c r="G75" s="4">
        <v>1.8</v>
      </c>
      <c r="H75" s="4">
        <v>50.9</v>
      </c>
      <c r="J75" s="4">
        <v>1.42</v>
      </c>
      <c r="K75" s="4">
        <v>0.87460000000000004</v>
      </c>
      <c r="L75" s="4">
        <v>12.4635</v>
      </c>
      <c r="M75" s="4">
        <v>1.6899999999999998E-2</v>
      </c>
      <c r="N75" s="4">
        <v>678.57190000000003</v>
      </c>
      <c r="O75" s="4">
        <v>1.5399</v>
      </c>
      <c r="P75" s="4">
        <v>680.1</v>
      </c>
      <c r="Q75" s="4">
        <v>554.67520000000002</v>
      </c>
      <c r="R75" s="4">
        <v>1.2586999999999999</v>
      </c>
      <c r="S75" s="4">
        <v>555.9</v>
      </c>
      <c r="T75" s="4">
        <v>50.938499999999998</v>
      </c>
      <c r="W75" s="4">
        <v>0</v>
      </c>
      <c r="X75" s="4">
        <v>1.2378</v>
      </c>
      <c r="Y75" s="4">
        <v>11.9</v>
      </c>
      <c r="Z75" s="4">
        <v>851</v>
      </c>
      <c r="AA75" s="4">
        <v>851</v>
      </c>
      <c r="AB75" s="4">
        <v>868</v>
      </c>
      <c r="AC75" s="4">
        <v>87</v>
      </c>
      <c r="AD75" s="4">
        <v>27.47</v>
      </c>
      <c r="AE75" s="4">
        <v>0.63</v>
      </c>
      <c r="AF75" s="4">
        <v>978</v>
      </c>
      <c r="AG75" s="4">
        <v>2</v>
      </c>
      <c r="AH75" s="4">
        <v>45.070999999999998</v>
      </c>
      <c r="AI75" s="4">
        <v>41</v>
      </c>
      <c r="AJ75" s="4">
        <v>190</v>
      </c>
      <c r="AK75" s="4">
        <v>168</v>
      </c>
      <c r="AL75" s="4">
        <v>5.0999999999999996</v>
      </c>
      <c r="AM75" s="4">
        <v>175</v>
      </c>
      <c r="AN75" s="4" t="s">
        <v>155</v>
      </c>
      <c r="AO75" s="4">
        <v>2</v>
      </c>
      <c r="AP75" s="5">
        <v>0.89561342592592597</v>
      </c>
      <c r="AQ75" s="4">
        <v>47.163164000000002</v>
      </c>
      <c r="AR75" s="4">
        <v>-88.484269999999995</v>
      </c>
      <c r="AS75" s="4">
        <v>319.89999999999998</v>
      </c>
      <c r="AT75" s="4">
        <v>38.6</v>
      </c>
      <c r="AU75" s="4">
        <v>12</v>
      </c>
      <c r="AV75" s="4">
        <v>9</v>
      </c>
      <c r="AW75" s="4" t="s">
        <v>200</v>
      </c>
      <c r="AX75" s="4">
        <v>1.4771000000000001</v>
      </c>
      <c r="AY75" s="4">
        <v>1.9541999999999999</v>
      </c>
      <c r="AZ75" s="4">
        <v>2.9771000000000001</v>
      </c>
      <c r="BA75" s="4">
        <v>13.404</v>
      </c>
      <c r="BB75" s="4">
        <v>14.26</v>
      </c>
      <c r="BC75" s="4">
        <v>1.06</v>
      </c>
      <c r="BD75" s="4">
        <v>14.34</v>
      </c>
      <c r="BE75" s="4">
        <v>2901.482</v>
      </c>
      <c r="BF75" s="4">
        <v>2.5009999999999999</v>
      </c>
      <c r="BG75" s="4">
        <v>16.542999999999999</v>
      </c>
      <c r="BH75" s="4">
        <v>3.7999999999999999E-2</v>
      </c>
      <c r="BI75" s="4">
        <v>16.581</v>
      </c>
      <c r="BJ75" s="4">
        <v>13.522</v>
      </c>
      <c r="BK75" s="4">
        <v>3.1E-2</v>
      </c>
      <c r="BL75" s="4">
        <v>13.553000000000001</v>
      </c>
      <c r="BM75" s="4">
        <v>0.40920000000000001</v>
      </c>
      <c r="BQ75" s="4">
        <v>209.517</v>
      </c>
      <c r="BR75" s="4">
        <v>0.60178699999999996</v>
      </c>
      <c r="BS75" s="4">
        <v>-5</v>
      </c>
      <c r="BT75" s="4">
        <v>7.0000000000000001E-3</v>
      </c>
      <c r="BU75" s="4">
        <v>14.70617</v>
      </c>
      <c r="BV75" s="4">
        <v>21</v>
      </c>
      <c r="BW75" s="4">
        <f t="shared" ref="BW75:BW138" si="10">BU75*0.2642</f>
        <v>3.8853701140000001</v>
      </c>
      <c r="BY75" s="4">
        <f>BE75*$BU75*VLOOKUP("Fuel Specific Gravity",'Raw Data'!$A$1:$B$2000,2,FALSE)</f>
        <v>32044.935345498943</v>
      </c>
      <c r="BZ75" s="4">
        <f>BF75*$BU75*VLOOKUP("Fuel Specific Gravity",'Raw Data'!$A$1:$B$2000,2,FALSE)</f>
        <v>27.621878508669997</v>
      </c>
      <c r="CA75" s="4">
        <f>BJ75*$BU75*VLOOKUP("Fuel Specific Gravity",'Raw Data'!$A$1:$B$2000,2,FALSE)</f>
        <v>149.34147988574</v>
      </c>
      <c r="CB75" s="4">
        <f>BM75*$BU75*VLOOKUP("Fuel Specific Gravity",'Raw Data'!$A$1:$B$2000,2,FALSE)</f>
        <v>4.5193413377639997</v>
      </c>
    </row>
    <row r="76" spans="1:80" x14ac:dyDescent="0.25">
      <c r="A76" s="2">
        <v>43167</v>
      </c>
      <c r="B76" s="38">
        <v>1.9813657407407408E-2</v>
      </c>
      <c r="C76" s="4">
        <v>14.391999999999999</v>
      </c>
      <c r="D76" s="4">
        <v>3.5999999999999997E-2</v>
      </c>
      <c r="E76" s="4">
        <v>360.43081999999998</v>
      </c>
      <c r="F76" s="4">
        <v>825.8</v>
      </c>
      <c r="G76" s="4">
        <v>1.7</v>
      </c>
      <c r="H76" s="4">
        <v>56.5</v>
      </c>
      <c r="J76" s="4">
        <v>1.6</v>
      </c>
      <c r="K76" s="4">
        <v>0.87329999999999997</v>
      </c>
      <c r="L76" s="4">
        <v>12.569100000000001</v>
      </c>
      <c r="M76" s="4">
        <v>3.15E-2</v>
      </c>
      <c r="N76" s="4">
        <v>721.19839999999999</v>
      </c>
      <c r="O76" s="4">
        <v>1.5145999999999999</v>
      </c>
      <c r="P76" s="4">
        <v>722.7</v>
      </c>
      <c r="Q76" s="4">
        <v>589.51869999999997</v>
      </c>
      <c r="R76" s="4">
        <v>1.2381</v>
      </c>
      <c r="S76" s="4">
        <v>590.79999999999995</v>
      </c>
      <c r="T76" s="4">
        <v>56.515099999999997</v>
      </c>
      <c r="W76" s="4">
        <v>0</v>
      </c>
      <c r="X76" s="4">
        <v>1.3973</v>
      </c>
      <c r="Y76" s="4">
        <v>11.9</v>
      </c>
      <c r="Z76" s="4">
        <v>851</v>
      </c>
      <c r="AA76" s="4">
        <v>850</v>
      </c>
      <c r="AB76" s="4">
        <v>869</v>
      </c>
      <c r="AC76" s="4">
        <v>87</v>
      </c>
      <c r="AD76" s="4">
        <v>27.47</v>
      </c>
      <c r="AE76" s="4">
        <v>0.63</v>
      </c>
      <c r="AF76" s="4">
        <v>978</v>
      </c>
      <c r="AG76" s="4">
        <v>2</v>
      </c>
      <c r="AH76" s="4">
        <v>45</v>
      </c>
      <c r="AI76" s="4">
        <v>41</v>
      </c>
      <c r="AJ76" s="4">
        <v>190</v>
      </c>
      <c r="AK76" s="4">
        <v>168</v>
      </c>
      <c r="AL76" s="4">
        <v>5.0999999999999996</v>
      </c>
      <c r="AM76" s="4">
        <v>175</v>
      </c>
      <c r="AN76" s="4" t="s">
        <v>155</v>
      </c>
      <c r="AO76" s="4">
        <v>2</v>
      </c>
      <c r="AP76" s="5">
        <v>0.895625</v>
      </c>
      <c r="AQ76" s="4">
        <v>47.163311</v>
      </c>
      <c r="AR76" s="4">
        <v>-88.484369000000001</v>
      </c>
      <c r="AS76" s="4">
        <v>320.39999999999998</v>
      </c>
      <c r="AT76" s="4">
        <v>40.200000000000003</v>
      </c>
      <c r="AU76" s="4">
        <v>12</v>
      </c>
      <c r="AV76" s="4">
        <v>9</v>
      </c>
      <c r="AW76" s="4" t="s">
        <v>200</v>
      </c>
      <c r="AX76" s="4">
        <v>1.8084</v>
      </c>
      <c r="AY76" s="4">
        <v>1.2290000000000001</v>
      </c>
      <c r="AZ76" s="4">
        <v>3.2313000000000001</v>
      </c>
      <c r="BA76" s="4">
        <v>13.404</v>
      </c>
      <c r="BB76" s="4">
        <v>14.11</v>
      </c>
      <c r="BC76" s="4">
        <v>1.05</v>
      </c>
      <c r="BD76" s="4">
        <v>14.505000000000001</v>
      </c>
      <c r="BE76" s="4">
        <v>2897.9470000000001</v>
      </c>
      <c r="BF76" s="4">
        <v>4.6189999999999998</v>
      </c>
      <c r="BG76" s="4">
        <v>17.413</v>
      </c>
      <c r="BH76" s="4">
        <v>3.6999999999999998E-2</v>
      </c>
      <c r="BI76" s="4">
        <v>17.45</v>
      </c>
      <c r="BJ76" s="4">
        <v>14.234</v>
      </c>
      <c r="BK76" s="4">
        <v>0.03</v>
      </c>
      <c r="BL76" s="4">
        <v>14.263999999999999</v>
      </c>
      <c r="BM76" s="4">
        <v>0.4496</v>
      </c>
      <c r="BQ76" s="4">
        <v>234.25</v>
      </c>
      <c r="BR76" s="4">
        <v>0.56762699999999999</v>
      </c>
      <c r="BS76" s="4">
        <v>-5</v>
      </c>
      <c r="BT76" s="4">
        <v>7.9290000000000003E-3</v>
      </c>
      <c r="BU76" s="4">
        <v>13.871385</v>
      </c>
      <c r="BV76" s="4">
        <v>21</v>
      </c>
      <c r="BW76" s="4">
        <f t="shared" si="10"/>
        <v>3.664819917</v>
      </c>
      <c r="BY76" s="4">
        <f>BE76*$BU76*VLOOKUP("Fuel Specific Gravity",'Raw Data'!$A$1:$B$2000,2,FALSE)</f>
        <v>30189.102448492846</v>
      </c>
      <c r="BZ76" s="4">
        <f>BF76*$BU76*VLOOKUP("Fuel Specific Gravity",'Raw Data'!$A$1:$B$2000,2,FALSE)</f>
        <v>48.118017413564999</v>
      </c>
      <c r="CA76" s="4">
        <f>BJ76*$BU76*VLOOKUP("Fuel Specific Gravity",'Raw Data'!$A$1:$B$2000,2,FALSE)</f>
        <v>148.28141586159001</v>
      </c>
      <c r="CB76" s="4">
        <f>BM76*$BU76*VLOOKUP("Fuel Specific Gravity",'Raw Data'!$A$1:$B$2000,2,FALSE)</f>
        <v>4.683667596696</v>
      </c>
    </row>
    <row r="77" spans="1:80" x14ac:dyDescent="0.25">
      <c r="A77" s="2">
        <v>43167</v>
      </c>
      <c r="B77" s="38">
        <v>1.9825231481481482E-2</v>
      </c>
      <c r="C77" s="4">
        <v>14.4</v>
      </c>
      <c r="D77" s="4">
        <v>3.5999999999999997E-2</v>
      </c>
      <c r="E77" s="4">
        <v>360.37406499999997</v>
      </c>
      <c r="F77" s="4">
        <v>839.2</v>
      </c>
      <c r="G77" s="4">
        <v>1.8</v>
      </c>
      <c r="H77" s="4">
        <v>61.4</v>
      </c>
      <c r="J77" s="4">
        <v>1.7</v>
      </c>
      <c r="K77" s="4">
        <v>0.87329999999999997</v>
      </c>
      <c r="L77" s="4">
        <v>12.5755</v>
      </c>
      <c r="M77" s="4">
        <v>3.15E-2</v>
      </c>
      <c r="N77" s="4">
        <v>732.84119999999996</v>
      </c>
      <c r="O77" s="4">
        <v>1.5576000000000001</v>
      </c>
      <c r="P77" s="4">
        <v>734.4</v>
      </c>
      <c r="Q77" s="4">
        <v>599.09619999999995</v>
      </c>
      <c r="R77" s="4">
        <v>1.2734000000000001</v>
      </c>
      <c r="S77" s="4">
        <v>600.4</v>
      </c>
      <c r="T77" s="4">
        <v>61.372700000000002</v>
      </c>
      <c r="W77" s="4">
        <v>0</v>
      </c>
      <c r="X77" s="4">
        <v>1.4845999999999999</v>
      </c>
      <c r="Y77" s="4">
        <v>11.9</v>
      </c>
      <c r="Z77" s="4">
        <v>851</v>
      </c>
      <c r="AA77" s="4">
        <v>850</v>
      </c>
      <c r="AB77" s="4">
        <v>868</v>
      </c>
      <c r="AC77" s="4">
        <v>87</v>
      </c>
      <c r="AD77" s="4">
        <v>27.5</v>
      </c>
      <c r="AE77" s="4">
        <v>0.63</v>
      </c>
      <c r="AF77" s="4">
        <v>977</v>
      </c>
      <c r="AG77" s="4">
        <v>2</v>
      </c>
      <c r="AH77" s="4">
        <v>45</v>
      </c>
      <c r="AI77" s="4">
        <v>41</v>
      </c>
      <c r="AJ77" s="4">
        <v>190</v>
      </c>
      <c r="AK77" s="4">
        <v>168</v>
      </c>
      <c r="AL77" s="4">
        <v>5.2</v>
      </c>
      <c r="AM77" s="4">
        <v>175</v>
      </c>
      <c r="AN77" s="4" t="s">
        <v>155</v>
      </c>
      <c r="AO77" s="4">
        <v>2</v>
      </c>
      <c r="AP77" s="5">
        <v>0.89563657407407404</v>
      </c>
      <c r="AQ77" s="4">
        <v>47.163452999999997</v>
      </c>
      <c r="AR77" s="4">
        <v>-88.484504000000001</v>
      </c>
      <c r="AS77" s="4">
        <v>320.5</v>
      </c>
      <c r="AT77" s="4">
        <v>40.700000000000003</v>
      </c>
      <c r="AU77" s="4">
        <v>12</v>
      </c>
      <c r="AV77" s="4">
        <v>10</v>
      </c>
      <c r="AW77" s="4" t="s">
        <v>201</v>
      </c>
      <c r="AX77" s="4">
        <v>1.9</v>
      </c>
      <c r="AY77" s="4">
        <v>1.0770999999999999</v>
      </c>
      <c r="AZ77" s="4">
        <v>2.8374000000000001</v>
      </c>
      <c r="BA77" s="4">
        <v>13.404</v>
      </c>
      <c r="BB77" s="4">
        <v>14.11</v>
      </c>
      <c r="BC77" s="4">
        <v>1.05</v>
      </c>
      <c r="BD77" s="4">
        <v>14.509</v>
      </c>
      <c r="BE77" s="4">
        <v>2897.8359999999998</v>
      </c>
      <c r="BF77" s="4">
        <v>4.6159999999999997</v>
      </c>
      <c r="BG77" s="4">
        <v>17.684999999999999</v>
      </c>
      <c r="BH77" s="4">
        <v>3.7999999999999999E-2</v>
      </c>
      <c r="BI77" s="4">
        <v>17.722000000000001</v>
      </c>
      <c r="BJ77" s="4">
        <v>14.457000000000001</v>
      </c>
      <c r="BK77" s="4">
        <v>3.1E-2</v>
      </c>
      <c r="BL77" s="4">
        <v>14.488</v>
      </c>
      <c r="BM77" s="4">
        <v>0.48799999999999999</v>
      </c>
      <c r="BQ77" s="4">
        <v>248.74799999999999</v>
      </c>
      <c r="BR77" s="4">
        <v>0.64117800000000003</v>
      </c>
      <c r="BS77" s="4">
        <v>-5</v>
      </c>
      <c r="BT77" s="4">
        <v>8.0000000000000002E-3</v>
      </c>
      <c r="BU77" s="4">
        <v>15.668787999999999</v>
      </c>
      <c r="BV77" s="4">
        <v>21</v>
      </c>
      <c r="BW77" s="4">
        <f t="shared" si="10"/>
        <v>4.1396937895999999</v>
      </c>
      <c r="BY77" s="4">
        <f>BE77*$BU77*VLOOKUP("Fuel Specific Gravity",'Raw Data'!$A$1:$B$2000,2,FALSE)</f>
        <v>34099.589035018762</v>
      </c>
      <c r="BZ77" s="4">
        <f>BF77*$BU77*VLOOKUP("Fuel Specific Gravity",'Raw Data'!$A$1:$B$2000,2,FALSE)</f>
        <v>54.317671181407988</v>
      </c>
      <c r="CA77" s="4">
        <f>BJ77*$BU77*VLOOKUP("Fuel Specific Gravity",'Raw Data'!$A$1:$B$2000,2,FALSE)</f>
        <v>170.11927475511601</v>
      </c>
      <c r="CB77" s="4">
        <f>BM77*$BU77*VLOOKUP("Fuel Specific Gravity",'Raw Data'!$A$1:$B$2000,2,FALSE)</f>
        <v>5.7424227765439992</v>
      </c>
    </row>
    <row r="78" spans="1:80" x14ac:dyDescent="0.25">
      <c r="A78" s="2">
        <v>43167</v>
      </c>
      <c r="B78" s="38">
        <v>1.9836805555555555E-2</v>
      </c>
      <c r="C78" s="4">
        <v>14.4</v>
      </c>
      <c r="D78" s="4">
        <v>0.19620000000000001</v>
      </c>
      <c r="E78" s="4">
        <v>1961.9008260000001</v>
      </c>
      <c r="F78" s="4">
        <v>789.6</v>
      </c>
      <c r="G78" s="4">
        <v>2</v>
      </c>
      <c r="H78" s="4">
        <v>50.4</v>
      </c>
      <c r="J78" s="4">
        <v>1.64</v>
      </c>
      <c r="K78" s="4">
        <v>0.87190000000000001</v>
      </c>
      <c r="L78" s="4">
        <v>12.5547</v>
      </c>
      <c r="M78" s="4">
        <v>0.17100000000000001</v>
      </c>
      <c r="N78" s="4">
        <v>688.43709999999999</v>
      </c>
      <c r="O78" s="4">
        <v>1.7437</v>
      </c>
      <c r="P78" s="4">
        <v>690.2</v>
      </c>
      <c r="Q78" s="4">
        <v>562.80029999999999</v>
      </c>
      <c r="R78" s="4">
        <v>1.4255</v>
      </c>
      <c r="S78" s="4">
        <v>564.20000000000005</v>
      </c>
      <c r="T78" s="4">
        <v>50.3628</v>
      </c>
      <c r="W78" s="4">
        <v>0</v>
      </c>
      <c r="X78" s="4">
        <v>1.4286000000000001</v>
      </c>
      <c r="Y78" s="4">
        <v>11.9</v>
      </c>
      <c r="Z78" s="4">
        <v>852</v>
      </c>
      <c r="AA78" s="4">
        <v>851</v>
      </c>
      <c r="AB78" s="4">
        <v>869</v>
      </c>
      <c r="AC78" s="4">
        <v>87</v>
      </c>
      <c r="AD78" s="4">
        <v>27.5</v>
      </c>
      <c r="AE78" s="4">
        <v>0.63</v>
      </c>
      <c r="AF78" s="4">
        <v>977</v>
      </c>
      <c r="AG78" s="4">
        <v>2</v>
      </c>
      <c r="AH78" s="4">
        <v>45</v>
      </c>
      <c r="AI78" s="4">
        <v>41</v>
      </c>
      <c r="AJ78" s="4">
        <v>190</v>
      </c>
      <c r="AK78" s="4">
        <v>168</v>
      </c>
      <c r="AL78" s="4">
        <v>5.0999999999999996</v>
      </c>
      <c r="AM78" s="4">
        <v>175</v>
      </c>
      <c r="AN78" s="4" t="s">
        <v>155</v>
      </c>
      <c r="AO78" s="4">
        <v>2</v>
      </c>
      <c r="AP78" s="5">
        <v>0.89564814814814808</v>
      </c>
      <c r="AQ78" s="4">
        <v>47.163721000000002</v>
      </c>
      <c r="AR78" s="4">
        <v>-88.484763000000001</v>
      </c>
      <c r="AS78" s="4">
        <v>320.3</v>
      </c>
      <c r="AT78" s="4">
        <v>43.5</v>
      </c>
      <c r="AU78" s="4">
        <v>12</v>
      </c>
      <c r="AV78" s="4">
        <v>10</v>
      </c>
      <c r="AW78" s="4" t="s">
        <v>201</v>
      </c>
      <c r="AX78" s="4">
        <v>1.9</v>
      </c>
      <c r="AY78" s="4">
        <v>1.1770229999999999</v>
      </c>
      <c r="AZ78" s="4">
        <v>2.7770229999999998</v>
      </c>
      <c r="BA78" s="4">
        <v>13.404</v>
      </c>
      <c r="BB78" s="4">
        <v>13.94</v>
      </c>
      <c r="BC78" s="4">
        <v>1.04</v>
      </c>
      <c r="BD78" s="4">
        <v>14.699</v>
      </c>
      <c r="BE78" s="4">
        <v>2866.2109999999998</v>
      </c>
      <c r="BF78" s="4">
        <v>24.853999999999999</v>
      </c>
      <c r="BG78" s="4">
        <v>16.459</v>
      </c>
      <c r="BH78" s="4">
        <v>4.2000000000000003E-2</v>
      </c>
      <c r="BI78" s="4">
        <v>16.501000000000001</v>
      </c>
      <c r="BJ78" s="4">
        <v>13.455</v>
      </c>
      <c r="BK78" s="4">
        <v>3.4000000000000002E-2</v>
      </c>
      <c r="BL78" s="4">
        <v>13.489000000000001</v>
      </c>
      <c r="BM78" s="4">
        <v>0.39679999999999999</v>
      </c>
      <c r="BQ78" s="4">
        <v>237.137</v>
      </c>
      <c r="BR78" s="4">
        <v>0.69345000000000001</v>
      </c>
      <c r="BS78" s="4">
        <v>-5</v>
      </c>
      <c r="BT78" s="4">
        <v>8.0000000000000002E-3</v>
      </c>
      <c r="BU78" s="4">
        <v>16.946183999999999</v>
      </c>
      <c r="BV78" s="4">
        <v>21</v>
      </c>
      <c r="BW78" s="4">
        <f t="shared" si="10"/>
        <v>4.4771818127999996</v>
      </c>
      <c r="BY78" s="4">
        <f>BE78*$BU78*VLOOKUP("Fuel Specific Gravity",'Raw Data'!$A$1:$B$2000,2,FALSE)</f>
        <v>36477.075580606819</v>
      </c>
      <c r="BZ78" s="4">
        <f>BF78*$BU78*VLOOKUP("Fuel Specific Gravity",'Raw Data'!$A$1:$B$2000,2,FALSE)</f>
        <v>316.30652330913597</v>
      </c>
      <c r="CA78" s="4">
        <f>BJ78*$BU78*VLOOKUP("Fuel Specific Gravity",'Raw Data'!$A$1:$B$2000,2,FALSE)</f>
        <v>171.23619019571998</v>
      </c>
      <c r="CB78" s="4">
        <f>BM78*$BU78*VLOOKUP("Fuel Specific Gravity",'Raw Data'!$A$1:$B$2000,2,FALSE)</f>
        <v>5.0499086042111996</v>
      </c>
    </row>
    <row r="79" spans="1:80" x14ac:dyDescent="0.25">
      <c r="A79" s="2">
        <v>43167</v>
      </c>
      <c r="B79" s="38">
        <v>1.9848379629629629E-2</v>
      </c>
      <c r="C79" s="4">
        <v>13.63</v>
      </c>
      <c r="D79" s="4">
        <v>0.97019999999999995</v>
      </c>
      <c r="E79" s="4">
        <v>9702.2286660000009</v>
      </c>
      <c r="F79" s="4">
        <v>773.2</v>
      </c>
      <c r="G79" s="4">
        <v>2.1</v>
      </c>
      <c r="H79" s="4">
        <v>51.8</v>
      </c>
      <c r="J79" s="4">
        <v>1.39</v>
      </c>
      <c r="K79" s="4">
        <v>0.871</v>
      </c>
      <c r="L79" s="4">
        <v>11.871499999999999</v>
      </c>
      <c r="M79" s="4">
        <v>0.84499999999999997</v>
      </c>
      <c r="N79" s="4">
        <v>673.42679999999996</v>
      </c>
      <c r="O79" s="4">
        <v>1.829</v>
      </c>
      <c r="P79" s="4">
        <v>675.3</v>
      </c>
      <c r="Q79" s="4">
        <v>550.52940000000001</v>
      </c>
      <c r="R79" s="4">
        <v>1.4952000000000001</v>
      </c>
      <c r="S79" s="4">
        <v>552</v>
      </c>
      <c r="T79" s="4">
        <v>51.840400000000002</v>
      </c>
      <c r="W79" s="4">
        <v>0</v>
      </c>
      <c r="X79" s="4">
        <v>1.2075</v>
      </c>
      <c r="Y79" s="4">
        <v>11.9</v>
      </c>
      <c r="Z79" s="4">
        <v>851</v>
      </c>
      <c r="AA79" s="4">
        <v>851</v>
      </c>
      <c r="AB79" s="4">
        <v>870</v>
      </c>
      <c r="AC79" s="4">
        <v>87</v>
      </c>
      <c r="AD79" s="4">
        <v>27.5</v>
      </c>
      <c r="AE79" s="4">
        <v>0.63</v>
      </c>
      <c r="AF79" s="4">
        <v>977</v>
      </c>
      <c r="AG79" s="4">
        <v>2</v>
      </c>
      <c r="AH79" s="4">
        <v>45</v>
      </c>
      <c r="AI79" s="4">
        <v>41</v>
      </c>
      <c r="AJ79" s="4">
        <v>190</v>
      </c>
      <c r="AK79" s="4">
        <v>168</v>
      </c>
      <c r="AL79" s="4">
        <v>5.0999999999999996</v>
      </c>
      <c r="AM79" s="4">
        <v>175</v>
      </c>
      <c r="AN79" s="4" t="s">
        <v>155</v>
      </c>
      <c r="AO79" s="4">
        <v>2</v>
      </c>
      <c r="AP79" s="5">
        <v>0.89567129629629638</v>
      </c>
      <c r="AQ79" s="4">
        <v>47.163896000000001</v>
      </c>
      <c r="AR79" s="4">
        <v>-88.484976000000003</v>
      </c>
      <c r="AS79" s="4">
        <v>320.2</v>
      </c>
      <c r="AT79" s="4">
        <v>45</v>
      </c>
      <c r="AU79" s="4">
        <v>12</v>
      </c>
      <c r="AV79" s="4">
        <v>10</v>
      </c>
      <c r="AW79" s="4" t="s">
        <v>201</v>
      </c>
      <c r="AX79" s="4">
        <v>1.9</v>
      </c>
      <c r="AY79" s="4">
        <v>1.2</v>
      </c>
      <c r="AZ79" s="4">
        <v>2.8</v>
      </c>
      <c r="BA79" s="4">
        <v>13.404</v>
      </c>
      <c r="BB79" s="4">
        <v>13.84</v>
      </c>
      <c r="BC79" s="4">
        <v>1.03</v>
      </c>
      <c r="BD79" s="4">
        <v>14.817</v>
      </c>
      <c r="BE79" s="4">
        <v>2712.15</v>
      </c>
      <c r="BF79" s="4">
        <v>122.872</v>
      </c>
      <c r="BG79" s="4">
        <v>16.111999999999998</v>
      </c>
      <c r="BH79" s="4">
        <v>4.3999999999999997E-2</v>
      </c>
      <c r="BI79" s="4">
        <v>16.155000000000001</v>
      </c>
      <c r="BJ79" s="4">
        <v>13.170999999999999</v>
      </c>
      <c r="BK79" s="4">
        <v>3.5999999999999997E-2</v>
      </c>
      <c r="BL79" s="4">
        <v>13.207000000000001</v>
      </c>
      <c r="BM79" s="4">
        <v>0.40870000000000001</v>
      </c>
      <c r="BQ79" s="4">
        <v>200.58</v>
      </c>
      <c r="BR79" s="4">
        <v>0.63197000000000003</v>
      </c>
      <c r="BS79" s="4">
        <v>-5</v>
      </c>
      <c r="BT79" s="4">
        <v>8.9289999999999994E-3</v>
      </c>
      <c r="BU79" s="4">
        <v>15.443766999999999</v>
      </c>
      <c r="BV79" s="4">
        <v>21</v>
      </c>
      <c r="BW79" s="4">
        <f t="shared" si="10"/>
        <v>4.0802432413999998</v>
      </c>
      <c r="BY79" s="4">
        <f>BE79*$BU79*VLOOKUP("Fuel Specific Gravity",'Raw Data'!$A$1:$B$2000,2,FALSE)</f>
        <v>31456.245314456548</v>
      </c>
      <c r="BZ79" s="4">
        <f>BF79*$BU79*VLOOKUP("Fuel Specific Gravity",'Raw Data'!$A$1:$B$2000,2,FALSE)</f>
        <v>1425.1025106568241</v>
      </c>
      <c r="CA79" s="4">
        <f>BJ79*$BU79*VLOOKUP("Fuel Specific Gravity",'Raw Data'!$A$1:$B$2000,2,FALSE)</f>
        <v>152.76080122290699</v>
      </c>
      <c r="CB79" s="4">
        <f>BM79*$BU79*VLOOKUP("Fuel Specific Gravity",'Raw Data'!$A$1:$B$2000,2,FALSE)</f>
        <v>4.7402125472479</v>
      </c>
    </row>
    <row r="80" spans="1:80" x14ac:dyDescent="0.25">
      <c r="A80" s="2">
        <v>43167</v>
      </c>
      <c r="B80" s="38">
        <v>1.9859953703703703E-2</v>
      </c>
      <c r="C80" s="4">
        <v>12.842000000000001</v>
      </c>
      <c r="D80" s="4">
        <v>3.5775000000000001</v>
      </c>
      <c r="E80" s="4">
        <v>35775.136700000003</v>
      </c>
      <c r="F80" s="4">
        <v>832</v>
      </c>
      <c r="G80" s="4">
        <v>2</v>
      </c>
      <c r="H80" s="4">
        <v>218.1</v>
      </c>
      <c r="J80" s="4">
        <v>1.1399999999999999</v>
      </c>
      <c r="K80" s="4">
        <v>0.85319999999999996</v>
      </c>
      <c r="L80" s="4">
        <v>10.956899999999999</v>
      </c>
      <c r="M80" s="4">
        <v>3.0524</v>
      </c>
      <c r="N80" s="4">
        <v>709.86800000000005</v>
      </c>
      <c r="O80" s="4">
        <v>1.7064999999999999</v>
      </c>
      <c r="P80" s="4">
        <v>711.6</v>
      </c>
      <c r="Q80" s="4">
        <v>580.3202</v>
      </c>
      <c r="R80" s="4">
        <v>1.395</v>
      </c>
      <c r="S80" s="4">
        <v>581.70000000000005</v>
      </c>
      <c r="T80" s="4">
        <v>218.14869999999999</v>
      </c>
      <c r="W80" s="4">
        <v>0</v>
      </c>
      <c r="X80" s="4">
        <v>0.96899999999999997</v>
      </c>
      <c r="Y80" s="4">
        <v>11.9</v>
      </c>
      <c r="Z80" s="4">
        <v>851</v>
      </c>
      <c r="AA80" s="4">
        <v>851</v>
      </c>
      <c r="AB80" s="4">
        <v>870</v>
      </c>
      <c r="AC80" s="4">
        <v>87</v>
      </c>
      <c r="AD80" s="4">
        <v>27.5</v>
      </c>
      <c r="AE80" s="4">
        <v>0.63</v>
      </c>
      <c r="AF80" s="4">
        <v>977</v>
      </c>
      <c r="AG80" s="4">
        <v>2</v>
      </c>
      <c r="AH80" s="4">
        <v>45</v>
      </c>
      <c r="AI80" s="4">
        <v>41</v>
      </c>
      <c r="AJ80" s="4">
        <v>190</v>
      </c>
      <c r="AK80" s="4">
        <v>168</v>
      </c>
      <c r="AL80" s="4">
        <v>5.0999999999999996</v>
      </c>
      <c r="AM80" s="4">
        <v>175.2</v>
      </c>
      <c r="AN80" s="4" t="s">
        <v>155</v>
      </c>
      <c r="AO80" s="4">
        <v>2</v>
      </c>
      <c r="AP80" s="5">
        <v>0.89568287037037031</v>
      </c>
      <c r="AQ80" s="4">
        <v>47.163927000000001</v>
      </c>
      <c r="AR80" s="4">
        <v>-88.485020000000006</v>
      </c>
      <c r="AS80" s="4">
        <v>320.2</v>
      </c>
      <c r="AT80" s="4">
        <v>46</v>
      </c>
      <c r="AU80" s="4">
        <v>12</v>
      </c>
      <c r="AV80" s="4">
        <v>10</v>
      </c>
      <c r="AW80" s="4" t="s">
        <v>201</v>
      </c>
      <c r="AX80" s="4">
        <v>1.9771000000000001</v>
      </c>
      <c r="AY80" s="4">
        <v>1.3542000000000001</v>
      </c>
      <c r="AZ80" s="4">
        <v>2.8771</v>
      </c>
      <c r="BA80" s="4">
        <v>13.404</v>
      </c>
      <c r="BB80" s="4">
        <v>12.08</v>
      </c>
      <c r="BC80" s="4">
        <v>0.9</v>
      </c>
      <c r="BD80" s="4">
        <v>17.202000000000002</v>
      </c>
      <c r="BE80" s="4">
        <v>2268.86</v>
      </c>
      <c r="BF80" s="4">
        <v>402.29399999999998</v>
      </c>
      <c r="BG80" s="4">
        <v>15.393000000000001</v>
      </c>
      <c r="BH80" s="4">
        <v>3.6999999999999998E-2</v>
      </c>
      <c r="BI80" s="4">
        <v>15.43</v>
      </c>
      <c r="BJ80" s="4">
        <v>12.584</v>
      </c>
      <c r="BK80" s="4">
        <v>0.03</v>
      </c>
      <c r="BL80" s="4">
        <v>12.614000000000001</v>
      </c>
      <c r="BM80" s="4">
        <v>1.5588</v>
      </c>
      <c r="BQ80" s="4">
        <v>145.90100000000001</v>
      </c>
      <c r="BR80" s="4">
        <v>0.68924300000000005</v>
      </c>
      <c r="BS80" s="4">
        <v>-5</v>
      </c>
      <c r="BT80" s="4">
        <v>8.071E-3</v>
      </c>
      <c r="BU80" s="4">
        <v>16.843375999999999</v>
      </c>
      <c r="BV80" s="4">
        <v>21</v>
      </c>
      <c r="BW80" s="4">
        <f t="shared" si="10"/>
        <v>4.4500199391999997</v>
      </c>
      <c r="BY80" s="4">
        <f>BE80*$BU80*VLOOKUP("Fuel Specific Gravity",'Raw Data'!$A$1:$B$2000,2,FALSE)</f>
        <v>28699.661815591357</v>
      </c>
      <c r="BZ80" s="4">
        <f>BF80*$BU80*VLOOKUP("Fuel Specific Gravity",'Raw Data'!$A$1:$B$2000,2,FALSE)</f>
        <v>5088.7678175125429</v>
      </c>
      <c r="CA80" s="4">
        <f>BJ80*$BU80*VLOOKUP("Fuel Specific Gravity",'Raw Data'!$A$1:$B$2000,2,FALSE)</f>
        <v>159.17973973158399</v>
      </c>
      <c r="CB80" s="4">
        <f>BM80*$BU80*VLOOKUP("Fuel Specific Gravity",'Raw Data'!$A$1:$B$2000,2,FALSE)</f>
        <v>19.717846336108799</v>
      </c>
    </row>
    <row r="81" spans="1:80" x14ac:dyDescent="0.25">
      <c r="A81" s="2">
        <v>43167</v>
      </c>
      <c r="B81" s="38">
        <v>1.9871527777777776E-2</v>
      </c>
      <c r="C81" s="4">
        <v>12.311999999999999</v>
      </c>
      <c r="D81" s="4">
        <v>4.5339999999999998</v>
      </c>
      <c r="E81" s="4">
        <v>45340.303030000003</v>
      </c>
      <c r="F81" s="4">
        <v>823.2</v>
      </c>
      <c r="G81" s="4">
        <v>2.1</v>
      </c>
      <c r="H81" s="4">
        <v>498.7</v>
      </c>
      <c r="J81" s="4">
        <v>0.99</v>
      </c>
      <c r="K81" s="4">
        <v>0.84819999999999995</v>
      </c>
      <c r="L81" s="4">
        <v>10.443099999999999</v>
      </c>
      <c r="M81" s="4">
        <v>3.8456999999999999</v>
      </c>
      <c r="N81" s="4">
        <v>698.22069999999997</v>
      </c>
      <c r="O81" s="4">
        <v>1.7811999999999999</v>
      </c>
      <c r="P81" s="4">
        <v>700</v>
      </c>
      <c r="Q81" s="4">
        <v>570.74080000000004</v>
      </c>
      <c r="R81" s="4">
        <v>1.456</v>
      </c>
      <c r="S81" s="4">
        <v>572.20000000000005</v>
      </c>
      <c r="T81" s="4">
        <v>498.7457</v>
      </c>
      <c r="W81" s="4">
        <v>0</v>
      </c>
      <c r="X81" s="4">
        <v>0.83630000000000004</v>
      </c>
      <c r="Y81" s="4">
        <v>11.8</v>
      </c>
      <c r="Z81" s="4">
        <v>852</v>
      </c>
      <c r="AA81" s="4">
        <v>852</v>
      </c>
      <c r="AB81" s="4">
        <v>870</v>
      </c>
      <c r="AC81" s="4">
        <v>87</v>
      </c>
      <c r="AD81" s="4">
        <v>27.48</v>
      </c>
      <c r="AE81" s="4">
        <v>0.63</v>
      </c>
      <c r="AF81" s="4">
        <v>978</v>
      </c>
      <c r="AG81" s="4">
        <v>2</v>
      </c>
      <c r="AH81" s="4">
        <v>45</v>
      </c>
      <c r="AI81" s="4">
        <v>41</v>
      </c>
      <c r="AJ81" s="4">
        <v>190</v>
      </c>
      <c r="AK81" s="4">
        <v>168</v>
      </c>
      <c r="AL81" s="4">
        <v>5.0999999999999996</v>
      </c>
      <c r="AM81" s="4">
        <v>175.6</v>
      </c>
      <c r="AN81" s="4" t="s">
        <v>155</v>
      </c>
      <c r="AO81" s="4">
        <v>2</v>
      </c>
      <c r="AP81" s="5">
        <v>0.89568287037037031</v>
      </c>
      <c r="AQ81" s="4">
        <v>47.164112000000003</v>
      </c>
      <c r="AR81" s="4">
        <v>-88.485344999999995</v>
      </c>
      <c r="AS81" s="4">
        <v>320.3</v>
      </c>
      <c r="AT81" s="4">
        <v>46.5</v>
      </c>
      <c r="AU81" s="4">
        <v>12</v>
      </c>
      <c r="AV81" s="4">
        <v>10</v>
      </c>
      <c r="AW81" s="4" t="s">
        <v>201</v>
      </c>
      <c r="AX81" s="4">
        <v>1.6145</v>
      </c>
      <c r="AY81" s="4">
        <v>1.3229</v>
      </c>
      <c r="AZ81" s="4">
        <v>2.2061000000000002</v>
      </c>
      <c r="BA81" s="4">
        <v>13.404</v>
      </c>
      <c r="BB81" s="4">
        <v>11.65</v>
      </c>
      <c r="BC81" s="4">
        <v>0.87</v>
      </c>
      <c r="BD81" s="4">
        <v>17.899999999999999</v>
      </c>
      <c r="BE81" s="4">
        <v>2115.9430000000002</v>
      </c>
      <c r="BF81" s="4">
        <v>495.93400000000003</v>
      </c>
      <c r="BG81" s="4">
        <v>14.815</v>
      </c>
      <c r="BH81" s="4">
        <v>3.7999999999999999E-2</v>
      </c>
      <c r="BI81" s="4">
        <v>14.853</v>
      </c>
      <c r="BJ81" s="4">
        <v>12.11</v>
      </c>
      <c r="BK81" s="4">
        <v>3.1E-2</v>
      </c>
      <c r="BL81" s="4">
        <v>12.141</v>
      </c>
      <c r="BM81" s="4">
        <v>3.4872000000000001</v>
      </c>
      <c r="BQ81" s="4">
        <v>123.21299999999999</v>
      </c>
      <c r="BR81" s="4">
        <v>0.68656799999999996</v>
      </c>
      <c r="BS81" s="4">
        <v>-5</v>
      </c>
      <c r="BT81" s="4">
        <v>8.0000000000000002E-3</v>
      </c>
      <c r="BU81" s="4">
        <v>16.778005</v>
      </c>
      <c r="BV81" s="4">
        <v>21</v>
      </c>
      <c r="BW81" s="4">
        <f t="shared" si="10"/>
        <v>4.432748921</v>
      </c>
      <c r="BY81" s="4">
        <f>BE81*$BU81*VLOOKUP("Fuel Specific Gravity",'Raw Data'!$A$1:$B$2000,2,FALSE)</f>
        <v>26661.477977519968</v>
      </c>
      <c r="BZ81" s="4">
        <f>BF81*$BU81*VLOOKUP("Fuel Specific Gravity",'Raw Data'!$A$1:$B$2000,2,FALSE)</f>
        <v>6248.9081318841709</v>
      </c>
      <c r="CA81" s="4">
        <f>BJ81*$BU81*VLOOKUP("Fuel Specific Gravity",'Raw Data'!$A$1:$B$2000,2,FALSE)</f>
        <v>152.58941205305001</v>
      </c>
      <c r="CB81" s="4">
        <f>BM81*$BU81*VLOOKUP("Fuel Specific Gravity",'Raw Data'!$A$1:$B$2000,2,FALSE)</f>
        <v>43.939702536036002</v>
      </c>
    </row>
    <row r="82" spans="1:80" x14ac:dyDescent="0.25">
      <c r="A82" s="2">
        <v>43167</v>
      </c>
      <c r="B82" s="38">
        <v>1.9883101851851853E-2</v>
      </c>
      <c r="C82" s="4">
        <v>11.064</v>
      </c>
      <c r="D82" s="4">
        <v>3.9878999999999998</v>
      </c>
      <c r="E82" s="4">
        <v>39879.283869999999</v>
      </c>
      <c r="F82" s="4">
        <v>722.4</v>
      </c>
      <c r="G82" s="4">
        <v>2.2999999999999998</v>
      </c>
      <c r="H82" s="4">
        <v>542.5</v>
      </c>
      <c r="J82" s="4">
        <v>0.74</v>
      </c>
      <c r="K82" s="4">
        <v>0.86309999999999998</v>
      </c>
      <c r="L82" s="4">
        <v>9.5489999999999995</v>
      </c>
      <c r="M82" s="4">
        <v>3.4418000000000002</v>
      </c>
      <c r="N82" s="4">
        <v>623.43669999999997</v>
      </c>
      <c r="O82" s="4">
        <v>2.0005000000000002</v>
      </c>
      <c r="P82" s="4">
        <v>625.4</v>
      </c>
      <c r="Q82" s="4">
        <v>509.6583</v>
      </c>
      <c r="R82" s="4">
        <v>1.6354</v>
      </c>
      <c r="S82" s="4">
        <v>511.3</v>
      </c>
      <c r="T82" s="4">
        <v>542.46479999999997</v>
      </c>
      <c r="W82" s="4">
        <v>0</v>
      </c>
      <c r="X82" s="4">
        <v>0.63739999999999997</v>
      </c>
      <c r="Y82" s="4">
        <v>12</v>
      </c>
      <c r="Z82" s="4">
        <v>851</v>
      </c>
      <c r="AA82" s="4">
        <v>851</v>
      </c>
      <c r="AB82" s="4">
        <v>870</v>
      </c>
      <c r="AC82" s="4">
        <v>87</v>
      </c>
      <c r="AD82" s="4">
        <v>27.5</v>
      </c>
      <c r="AE82" s="4">
        <v>0.63</v>
      </c>
      <c r="AF82" s="4">
        <v>977</v>
      </c>
      <c r="AG82" s="4">
        <v>2</v>
      </c>
      <c r="AH82" s="4">
        <v>45</v>
      </c>
      <c r="AI82" s="4">
        <v>41</v>
      </c>
      <c r="AJ82" s="4">
        <v>190</v>
      </c>
      <c r="AK82" s="4">
        <v>168.9</v>
      </c>
      <c r="AL82" s="4">
        <v>5.2</v>
      </c>
      <c r="AM82" s="4">
        <v>176</v>
      </c>
      <c r="AN82" s="4" t="s">
        <v>155</v>
      </c>
      <c r="AO82" s="4">
        <v>2</v>
      </c>
      <c r="AP82" s="5">
        <v>0.8957060185185185</v>
      </c>
      <c r="AQ82" s="4">
        <v>47.164166999999999</v>
      </c>
      <c r="AR82" s="4">
        <v>-88.485442000000006</v>
      </c>
      <c r="AS82" s="4">
        <v>320.3</v>
      </c>
      <c r="AT82" s="4">
        <v>46.6</v>
      </c>
      <c r="AU82" s="4">
        <v>12</v>
      </c>
      <c r="AV82" s="4">
        <v>9</v>
      </c>
      <c r="AW82" s="4" t="s">
        <v>201</v>
      </c>
      <c r="AX82" s="4">
        <v>1.1145</v>
      </c>
      <c r="AY82" s="4">
        <v>1.3</v>
      </c>
      <c r="AZ82" s="4">
        <v>1.7686999999999999</v>
      </c>
      <c r="BA82" s="4">
        <v>13.404</v>
      </c>
      <c r="BB82" s="4">
        <v>13</v>
      </c>
      <c r="BC82" s="4">
        <v>0.97</v>
      </c>
      <c r="BD82" s="4">
        <v>15.867000000000001</v>
      </c>
      <c r="BE82" s="4">
        <v>2127.2310000000002</v>
      </c>
      <c r="BF82" s="4">
        <v>488.00099999999998</v>
      </c>
      <c r="BG82" s="4">
        <v>14.544</v>
      </c>
      <c r="BH82" s="4">
        <v>4.7E-2</v>
      </c>
      <c r="BI82" s="4">
        <v>14.590999999999999</v>
      </c>
      <c r="BJ82" s="4">
        <v>11.89</v>
      </c>
      <c r="BK82" s="4">
        <v>3.7999999999999999E-2</v>
      </c>
      <c r="BL82" s="4">
        <v>11.928000000000001</v>
      </c>
      <c r="BM82" s="4">
        <v>4.1700999999999997</v>
      </c>
      <c r="BQ82" s="4">
        <v>103.244</v>
      </c>
      <c r="BR82" s="4">
        <v>0.592171</v>
      </c>
      <c r="BS82" s="4">
        <v>-5</v>
      </c>
      <c r="BT82" s="4">
        <v>8.0000000000000002E-3</v>
      </c>
      <c r="BU82" s="4">
        <v>14.471178</v>
      </c>
      <c r="BV82" s="4">
        <v>21</v>
      </c>
      <c r="BW82" s="4">
        <f t="shared" si="10"/>
        <v>3.8232852276</v>
      </c>
      <c r="BY82" s="4">
        <f>BE82*$BU82*VLOOKUP("Fuel Specific Gravity",'Raw Data'!$A$1:$B$2000,2,FALSE)</f>
        <v>23118.437374536621</v>
      </c>
      <c r="BZ82" s="4">
        <f>BF82*$BU82*VLOOKUP("Fuel Specific Gravity",'Raw Data'!$A$1:$B$2000,2,FALSE)</f>
        <v>5303.523950718677</v>
      </c>
      <c r="CA82" s="4">
        <f>BJ82*$BU82*VLOOKUP("Fuel Specific Gravity",'Raw Data'!$A$1:$B$2000,2,FALSE)</f>
        <v>129.21879212141999</v>
      </c>
      <c r="CB82" s="4">
        <f>BM82*$BU82*VLOOKUP("Fuel Specific Gravity",'Raw Data'!$A$1:$B$2000,2,FALSE)</f>
        <v>45.320040792727795</v>
      </c>
    </row>
    <row r="83" spans="1:80" x14ac:dyDescent="0.25">
      <c r="A83" s="2">
        <v>43167</v>
      </c>
      <c r="B83" s="38">
        <v>1.9894675925925927E-2</v>
      </c>
      <c r="C83" s="4">
        <v>7.2949999999999999</v>
      </c>
      <c r="D83" s="4">
        <v>2.3546</v>
      </c>
      <c r="E83" s="4">
        <v>23546.14428</v>
      </c>
      <c r="F83" s="4">
        <v>645.20000000000005</v>
      </c>
      <c r="G83" s="4">
        <v>2.5</v>
      </c>
      <c r="H83" s="4">
        <v>434.6</v>
      </c>
      <c r="J83" s="4">
        <v>0.57999999999999996</v>
      </c>
      <c r="K83" s="4">
        <v>0.90990000000000004</v>
      </c>
      <c r="L83" s="4">
        <v>6.6375999999999999</v>
      </c>
      <c r="M83" s="4">
        <v>2.1425000000000001</v>
      </c>
      <c r="N83" s="4">
        <v>587.13400000000001</v>
      </c>
      <c r="O83" s="4">
        <v>2.3062999999999998</v>
      </c>
      <c r="P83" s="4">
        <v>589.4</v>
      </c>
      <c r="Q83" s="4">
        <v>479.9846</v>
      </c>
      <c r="R83" s="4">
        <v>1.8855</v>
      </c>
      <c r="S83" s="4">
        <v>481.9</v>
      </c>
      <c r="T83" s="4">
        <v>434.58370000000002</v>
      </c>
      <c r="W83" s="4">
        <v>0</v>
      </c>
      <c r="X83" s="4">
        <v>0.53149999999999997</v>
      </c>
      <c r="Y83" s="4">
        <v>11.9</v>
      </c>
      <c r="Z83" s="4">
        <v>851</v>
      </c>
      <c r="AA83" s="4">
        <v>851</v>
      </c>
      <c r="AB83" s="4">
        <v>869</v>
      </c>
      <c r="AC83" s="4">
        <v>87</v>
      </c>
      <c r="AD83" s="4">
        <v>27.5</v>
      </c>
      <c r="AE83" s="4">
        <v>0.63</v>
      </c>
      <c r="AF83" s="4">
        <v>977</v>
      </c>
      <c r="AG83" s="4">
        <v>2</v>
      </c>
      <c r="AH83" s="4">
        <v>45</v>
      </c>
      <c r="AI83" s="4">
        <v>41</v>
      </c>
      <c r="AJ83" s="4">
        <v>190</v>
      </c>
      <c r="AK83" s="4">
        <v>168.1</v>
      </c>
      <c r="AL83" s="4">
        <v>5.0999999999999996</v>
      </c>
      <c r="AM83" s="4">
        <v>176</v>
      </c>
      <c r="AN83" s="4" t="s">
        <v>155</v>
      </c>
      <c r="AO83" s="4">
        <v>2</v>
      </c>
      <c r="AP83" s="5">
        <v>0.8957060185185185</v>
      </c>
      <c r="AQ83" s="4">
        <v>47.164166999999999</v>
      </c>
      <c r="AR83" s="4">
        <v>-88.485442000000006</v>
      </c>
      <c r="AS83" s="4">
        <v>320.3</v>
      </c>
      <c r="AT83" s="4">
        <v>46.5</v>
      </c>
      <c r="AU83" s="4">
        <v>12</v>
      </c>
      <c r="AV83" s="4">
        <v>9</v>
      </c>
      <c r="AW83" s="4" t="s">
        <v>202</v>
      </c>
      <c r="AX83" s="4">
        <v>1</v>
      </c>
      <c r="AY83" s="4">
        <v>1.3</v>
      </c>
      <c r="AZ83" s="4">
        <v>1.7</v>
      </c>
      <c r="BA83" s="4">
        <v>13.404</v>
      </c>
      <c r="BB83" s="4">
        <v>20.09</v>
      </c>
      <c r="BC83" s="4">
        <v>1.5</v>
      </c>
      <c r="BD83" s="4">
        <v>9.8979999999999997</v>
      </c>
      <c r="BE83" s="4">
        <v>2189.2959999999998</v>
      </c>
      <c r="BF83" s="4">
        <v>449.78300000000002</v>
      </c>
      <c r="BG83" s="4">
        <v>20.28</v>
      </c>
      <c r="BH83" s="4">
        <v>0.08</v>
      </c>
      <c r="BI83" s="4">
        <v>20.36</v>
      </c>
      <c r="BJ83" s="4">
        <v>16.579000000000001</v>
      </c>
      <c r="BK83" s="4">
        <v>6.5000000000000002E-2</v>
      </c>
      <c r="BL83" s="4">
        <v>16.643999999999998</v>
      </c>
      <c r="BM83" s="4">
        <v>4.9463999999999997</v>
      </c>
      <c r="BQ83" s="4">
        <v>127.459</v>
      </c>
      <c r="BR83" s="4">
        <v>0.38712299999999999</v>
      </c>
      <c r="BS83" s="4">
        <v>-5</v>
      </c>
      <c r="BT83" s="4">
        <v>8.0000000000000002E-3</v>
      </c>
      <c r="BU83" s="4">
        <v>9.4603179999999991</v>
      </c>
      <c r="BV83" s="4">
        <v>21</v>
      </c>
      <c r="BW83" s="4">
        <f t="shared" si="10"/>
        <v>2.4994160155999996</v>
      </c>
      <c r="BY83" s="4">
        <f>BE83*$BU83*VLOOKUP("Fuel Specific Gravity",'Raw Data'!$A$1:$B$2000,2,FALSE)</f>
        <v>15554.288703452126</v>
      </c>
      <c r="BZ83" s="4">
        <f>BF83*$BU83*VLOOKUP("Fuel Specific Gravity",'Raw Data'!$A$1:$B$2000,2,FALSE)</f>
        <v>3195.5727484564936</v>
      </c>
      <c r="CA83" s="4">
        <f>BJ83*$BU83*VLOOKUP("Fuel Specific Gravity",'Raw Data'!$A$1:$B$2000,2,FALSE)</f>
        <v>117.788801703622</v>
      </c>
      <c r="CB83" s="4">
        <f>BM83*$BU83*VLOOKUP("Fuel Specific Gravity",'Raw Data'!$A$1:$B$2000,2,FALSE)</f>
        <v>35.142682233355195</v>
      </c>
    </row>
    <row r="84" spans="1:80" x14ac:dyDescent="0.25">
      <c r="A84" s="2">
        <v>43167</v>
      </c>
      <c r="B84" s="38">
        <v>1.990625E-2</v>
      </c>
      <c r="C84" s="4">
        <v>3.2709999999999999</v>
      </c>
      <c r="D84" s="4">
        <v>0.70350000000000001</v>
      </c>
      <c r="E84" s="4">
        <v>7034.8866500000004</v>
      </c>
      <c r="F84" s="4">
        <v>567.6</v>
      </c>
      <c r="G84" s="4">
        <v>2.6</v>
      </c>
      <c r="H84" s="4">
        <v>278.5</v>
      </c>
      <c r="J84" s="4">
        <v>0.43</v>
      </c>
      <c r="K84" s="4">
        <v>0.96279999999999999</v>
      </c>
      <c r="L84" s="4">
        <v>3.1490999999999998</v>
      </c>
      <c r="M84" s="4">
        <v>0.67730000000000001</v>
      </c>
      <c r="N84" s="4">
        <v>546.44730000000004</v>
      </c>
      <c r="O84" s="4">
        <v>2.4881000000000002</v>
      </c>
      <c r="P84" s="4">
        <v>548.9</v>
      </c>
      <c r="Q84" s="4">
        <v>446.72300000000001</v>
      </c>
      <c r="R84" s="4">
        <v>2.0341</v>
      </c>
      <c r="S84" s="4">
        <v>448.8</v>
      </c>
      <c r="T84" s="4">
        <v>278.47140000000002</v>
      </c>
      <c r="W84" s="4">
        <v>0</v>
      </c>
      <c r="X84" s="4">
        <v>0.41549999999999998</v>
      </c>
      <c r="Y84" s="4">
        <v>11.9</v>
      </c>
      <c r="Z84" s="4">
        <v>851</v>
      </c>
      <c r="AA84" s="4">
        <v>852</v>
      </c>
      <c r="AB84" s="4">
        <v>869</v>
      </c>
      <c r="AC84" s="4">
        <v>87</v>
      </c>
      <c r="AD84" s="4">
        <v>27.5</v>
      </c>
      <c r="AE84" s="4">
        <v>0.63</v>
      </c>
      <c r="AF84" s="4">
        <v>977</v>
      </c>
      <c r="AG84" s="4">
        <v>2</v>
      </c>
      <c r="AH84" s="4">
        <v>45</v>
      </c>
      <c r="AI84" s="4">
        <v>41</v>
      </c>
      <c r="AJ84" s="4">
        <v>190</v>
      </c>
      <c r="AK84" s="4">
        <v>168</v>
      </c>
      <c r="AL84" s="4">
        <v>5.2</v>
      </c>
      <c r="AM84" s="4">
        <v>176</v>
      </c>
      <c r="AN84" s="4" t="s">
        <v>155</v>
      </c>
      <c r="AO84" s="4">
        <v>2</v>
      </c>
      <c r="AP84" s="5">
        <v>0.8957060185185185</v>
      </c>
      <c r="AQ84" s="4">
        <v>47.164313</v>
      </c>
      <c r="AR84" s="4">
        <v>-88.485808000000006</v>
      </c>
      <c r="AS84" s="4">
        <v>320.39999999999998</v>
      </c>
      <c r="AT84" s="4">
        <v>46.5</v>
      </c>
      <c r="AU84" s="4">
        <v>12</v>
      </c>
      <c r="AV84" s="4">
        <v>9</v>
      </c>
      <c r="AW84" s="4" t="s">
        <v>202</v>
      </c>
      <c r="AX84" s="4">
        <v>1.1541999999999999</v>
      </c>
      <c r="AY84" s="4">
        <v>1.4541999999999999</v>
      </c>
      <c r="AZ84" s="4">
        <v>1.8542000000000001</v>
      </c>
      <c r="BA84" s="4">
        <v>13.404</v>
      </c>
      <c r="BB84" s="4">
        <v>48.21</v>
      </c>
      <c r="BC84" s="4">
        <v>3.6</v>
      </c>
      <c r="BD84" s="4">
        <v>3.8679999999999999</v>
      </c>
      <c r="BE84" s="4">
        <v>2391.8530000000001</v>
      </c>
      <c r="BF84" s="4">
        <v>327.41800000000001</v>
      </c>
      <c r="BG84" s="4">
        <v>43.465000000000003</v>
      </c>
      <c r="BH84" s="4">
        <v>0.19800000000000001</v>
      </c>
      <c r="BI84" s="4">
        <v>43.662999999999997</v>
      </c>
      <c r="BJ84" s="4">
        <v>35.533000000000001</v>
      </c>
      <c r="BK84" s="4">
        <v>0.16200000000000001</v>
      </c>
      <c r="BL84" s="4">
        <v>35.694000000000003</v>
      </c>
      <c r="BM84" s="4">
        <v>7.2988999999999997</v>
      </c>
      <c r="BQ84" s="4">
        <v>229.44200000000001</v>
      </c>
      <c r="BR84" s="4">
        <v>0.152975</v>
      </c>
      <c r="BS84" s="4">
        <v>-5</v>
      </c>
      <c r="BT84" s="4">
        <v>8.0000000000000002E-3</v>
      </c>
      <c r="BU84" s="4">
        <v>3.738327</v>
      </c>
      <c r="BV84" s="4">
        <v>21</v>
      </c>
      <c r="BW84" s="4">
        <f t="shared" si="10"/>
        <v>0.98766599339999994</v>
      </c>
      <c r="BY84" s="4">
        <f>BE84*$BU84*VLOOKUP("Fuel Specific Gravity",'Raw Data'!$A$1:$B$2000,2,FALSE)</f>
        <v>6715.0880160981815</v>
      </c>
      <c r="BZ84" s="4">
        <f>BF84*$BU84*VLOOKUP("Fuel Specific Gravity",'Raw Data'!$A$1:$B$2000,2,FALSE)</f>
        <v>919.22065781418598</v>
      </c>
      <c r="CA84" s="4">
        <f>BJ84*$BU84*VLOOKUP("Fuel Specific Gravity",'Raw Data'!$A$1:$B$2000,2,FALSE)</f>
        <v>99.758313941541005</v>
      </c>
      <c r="CB84" s="4">
        <f>BM84*$BU84*VLOOKUP("Fuel Specific Gravity",'Raw Data'!$A$1:$B$2000,2,FALSE)</f>
        <v>20.491541880165297</v>
      </c>
    </row>
    <row r="85" spans="1:80" x14ac:dyDescent="0.25">
      <c r="A85" s="2">
        <v>43167</v>
      </c>
      <c r="B85" s="38">
        <v>1.9917824074074074E-2</v>
      </c>
      <c r="C85" s="4">
        <v>4.3920000000000003</v>
      </c>
      <c r="D85" s="4">
        <v>0.2024</v>
      </c>
      <c r="E85" s="4">
        <v>2024.1423950000001</v>
      </c>
      <c r="F85" s="4">
        <v>482.9</v>
      </c>
      <c r="G85" s="4">
        <v>2.7</v>
      </c>
      <c r="H85" s="4">
        <v>164.5</v>
      </c>
      <c r="J85" s="4">
        <v>0.55000000000000004</v>
      </c>
      <c r="K85" s="4">
        <v>0.95720000000000005</v>
      </c>
      <c r="L85" s="4">
        <v>4.2045000000000003</v>
      </c>
      <c r="M85" s="4">
        <v>0.1938</v>
      </c>
      <c r="N85" s="4">
        <v>462.27870000000001</v>
      </c>
      <c r="O85" s="4">
        <v>2.6223999999999998</v>
      </c>
      <c r="P85" s="4">
        <v>464.9</v>
      </c>
      <c r="Q85" s="4">
        <v>377.87670000000003</v>
      </c>
      <c r="R85" s="4">
        <v>2.1436000000000002</v>
      </c>
      <c r="S85" s="4">
        <v>380</v>
      </c>
      <c r="T85" s="4">
        <v>164.48220000000001</v>
      </c>
      <c r="W85" s="4">
        <v>0</v>
      </c>
      <c r="X85" s="4">
        <v>0.52659999999999996</v>
      </c>
      <c r="Y85" s="4">
        <v>12</v>
      </c>
      <c r="Z85" s="4">
        <v>850</v>
      </c>
      <c r="AA85" s="4">
        <v>850</v>
      </c>
      <c r="AB85" s="4">
        <v>868</v>
      </c>
      <c r="AC85" s="4">
        <v>87</v>
      </c>
      <c r="AD85" s="4">
        <v>27.48</v>
      </c>
      <c r="AE85" s="4">
        <v>0.63</v>
      </c>
      <c r="AF85" s="4">
        <v>978</v>
      </c>
      <c r="AG85" s="4">
        <v>2</v>
      </c>
      <c r="AH85" s="4">
        <v>45</v>
      </c>
      <c r="AI85" s="4">
        <v>41</v>
      </c>
      <c r="AJ85" s="4">
        <v>190</v>
      </c>
      <c r="AK85" s="4">
        <v>168</v>
      </c>
      <c r="AL85" s="4">
        <v>5.2</v>
      </c>
      <c r="AM85" s="4">
        <v>175.9</v>
      </c>
      <c r="AN85" s="4" t="s">
        <v>155</v>
      </c>
      <c r="AO85" s="4">
        <v>2</v>
      </c>
      <c r="AP85" s="5">
        <v>0.89572916666666658</v>
      </c>
      <c r="AQ85" s="4">
        <v>47.164406</v>
      </c>
      <c r="AR85" s="4">
        <v>-88.486129000000005</v>
      </c>
      <c r="AS85" s="4">
        <v>320.3</v>
      </c>
      <c r="AT85" s="4">
        <v>47.2</v>
      </c>
      <c r="AU85" s="4">
        <v>12</v>
      </c>
      <c r="AV85" s="4">
        <v>9</v>
      </c>
      <c r="AW85" s="4" t="s">
        <v>202</v>
      </c>
      <c r="AX85" s="4">
        <v>1.2</v>
      </c>
      <c r="AY85" s="4">
        <v>1.5</v>
      </c>
      <c r="AZ85" s="4">
        <v>1.9771000000000001</v>
      </c>
      <c r="BA85" s="4">
        <v>13.404</v>
      </c>
      <c r="BB85" s="4">
        <v>42.18</v>
      </c>
      <c r="BC85" s="4">
        <v>3.15</v>
      </c>
      <c r="BD85" s="4">
        <v>4.468</v>
      </c>
      <c r="BE85" s="4">
        <v>2784.4340000000002</v>
      </c>
      <c r="BF85" s="4">
        <v>81.668999999999997</v>
      </c>
      <c r="BG85" s="4">
        <v>32.06</v>
      </c>
      <c r="BH85" s="4">
        <v>0.182</v>
      </c>
      <c r="BI85" s="4">
        <v>32.241999999999997</v>
      </c>
      <c r="BJ85" s="4">
        <v>26.206</v>
      </c>
      <c r="BK85" s="4">
        <v>0.14899999999999999</v>
      </c>
      <c r="BL85" s="4">
        <v>26.355</v>
      </c>
      <c r="BM85" s="4">
        <v>3.7589000000000001</v>
      </c>
      <c r="BQ85" s="4">
        <v>253.565</v>
      </c>
      <c r="BR85" s="4">
        <v>5.0539000000000001E-2</v>
      </c>
      <c r="BS85" s="4">
        <v>-5</v>
      </c>
      <c r="BT85" s="4">
        <v>8.0000000000000002E-3</v>
      </c>
      <c r="BU85" s="4">
        <v>1.235036</v>
      </c>
      <c r="BV85" s="4">
        <v>21</v>
      </c>
      <c r="BW85" s="4">
        <f t="shared" si="10"/>
        <v>0.32629651119999997</v>
      </c>
      <c r="BY85" s="4">
        <f>BE85*$BU85*VLOOKUP("Fuel Specific Gravity",'Raw Data'!$A$1:$B$2000,2,FALSE)</f>
        <v>2582.5960484476241</v>
      </c>
      <c r="BZ85" s="4">
        <f>BF85*$BU85*VLOOKUP("Fuel Specific Gravity",'Raw Data'!$A$1:$B$2000,2,FALSE)</f>
        <v>75.748980468084</v>
      </c>
      <c r="CA85" s="4">
        <f>BJ85*$BU85*VLOOKUP("Fuel Specific Gravity",'Raw Data'!$A$1:$B$2000,2,FALSE)</f>
        <v>24.306380415415997</v>
      </c>
      <c r="CB85" s="4">
        <f>BM85*$BU85*VLOOKUP("Fuel Specific Gravity",'Raw Data'!$A$1:$B$2000,2,FALSE)</f>
        <v>3.4864249921204</v>
      </c>
    </row>
    <row r="86" spans="1:80" x14ac:dyDescent="0.25">
      <c r="A86" s="2">
        <v>43167</v>
      </c>
      <c r="B86" s="38">
        <v>1.9929398148148151E-2</v>
      </c>
      <c r="C86" s="4">
        <v>7.9379999999999997</v>
      </c>
      <c r="D86" s="4">
        <v>0.1134</v>
      </c>
      <c r="E86" s="4">
        <v>1134.174757</v>
      </c>
      <c r="F86" s="4">
        <v>419.8</v>
      </c>
      <c r="G86" s="4">
        <v>2.8</v>
      </c>
      <c r="H86" s="4">
        <v>98.1</v>
      </c>
      <c r="J86" s="4">
        <v>1.74</v>
      </c>
      <c r="K86" s="4">
        <v>0.92600000000000005</v>
      </c>
      <c r="L86" s="4">
        <v>7.3509000000000002</v>
      </c>
      <c r="M86" s="4">
        <v>0.105</v>
      </c>
      <c r="N86" s="4">
        <v>388.73500000000001</v>
      </c>
      <c r="O86" s="4">
        <v>2.5928</v>
      </c>
      <c r="P86" s="4">
        <v>391.3</v>
      </c>
      <c r="Q86" s="4">
        <v>317.75799999999998</v>
      </c>
      <c r="R86" s="4">
        <v>2.1194000000000002</v>
      </c>
      <c r="S86" s="4">
        <v>319.89999999999998</v>
      </c>
      <c r="T86" s="4">
        <v>98.083399999999997</v>
      </c>
      <c r="W86" s="4">
        <v>0</v>
      </c>
      <c r="X86" s="4">
        <v>1.6077999999999999</v>
      </c>
      <c r="Y86" s="4">
        <v>11.9</v>
      </c>
      <c r="Z86" s="4">
        <v>850</v>
      </c>
      <c r="AA86" s="4">
        <v>850</v>
      </c>
      <c r="AB86" s="4">
        <v>867</v>
      </c>
      <c r="AC86" s="4">
        <v>87</v>
      </c>
      <c r="AD86" s="4">
        <v>27.47</v>
      </c>
      <c r="AE86" s="4">
        <v>0.63</v>
      </c>
      <c r="AF86" s="4">
        <v>978</v>
      </c>
      <c r="AG86" s="4">
        <v>2</v>
      </c>
      <c r="AH86" s="4">
        <v>45</v>
      </c>
      <c r="AI86" s="4">
        <v>41</v>
      </c>
      <c r="AJ86" s="4">
        <v>190</v>
      </c>
      <c r="AK86" s="4">
        <v>168</v>
      </c>
      <c r="AL86" s="4">
        <v>5.0999999999999996</v>
      </c>
      <c r="AM86" s="4">
        <v>175.6</v>
      </c>
      <c r="AN86" s="4" t="s">
        <v>155</v>
      </c>
      <c r="AO86" s="4">
        <v>2</v>
      </c>
      <c r="AP86" s="5">
        <v>0.89574074074074073</v>
      </c>
      <c r="AQ86" s="4">
        <v>47.164461000000003</v>
      </c>
      <c r="AR86" s="4">
        <v>-88.486543999999995</v>
      </c>
      <c r="AS86" s="4">
        <v>319.89999999999998</v>
      </c>
      <c r="AT86" s="4">
        <v>43.9</v>
      </c>
      <c r="AU86" s="4">
        <v>12</v>
      </c>
      <c r="AV86" s="4">
        <v>9</v>
      </c>
      <c r="AW86" s="4" t="s">
        <v>202</v>
      </c>
      <c r="AX86" s="4">
        <v>1.2</v>
      </c>
      <c r="AY86" s="4">
        <v>1.5</v>
      </c>
      <c r="AZ86" s="4">
        <v>2</v>
      </c>
      <c r="BA86" s="4">
        <v>13.404</v>
      </c>
      <c r="BB86" s="4">
        <v>24.54</v>
      </c>
      <c r="BC86" s="4">
        <v>1.83</v>
      </c>
      <c r="BD86" s="4">
        <v>7.9889999999999999</v>
      </c>
      <c r="BE86" s="4">
        <v>2868.0410000000002</v>
      </c>
      <c r="BF86" s="4">
        <v>26.081</v>
      </c>
      <c r="BG86" s="4">
        <v>15.882999999999999</v>
      </c>
      <c r="BH86" s="4">
        <v>0.106</v>
      </c>
      <c r="BI86" s="4">
        <v>15.989000000000001</v>
      </c>
      <c r="BJ86" s="4">
        <v>12.983000000000001</v>
      </c>
      <c r="BK86" s="4">
        <v>8.6999999999999994E-2</v>
      </c>
      <c r="BL86" s="4">
        <v>13.07</v>
      </c>
      <c r="BM86" s="4">
        <v>1.3206</v>
      </c>
      <c r="BQ86" s="4">
        <v>456.12299999999999</v>
      </c>
      <c r="BR86" s="4">
        <v>2.2633E-2</v>
      </c>
      <c r="BS86" s="4">
        <v>-5</v>
      </c>
      <c r="BT86" s="4">
        <v>8.9289999999999994E-3</v>
      </c>
      <c r="BU86" s="4">
        <v>0.55309399999999997</v>
      </c>
      <c r="BV86" s="4">
        <v>21</v>
      </c>
      <c r="BW86" s="4">
        <f t="shared" si="10"/>
        <v>0.14612743479999998</v>
      </c>
      <c r="BY86" s="4">
        <f>BE86*$BU86*VLOOKUP("Fuel Specific Gravity",'Raw Data'!$A$1:$B$2000,2,FALSE)</f>
        <v>1191.3084979093542</v>
      </c>
      <c r="BZ86" s="4">
        <f>BF86*$BU86*VLOOKUP("Fuel Specific Gravity",'Raw Data'!$A$1:$B$2000,2,FALSE)</f>
        <v>10.833358705114</v>
      </c>
      <c r="CA86" s="4">
        <f>BJ86*$BU86*VLOOKUP("Fuel Specific Gravity",'Raw Data'!$A$1:$B$2000,2,FALSE)</f>
        <v>5.3927953709020002</v>
      </c>
      <c r="CB86" s="4">
        <f>BM86*$BU86*VLOOKUP("Fuel Specific Gravity",'Raw Data'!$A$1:$B$2000,2,FALSE)</f>
        <v>0.5485423682363999</v>
      </c>
    </row>
    <row r="87" spans="1:80" x14ac:dyDescent="0.25">
      <c r="A87" s="2">
        <v>43167</v>
      </c>
      <c r="B87" s="38">
        <v>1.9940972222222221E-2</v>
      </c>
      <c r="C87" s="4">
        <v>11.555</v>
      </c>
      <c r="D87" s="4">
        <v>7.1999999999999995E-2</v>
      </c>
      <c r="E87" s="4">
        <v>719.67741899999999</v>
      </c>
      <c r="F87" s="4">
        <v>416.2</v>
      </c>
      <c r="G87" s="4">
        <v>2.8</v>
      </c>
      <c r="H87" s="4">
        <v>66.7</v>
      </c>
      <c r="J87" s="4">
        <v>3.53</v>
      </c>
      <c r="K87" s="4">
        <v>0.89580000000000004</v>
      </c>
      <c r="L87" s="4">
        <v>10.351100000000001</v>
      </c>
      <c r="M87" s="4">
        <v>6.4500000000000002E-2</v>
      </c>
      <c r="N87" s="4">
        <v>372.84679999999997</v>
      </c>
      <c r="O87" s="4">
        <v>2.4729999999999999</v>
      </c>
      <c r="P87" s="4">
        <v>375.3</v>
      </c>
      <c r="Q87" s="4">
        <v>304.77080000000001</v>
      </c>
      <c r="R87" s="4">
        <v>2.0215000000000001</v>
      </c>
      <c r="S87" s="4">
        <v>306.8</v>
      </c>
      <c r="T87" s="4">
        <v>66.733699999999999</v>
      </c>
      <c r="W87" s="4">
        <v>0</v>
      </c>
      <c r="X87" s="4">
        <v>3.1594000000000002</v>
      </c>
      <c r="Y87" s="4">
        <v>11.9</v>
      </c>
      <c r="Z87" s="4">
        <v>850</v>
      </c>
      <c r="AA87" s="4">
        <v>850</v>
      </c>
      <c r="AB87" s="4">
        <v>867</v>
      </c>
      <c r="AC87" s="4">
        <v>87</v>
      </c>
      <c r="AD87" s="4">
        <v>27.47</v>
      </c>
      <c r="AE87" s="4">
        <v>0.63</v>
      </c>
      <c r="AF87" s="4">
        <v>978</v>
      </c>
      <c r="AG87" s="4">
        <v>2</v>
      </c>
      <c r="AH87" s="4">
        <v>45</v>
      </c>
      <c r="AI87" s="4">
        <v>41</v>
      </c>
      <c r="AJ87" s="4">
        <v>190</v>
      </c>
      <c r="AK87" s="4">
        <v>168</v>
      </c>
      <c r="AL87" s="4">
        <v>5.2</v>
      </c>
      <c r="AM87" s="4">
        <v>175.2</v>
      </c>
      <c r="AN87" s="4" t="s">
        <v>155</v>
      </c>
      <c r="AO87" s="4">
        <v>2</v>
      </c>
      <c r="AP87" s="5">
        <v>0.89576388888888892</v>
      </c>
      <c r="AQ87" s="4">
        <v>47.164451</v>
      </c>
      <c r="AR87" s="4">
        <v>-88.486767</v>
      </c>
      <c r="AS87" s="4">
        <v>319.5</v>
      </c>
      <c r="AT87" s="4">
        <v>35.5</v>
      </c>
      <c r="AU87" s="4">
        <v>12</v>
      </c>
      <c r="AV87" s="4">
        <v>10</v>
      </c>
      <c r="AW87" s="4" t="s">
        <v>202</v>
      </c>
      <c r="AX87" s="4">
        <v>1.2770999999999999</v>
      </c>
      <c r="AY87" s="4">
        <v>1.5770999999999999</v>
      </c>
      <c r="AZ87" s="4">
        <v>2</v>
      </c>
      <c r="BA87" s="4">
        <v>13.404</v>
      </c>
      <c r="BB87" s="4">
        <v>17.29</v>
      </c>
      <c r="BC87" s="4">
        <v>1.29</v>
      </c>
      <c r="BD87" s="4">
        <v>11.635999999999999</v>
      </c>
      <c r="BE87" s="4">
        <v>2888.5810000000001</v>
      </c>
      <c r="BF87" s="4">
        <v>11.45</v>
      </c>
      <c r="BG87" s="4">
        <v>10.896000000000001</v>
      </c>
      <c r="BH87" s="4">
        <v>7.1999999999999995E-2</v>
      </c>
      <c r="BI87" s="4">
        <v>10.968</v>
      </c>
      <c r="BJ87" s="4">
        <v>8.907</v>
      </c>
      <c r="BK87" s="4">
        <v>5.8999999999999997E-2</v>
      </c>
      <c r="BL87" s="4">
        <v>8.9659999999999993</v>
      </c>
      <c r="BM87" s="4">
        <v>0.64259999999999995</v>
      </c>
      <c r="BQ87" s="4">
        <v>641.07100000000003</v>
      </c>
      <c r="BR87" s="4">
        <v>9.3462000000000003E-2</v>
      </c>
      <c r="BS87" s="4">
        <v>-5</v>
      </c>
      <c r="BT87" s="4">
        <v>7.1419999999999999E-3</v>
      </c>
      <c r="BU87" s="4">
        <v>2.2839779999999998</v>
      </c>
      <c r="BV87" s="4">
        <v>21</v>
      </c>
      <c r="BW87" s="4">
        <f t="shared" si="10"/>
        <v>0.60342698759999991</v>
      </c>
      <c r="BY87" s="4">
        <f>BE87*$BU87*VLOOKUP("Fuel Specific Gravity",'Raw Data'!$A$1:$B$2000,2,FALSE)</f>
        <v>4954.6890468687179</v>
      </c>
      <c r="BZ87" s="4">
        <f>BF87*$BU87*VLOOKUP("Fuel Specific Gravity",'Raw Data'!$A$1:$B$2000,2,FALSE)</f>
        <v>19.639812623099996</v>
      </c>
      <c r="CA87" s="4">
        <f>BJ87*$BU87*VLOOKUP("Fuel Specific Gravity",'Raw Data'!$A$1:$B$2000,2,FALSE)</f>
        <v>15.277887426545998</v>
      </c>
      <c r="CB87" s="4">
        <f>BM87*$BU87*VLOOKUP("Fuel Specific Gravity",'Raw Data'!$A$1:$B$2000,2,FALSE)</f>
        <v>1.1022308813627999</v>
      </c>
    </row>
    <row r="88" spans="1:80" x14ac:dyDescent="0.25">
      <c r="A88" s="2">
        <v>43167</v>
      </c>
      <c r="B88" s="38">
        <v>1.9952546296296295E-2</v>
      </c>
      <c r="C88" s="4">
        <v>13.382</v>
      </c>
      <c r="D88" s="4">
        <v>4.58E-2</v>
      </c>
      <c r="E88" s="4">
        <v>458.47500000000002</v>
      </c>
      <c r="F88" s="4">
        <v>550.6</v>
      </c>
      <c r="G88" s="4">
        <v>2.2999999999999998</v>
      </c>
      <c r="H88" s="4">
        <v>49.8</v>
      </c>
      <c r="J88" s="4">
        <v>4.38</v>
      </c>
      <c r="K88" s="4">
        <v>0.88129999999999997</v>
      </c>
      <c r="L88" s="4">
        <v>11.792999999999999</v>
      </c>
      <c r="M88" s="4">
        <v>4.0399999999999998E-2</v>
      </c>
      <c r="N88" s="4">
        <v>485.25099999999998</v>
      </c>
      <c r="O88" s="4">
        <v>1.9922</v>
      </c>
      <c r="P88" s="4">
        <v>487.2</v>
      </c>
      <c r="Q88" s="4">
        <v>396.65170000000001</v>
      </c>
      <c r="R88" s="4">
        <v>1.6285000000000001</v>
      </c>
      <c r="S88" s="4">
        <v>398.3</v>
      </c>
      <c r="T88" s="4">
        <v>49.798099999999998</v>
      </c>
      <c r="W88" s="4">
        <v>0</v>
      </c>
      <c r="X88" s="4">
        <v>3.8637999999999999</v>
      </c>
      <c r="Y88" s="4">
        <v>11.9</v>
      </c>
      <c r="Z88" s="4">
        <v>850</v>
      </c>
      <c r="AA88" s="4">
        <v>849</v>
      </c>
      <c r="AB88" s="4">
        <v>868</v>
      </c>
      <c r="AC88" s="4">
        <v>87</v>
      </c>
      <c r="AD88" s="4">
        <v>27.47</v>
      </c>
      <c r="AE88" s="4">
        <v>0.63</v>
      </c>
      <c r="AF88" s="4">
        <v>978</v>
      </c>
      <c r="AG88" s="4">
        <v>2</v>
      </c>
      <c r="AH88" s="4">
        <v>45</v>
      </c>
      <c r="AI88" s="4">
        <v>41</v>
      </c>
      <c r="AJ88" s="4">
        <v>190</v>
      </c>
      <c r="AK88" s="4">
        <v>168</v>
      </c>
      <c r="AL88" s="4">
        <v>5.2</v>
      </c>
      <c r="AM88" s="4">
        <v>175.2</v>
      </c>
      <c r="AN88" s="4" t="s">
        <v>155</v>
      </c>
      <c r="AO88" s="4">
        <v>2</v>
      </c>
      <c r="AP88" s="5">
        <v>0.89577546296296295</v>
      </c>
      <c r="AQ88" s="4">
        <v>47.164445000000001</v>
      </c>
      <c r="AR88" s="4">
        <v>-88.486801999999997</v>
      </c>
      <c r="AS88" s="4">
        <v>319.39999999999998</v>
      </c>
      <c r="AT88" s="4">
        <v>33.299999999999997</v>
      </c>
      <c r="AU88" s="4">
        <v>12</v>
      </c>
      <c r="AV88" s="4">
        <v>10</v>
      </c>
      <c r="AW88" s="4" t="s">
        <v>201</v>
      </c>
      <c r="AX88" s="4">
        <v>1.3</v>
      </c>
      <c r="AY88" s="4">
        <v>1.6771</v>
      </c>
      <c r="AZ88" s="4">
        <v>2.0771000000000002</v>
      </c>
      <c r="BA88" s="4">
        <v>13.404</v>
      </c>
      <c r="BB88" s="4">
        <v>15.1</v>
      </c>
      <c r="BC88" s="4">
        <v>1.1299999999999999</v>
      </c>
      <c r="BD88" s="4">
        <v>13.475</v>
      </c>
      <c r="BE88" s="4">
        <v>2895.9589999999998</v>
      </c>
      <c r="BF88" s="4">
        <v>6.3150000000000004</v>
      </c>
      <c r="BG88" s="4">
        <v>12.478999999999999</v>
      </c>
      <c r="BH88" s="4">
        <v>5.0999999999999997E-2</v>
      </c>
      <c r="BI88" s="4">
        <v>12.53</v>
      </c>
      <c r="BJ88" s="4">
        <v>10.199999999999999</v>
      </c>
      <c r="BK88" s="4">
        <v>4.2000000000000003E-2</v>
      </c>
      <c r="BL88" s="4">
        <v>10.242000000000001</v>
      </c>
      <c r="BM88" s="4">
        <v>0.42199999999999999</v>
      </c>
      <c r="BQ88" s="4">
        <v>689.89099999999996</v>
      </c>
      <c r="BR88" s="4">
        <v>0.169604</v>
      </c>
      <c r="BS88" s="4">
        <v>-5</v>
      </c>
      <c r="BT88" s="4">
        <v>7.9290000000000003E-3</v>
      </c>
      <c r="BU88" s="4">
        <v>4.1446969999999999</v>
      </c>
      <c r="BV88" s="4">
        <v>21</v>
      </c>
      <c r="BW88" s="4">
        <f t="shared" si="10"/>
        <v>1.0950289473999999</v>
      </c>
      <c r="BY88" s="4">
        <f>BE88*$BU88*VLOOKUP("Fuel Specific Gravity",'Raw Data'!$A$1:$B$2000,2,FALSE)</f>
        <v>9014.1573071466719</v>
      </c>
      <c r="BZ88" s="4">
        <f>BF88*$BU88*VLOOKUP("Fuel Specific Gravity",'Raw Data'!$A$1:$B$2000,2,FALSE)</f>
        <v>19.656494927805003</v>
      </c>
      <c r="CA88" s="4">
        <f>BJ88*$BU88*VLOOKUP("Fuel Specific Gravity",'Raw Data'!$A$1:$B$2000,2,FALSE)</f>
        <v>31.749207959399996</v>
      </c>
      <c r="CB88" s="4">
        <f>BM88*$BU88*VLOOKUP("Fuel Specific Gravity",'Raw Data'!$A$1:$B$2000,2,FALSE)</f>
        <v>1.3135456626339999</v>
      </c>
    </row>
    <row r="89" spans="1:80" x14ac:dyDescent="0.25">
      <c r="A89" s="2">
        <v>43167</v>
      </c>
      <c r="B89" s="38">
        <v>1.9964120370370372E-2</v>
      </c>
      <c r="C89" s="4">
        <v>13.597</v>
      </c>
      <c r="D89" s="4">
        <v>2.7099999999999999E-2</v>
      </c>
      <c r="E89" s="4">
        <v>270.87855300000001</v>
      </c>
      <c r="F89" s="4">
        <v>632.79999999999995</v>
      </c>
      <c r="G89" s="4">
        <v>2.1</v>
      </c>
      <c r="H89" s="4">
        <v>39.5</v>
      </c>
      <c r="J89" s="4">
        <v>4.92</v>
      </c>
      <c r="K89" s="4">
        <v>0.87980000000000003</v>
      </c>
      <c r="L89" s="4">
        <v>11.9625</v>
      </c>
      <c r="M89" s="4">
        <v>2.3800000000000002E-2</v>
      </c>
      <c r="N89" s="4">
        <v>556.69929999999999</v>
      </c>
      <c r="O89" s="4">
        <v>1.8819999999999999</v>
      </c>
      <c r="P89" s="4">
        <v>558.6</v>
      </c>
      <c r="Q89" s="4">
        <v>455.05470000000003</v>
      </c>
      <c r="R89" s="4">
        <v>1.5384</v>
      </c>
      <c r="S89" s="4">
        <v>456.6</v>
      </c>
      <c r="T89" s="4">
        <v>39.4679</v>
      </c>
      <c r="W89" s="4">
        <v>0</v>
      </c>
      <c r="X89" s="4">
        <v>4.3277000000000001</v>
      </c>
      <c r="Y89" s="4">
        <v>11.9</v>
      </c>
      <c r="Z89" s="4">
        <v>850</v>
      </c>
      <c r="AA89" s="4">
        <v>850</v>
      </c>
      <c r="AB89" s="4">
        <v>869</v>
      </c>
      <c r="AC89" s="4">
        <v>87</v>
      </c>
      <c r="AD89" s="4">
        <v>27.47</v>
      </c>
      <c r="AE89" s="4">
        <v>0.63</v>
      </c>
      <c r="AF89" s="4">
        <v>978</v>
      </c>
      <c r="AG89" s="4">
        <v>2</v>
      </c>
      <c r="AH89" s="4">
        <v>45</v>
      </c>
      <c r="AI89" s="4">
        <v>41</v>
      </c>
      <c r="AJ89" s="4">
        <v>190</v>
      </c>
      <c r="AK89" s="4">
        <v>168.9</v>
      </c>
      <c r="AL89" s="4">
        <v>5.3</v>
      </c>
      <c r="AM89" s="4">
        <v>175.5</v>
      </c>
      <c r="AN89" s="4" t="s">
        <v>155</v>
      </c>
      <c r="AO89" s="4">
        <v>2</v>
      </c>
      <c r="AP89" s="5">
        <v>0.89577546296296295</v>
      </c>
      <c r="AQ89" s="4">
        <v>47.164411999999999</v>
      </c>
      <c r="AR89" s="4">
        <v>-88.487054999999998</v>
      </c>
      <c r="AS89" s="4">
        <v>319.2</v>
      </c>
      <c r="AT89" s="4">
        <v>30.2</v>
      </c>
      <c r="AU89" s="4">
        <v>12</v>
      </c>
      <c r="AV89" s="4">
        <v>10</v>
      </c>
      <c r="AW89" s="4" t="s">
        <v>201</v>
      </c>
      <c r="AX89" s="4">
        <v>1.5313000000000001</v>
      </c>
      <c r="AY89" s="4">
        <v>1.1603000000000001</v>
      </c>
      <c r="AZ89" s="4">
        <v>2.2542</v>
      </c>
      <c r="BA89" s="4">
        <v>13.404</v>
      </c>
      <c r="BB89" s="4">
        <v>14.9</v>
      </c>
      <c r="BC89" s="4">
        <v>1.1100000000000001</v>
      </c>
      <c r="BD89" s="4">
        <v>13.667999999999999</v>
      </c>
      <c r="BE89" s="4">
        <v>2900.2460000000001</v>
      </c>
      <c r="BF89" s="4">
        <v>3.677</v>
      </c>
      <c r="BG89" s="4">
        <v>14.134</v>
      </c>
      <c r="BH89" s="4">
        <v>4.8000000000000001E-2</v>
      </c>
      <c r="BI89" s="4">
        <v>14.182</v>
      </c>
      <c r="BJ89" s="4">
        <v>11.554</v>
      </c>
      <c r="BK89" s="4">
        <v>3.9E-2</v>
      </c>
      <c r="BL89" s="4">
        <v>11.593</v>
      </c>
      <c r="BM89" s="4">
        <v>0.33019999999999999</v>
      </c>
      <c r="BQ89" s="4">
        <v>762.91200000000003</v>
      </c>
      <c r="BR89" s="4">
        <v>0.136911</v>
      </c>
      <c r="BS89" s="4">
        <v>-5</v>
      </c>
      <c r="BT89" s="4">
        <v>6.1419999999999999E-3</v>
      </c>
      <c r="BU89" s="4">
        <v>3.3457629999999998</v>
      </c>
      <c r="BV89" s="4">
        <v>21</v>
      </c>
      <c r="BW89" s="4">
        <f t="shared" si="10"/>
        <v>0.88395058459999987</v>
      </c>
      <c r="BY89" s="4">
        <f>BE89*$BU89*VLOOKUP("Fuel Specific Gravity",'Raw Data'!$A$1:$B$2000,2,FALSE)</f>
        <v>7287.3553540311987</v>
      </c>
      <c r="BZ89" s="4">
        <f>BF89*$BU89*VLOOKUP("Fuel Specific Gravity",'Raw Data'!$A$1:$B$2000,2,FALSE)</f>
        <v>9.239080283801</v>
      </c>
      <c r="CA89" s="4">
        <f>BJ89*$BU89*VLOOKUP("Fuel Specific Gravity",'Raw Data'!$A$1:$B$2000,2,FALSE)</f>
        <v>29.031366222202003</v>
      </c>
      <c r="CB89" s="4">
        <f>BM89*$BU89*VLOOKUP("Fuel Specific Gravity",'Raw Data'!$A$1:$B$2000,2,FALSE)</f>
        <v>0.82968297789259993</v>
      </c>
    </row>
    <row r="90" spans="1:80" x14ac:dyDescent="0.25">
      <c r="A90" s="2">
        <v>43167</v>
      </c>
      <c r="B90" s="38">
        <v>1.9975694444444445E-2</v>
      </c>
      <c r="C90" s="4">
        <v>13.175000000000001</v>
      </c>
      <c r="D90" s="4">
        <v>1.61E-2</v>
      </c>
      <c r="E90" s="4">
        <v>161.14049600000001</v>
      </c>
      <c r="F90" s="4">
        <v>541.1</v>
      </c>
      <c r="G90" s="4">
        <v>2.8</v>
      </c>
      <c r="H90" s="4">
        <v>44.8</v>
      </c>
      <c r="J90" s="4">
        <v>5.17</v>
      </c>
      <c r="K90" s="4">
        <v>0.88329999999999997</v>
      </c>
      <c r="L90" s="4">
        <v>11.637600000000001</v>
      </c>
      <c r="M90" s="4">
        <v>1.4200000000000001E-2</v>
      </c>
      <c r="N90" s="4">
        <v>477.95499999999998</v>
      </c>
      <c r="O90" s="4">
        <v>2.4350999999999998</v>
      </c>
      <c r="P90" s="4">
        <v>480.4</v>
      </c>
      <c r="Q90" s="4">
        <v>390.24520000000001</v>
      </c>
      <c r="R90" s="4">
        <v>1.9882</v>
      </c>
      <c r="S90" s="4">
        <v>392.2</v>
      </c>
      <c r="T90" s="4">
        <v>44.768000000000001</v>
      </c>
      <c r="W90" s="4">
        <v>0</v>
      </c>
      <c r="X90" s="4">
        <v>4.5644</v>
      </c>
      <c r="Y90" s="4">
        <v>12</v>
      </c>
      <c r="Z90" s="4">
        <v>850</v>
      </c>
      <c r="AA90" s="4">
        <v>850</v>
      </c>
      <c r="AB90" s="4">
        <v>869</v>
      </c>
      <c r="AC90" s="4">
        <v>86.1</v>
      </c>
      <c r="AD90" s="4">
        <v>27.18</v>
      </c>
      <c r="AE90" s="4">
        <v>0.62</v>
      </c>
      <c r="AF90" s="4">
        <v>978</v>
      </c>
      <c r="AG90" s="4">
        <v>2</v>
      </c>
      <c r="AH90" s="4">
        <v>45</v>
      </c>
      <c r="AI90" s="4">
        <v>41</v>
      </c>
      <c r="AJ90" s="4">
        <v>190</v>
      </c>
      <c r="AK90" s="4">
        <v>168.1</v>
      </c>
      <c r="AL90" s="4">
        <v>5.4</v>
      </c>
      <c r="AM90" s="4">
        <v>175.9</v>
      </c>
      <c r="AN90" s="4" t="s">
        <v>155</v>
      </c>
      <c r="AO90" s="4">
        <v>2</v>
      </c>
      <c r="AP90" s="5">
        <v>0.89579861111111114</v>
      </c>
      <c r="AQ90" s="4">
        <v>47.164369999999998</v>
      </c>
      <c r="AR90" s="4">
        <v>-88.487257</v>
      </c>
      <c r="AS90" s="4">
        <v>319.10000000000002</v>
      </c>
      <c r="AT90" s="4">
        <v>29.3</v>
      </c>
      <c r="AU90" s="4">
        <v>12</v>
      </c>
      <c r="AV90" s="4">
        <v>10</v>
      </c>
      <c r="AW90" s="4" t="s">
        <v>201</v>
      </c>
      <c r="AX90" s="4">
        <v>1.4458</v>
      </c>
      <c r="AY90" s="4">
        <v>1.0770999999999999</v>
      </c>
      <c r="AZ90" s="4">
        <v>2.3771</v>
      </c>
      <c r="BA90" s="4">
        <v>13.404</v>
      </c>
      <c r="BB90" s="4">
        <v>15.36</v>
      </c>
      <c r="BC90" s="4">
        <v>1.1499999999999999</v>
      </c>
      <c r="BD90" s="4">
        <v>13.21</v>
      </c>
      <c r="BE90" s="4">
        <v>2902.5920000000001</v>
      </c>
      <c r="BF90" s="4">
        <v>2.2599999999999998</v>
      </c>
      <c r="BG90" s="4">
        <v>12.484</v>
      </c>
      <c r="BH90" s="4">
        <v>6.4000000000000001E-2</v>
      </c>
      <c r="BI90" s="4">
        <v>12.547000000000001</v>
      </c>
      <c r="BJ90" s="4">
        <v>10.193</v>
      </c>
      <c r="BK90" s="4">
        <v>5.1999999999999998E-2</v>
      </c>
      <c r="BL90" s="4">
        <v>10.244999999999999</v>
      </c>
      <c r="BM90" s="4">
        <v>0.38529999999999998</v>
      </c>
      <c r="BQ90" s="4">
        <v>827.75699999999995</v>
      </c>
      <c r="BR90" s="4">
        <v>0.13585800000000001</v>
      </c>
      <c r="BS90" s="4">
        <v>-5</v>
      </c>
      <c r="BT90" s="4">
        <v>6.0000000000000001E-3</v>
      </c>
      <c r="BU90" s="4">
        <v>3.32003</v>
      </c>
      <c r="BV90" s="4">
        <v>21</v>
      </c>
      <c r="BW90" s="4">
        <f t="shared" si="10"/>
        <v>0.87715192600000003</v>
      </c>
      <c r="BY90" s="4">
        <f>BE90*$BU90*VLOOKUP("Fuel Specific Gravity",'Raw Data'!$A$1:$B$2000,2,FALSE)</f>
        <v>7237.1560808377608</v>
      </c>
      <c r="BZ90" s="4">
        <f>BF90*$BU90*VLOOKUP("Fuel Specific Gravity",'Raw Data'!$A$1:$B$2000,2,FALSE)</f>
        <v>5.6349541177999996</v>
      </c>
      <c r="CA90" s="4">
        <f>BJ90*$BU90*VLOOKUP("Fuel Specific Gravity",'Raw Data'!$A$1:$B$2000,2,FALSE)</f>
        <v>25.414640408290001</v>
      </c>
      <c r="CB90" s="4">
        <f>BM90*$BU90*VLOOKUP("Fuel Specific Gravity",'Raw Data'!$A$1:$B$2000,2,FALSE)</f>
        <v>0.96068487680899983</v>
      </c>
    </row>
    <row r="91" spans="1:80" x14ac:dyDescent="0.25">
      <c r="A91" s="2">
        <v>43167</v>
      </c>
      <c r="B91" s="38">
        <v>1.9987268518518519E-2</v>
      </c>
      <c r="C91" s="4">
        <v>13.59</v>
      </c>
      <c r="D91" s="4">
        <v>1.29E-2</v>
      </c>
      <c r="E91" s="4">
        <v>128.58074999999999</v>
      </c>
      <c r="F91" s="4">
        <v>380.2</v>
      </c>
      <c r="G91" s="4">
        <v>3.5</v>
      </c>
      <c r="H91" s="4">
        <v>51.8</v>
      </c>
      <c r="J91" s="4">
        <v>5.2</v>
      </c>
      <c r="K91" s="4">
        <v>0.88</v>
      </c>
      <c r="L91" s="4">
        <v>11.96</v>
      </c>
      <c r="M91" s="4">
        <v>1.1299999999999999E-2</v>
      </c>
      <c r="N91" s="4">
        <v>334.5949</v>
      </c>
      <c r="O91" s="4">
        <v>3.1147</v>
      </c>
      <c r="P91" s="4">
        <v>337.7</v>
      </c>
      <c r="Q91" s="4">
        <v>273.1696</v>
      </c>
      <c r="R91" s="4">
        <v>2.5428999999999999</v>
      </c>
      <c r="S91" s="4">
        <v>275.7</v>
      </c>
      <c r="T91" s="4">
        <v>51.825299999999999</v>
      </c>
      <c r="W91" s="4">
        <v>0</v>
      </c>
      <c r="X91" s="4">
        <v>4.5762</v>
      </c>
      <c r="Y91" s="4">
        <v>11.9</v>
      </c>
      <c r="Z91" s="4">
        <v>851</v>
      </c>
      <c r="AA91" s="4">
        <v>851</v>
      </c>
      <c r="AB91" s="4">
        <v>869</v>
      </c>
      <c r="AC91" s="4">
        <v>86</v>
      </c>
      <c r="AD91" s="4">
        <v>27.16</v>
      </c>
      <c r="AE91" s="4">
        <v>0.62</v>
      </c>
      <c r="AF91" s="4">
        <v>978</v>
      </c>
      <c r="AG91" s="4">
        <v>2</v>
      </c>
      <c r="AH91" s="4">
        <v>45</v>
      </c>
      <c r="AI91" s="4">
        <v>41</v>
      </c>
      <c r="AJ91" s="4">
        <v>190</v>
      </c>
      <c r="AK91" s="4">
        <v>168</v>
      </c>
      <c r="AL91" s="4">
        <v>5.4</v>
      </c>
      <c r="AM91" s="4">
        <v>175.8</v>
      </c>
      <c r="AN91" s="4" t="s">
        <v>155</v>
      </c>
      <c r="AO91" s="4">
        <v>2</v>
      </c>
      <c r="AP91" s="5">
        <v>0.89581018518518529</v>
      </c>
      <c r="AQ91" s="4">
        <v>47.164329000000002</v>
      </c>
      <c r="AR91" s="4">
        <v>-88.487412000000006</v>
      </c>
      <c r="AS91" s="4">
        <v>319.3</v>
      </c>
      <c r="AT91" s="4">
        <v>28.5</v>
      </c>
      <c r="AU91" s="4">
        <v>12</v>
      </c>
      <c r="AV91" s="4">
        <v>9</v>
      </c>
      <c r="AW91" s="4" t="s">
        <v>201</v>
      </c>
      <c r="AX91" s="4">
        <v>1.4</v>
      </c>
      <c r="AY91" s="4">
        <v>1.2542</v>
      </c>
      <c r="AZ91" s="4">
        <v>2.4771000000000001</v>
      </c>
      <c r="BA91" s="4">
        <v>13.404</v>
      </c>
      <c r="BB91" s="4">
        <v>14.92</v>
      </c>
      <c r="BC91" s="4">
        <v>1.1100000000000001</v>
      </c>
      <c r="BD91" s="4">
        <v>13.632</v>
      </c>
      <c r="BE91" s="4">
        <v>2902.9879999999998</v>
      </c>
      <c r="BF91" s="4">
        <v>1.748</v>
      </c>
      <c r="BG91" s="4">
        <v>8.5050000000000008</v>
      </c>
      <c r="BH91" s="4">
        <v>7.9000000000000001E-2</v>
      </c>
      <c r="BI91" s="4">
        <v>8.5839999999999996</v>
      </c>
      <c r="BJ91" s="4">
        <v>6.944</v>
      </c>
      <c r="BK91" s="4">
        <v>6.5000000000000002E-2</v>
      </c>
      <c r="BL91" s="4">
        <v>7.008</v>
      </c>
      <c r="BM91" s="4">
        <v>0.43409999999999999</v>
      </c>
      <c r="BQ91" s="4">
        <v>807.63099999999997</v>
      </c>
      <c r="BR91" s="4">
        <v>0.135071</v>
      </c>
      <c r="BS91" s="4">
        <v>-5</v>
      </c>
      <c r="BT91" s="4">
        <v>6.9290000000000003E-3</v>
      </c>
      <c r="BU91" s="4">
        <v>3.3007979999999999</v>
      </c>
      <c r="BV91" s="4">
        <v>21</v>
      </c>
      <c r="BW91" s="4">
        <f t="shared" si="10"/>
        <v>0.87207083159999998</v>
      </c>
      <c r="BY91" s="4">
        <f>BE91*$BU91*VLOOKUP("Fuel Specific Gravity",'Raw Data'!$A$1:$B$2000,2,FALSE)</f>
        <v>7196.2149153024229</v>
      </c>
      <c r="BZ91" s="4">
        <f>BF91*$BU91*VLOOKUP("Fuel Specific Gravity",'Raw Data'!$A$1:$B$2000,2,FALSE)</f>
        <v>4.3331159729039994</v>
      </c>
      <c r="CA91" s="4">
        <f>BJ91*$BU91*VLOOKUP("Fuel Specific Gravity",'Raw Data'!$A$1:$B$2000,2,FALSE)</f>
        <v>17.213476725311999</v>
      </c>
      <c r="CB91" s="4">
        <f>BM91*$BU91*VLOOKUP("Fuel Specific Gravity",'Raw Data'!$A$1:$B$2000,2,FALSE)</f>
        <v>1.0760901852617999</v>
      </c>
    </row>
    <row r="92" spans="1:80" x14ac:dyDescent="0.25">
      <c r="A92" s="2">
        <v>43167</v>
      </c>
      <c r="B92" s="38">
        <v>1.9998842592592592E-2</v>
      </c>
      <c r="C92" s="4">
        <v>13.833</v>
      </c>
      <c r="D92" s="4">
        <v>1.04E-2</v>
      </c>
      <c r="E92" s="4">
        <v>104.11093</v>
      </c>
      <c r="F92" s="4">
        <v>282.10000000000002</v>
      </c>
      <c r="G92" s="4">
        <v>3.6</v>
      </c>
      <c r="H92" s="4">
        <v>65.599999999999994</v>
      </c>
      <c r="J92" s="4">
        <v>5.14</v>
      </c>
      <c r="K92" s="4">
        <v>0.87819999999999998</v>
      </c>
      <c r="L92" s="4">
        <v>12.1479</v>
      </c>
      <c r="M92" s="4">
        <v>9.1000000000000004E-3</v>
      </c>
      <c r="N92" s="4">
        <v>247.7482</v>
      </c>
      <c r="O92" s="4">
        <v>3.1614</v>
      </c>
      <c r="P92" s="4">
        <v>250.9</v>
      </c>
      <c r="Q92" s="4">
        <v>202.2663</v>
      </c>
      <c r="R92" s="4">
        <v>2.581</v>
      </c>
      <c r="S92" s="4">
        <v>204.8</v>
      </c>
      <c r="T92" s="4">
        <v>65.628600000000006</v>
      </c>
      <c r="W92" s="4">
        <v>0</v>
      </c>
      <c r="X92" s="4">
        <v>4.5119999999999996</v>
      </c>
      <c r="Y92" s="4">
        <v>11.9</v>
      </c>
      <c r="Z92" s="4">
        <v>851</v>
      </c>
      <c r="AA92" s="4">
        <v>851</v>
      </c>
      <c r="AB92" s="4">
        <v>870</v>
      </c>
      <c r="AC92" s="4">
        <v>86</v>
      </c>
      <c r="AD92" s="4">
        <v>27.16</v>
      </c>
      <c r="AE92" s="4">
        <v>0.62</v>
      </c>
      <c r="AF92" s="4">
        <v>978</v>
      </c>
      <c r="AG92" s="4">
        <v>2</v>
      </c>
      <c r="AH92" s="4">
        <v>45</v>
      </c>
      <c r="AI92" s="4">
        <v>41</v>
      </c>
      <c r="AJ92" s="4">
        <v>190</v>
      </c>
      <c r="AK92" s="4">
        <v>168.9</v>
      </c>
      <c r="AL92" s="4">
        <v>5.5</v>
      </c>
      <c r="AM92" s="4">
        <v>175.4</v>
      </c>
      <c r="AN92" s="4" t="s">
        <v>155</v>
      </c>
      <c r="AO92" s="4">
        <v>2</v>
      </c>
      <c r="AP92" s="5">
        <v>0.89582175925925922</v>
      </c>
      <c r="AQ92" s="4">
        <v>47.164319999999996</v>
      </c>
      <c r="AR92" s="4">
        <v>-88.487447000000003</v>
      </c>
      <c r="AS92" s="4">
        <v>319.3</v>
      </c>
      <c r="AT92" s="4">
        <v>28.2</v>
      </c>
      <c r="AU92" s="4">
        <v>12</v>
      </c>
      <c r="AV92" s="4">
        <v>9</v>
      </c>
      <c r="AW92" s="4" t="s">
        <v>200</v>
      </c>
      <c r="AX92" s="4">
        <v>1.0915999999999999</v>
      </c>
      <c r="AY92" s="4">
        <v>1.3</v>
      </c>
      <c r="AZ92" s="4">
        <v>2.0373999999999999</v>
      </c>
      <c r="BA92" s="4">
        <v>13.404</v>
      </c>
      <c r="BB92" s="4">
        <v>14.67</v>
      </c>
      <c r="BC92" s="4">
        <v>1.0900000000000001</v>
      </c>
      <c r="BD92" s="4">
        <v>13.875</v>
      </c>
      <c r="BE92" s="4">
        <v>2903.0909999999999</v>
      </c>
      <c r="BF92" s="4">
        <v>1.391</v>
      </c>
      <c r="BG92" s="4">
        <v>6.2</v>
      </c>
      <c r="BH92" s="4">
        <v>7.9000000000000001E-2</v>
      </c>
      <c r="BI92" s="4">
        <v>6.2789999999999999</v>
      </c>
      <c r="BJ92" s="4">
        <v>5.0620000000000003</v>
      </c>
      <c r="BK92" s="4">
        <v>6.5000000000000002E-2</v>
      </c>
      <c r="BL92" s="4">
        <v>5.1269999999999998</v>
      </c>
      <c r="BM92" s="4">
        <v>0.54120000000000001</v>
      </c>
      <c r="BQ92" s="4">
        <v>784.02499999999998</v>
      </c>
      <c r="BR92" s="4">
        <v>0.15729599999999999</v>
      </c>
      <c r="BS92" s="4">
        <v>-5</v>
      </c>
      <c r="BT92" s="4">
        <v>6.071E-3</v>
      </c>
      <c r="BU92" s="4">
        <v>3.8439220000000001</v>
      </c>
      <c r="BV92" s="4">
        <v>21</v>
      </c>
      <c r="BW92" s="4">
        <f t="shared" si="10"/>
        <v>1.0155641924000001</v>
      </c>
      <c r="BY92" s="4">
        <f>BE92*$BU92*VLOOKUP("Fuel Specific Gravity",'Raw Data'!$A$1:$B$2000,2,FALSE)</f>
        <v>8380.6007775394028</v>
      </c>
      <c r="BZ92" s="4">
        <f>BF92*$BU92*VLOOKUP("Fuel Specific Gravity",'Raw Data'!$A$1:$B$2000,2,FALSE)</f>
        <v>4.015518522002</v>
      </c>
      <c r="CA92" s="4">
        <f>BJ92*$BU92*VLOOKUP("Fuel Specific Gravity",'Raw Data'!$A$1:$B$2000,2,FALSE)</f>
        <v>14.612907806163999</v>
      </c>
      <c r="CB92" s="4">
        <f>BM92*$BU92*VLOOKUP("Fuel Specific Gravity",'Raw Data'!$A$1:$B$2000,2,FALSE)</f>
        <v>1.5623282703864001</v>
      </c>
    </row>
    <row r="93" spans="1:80" x14ac:dyDescent="0.25">
      <c r="A93" s="2">
        <v>43167</v>
      </c>
      <c r="B93" s="38">
        <v>2.0010416666666666E-2</v>
      </c>
      <c r="C93" s="4">
        <v>13.878</v>
      </c>
      <c r="D93" s="4">
        <v>7.1000000000000004E-3</v>
      </c>
      <c r="E93" s="4">
        <v>71.482433999999998</v>
      </c>
      <c r="F93" s="4">
        <v>235</v>
      </c>
      <c r="G93" s="4">
        <v>3.6</v>
      </c>
      <c r="H93" s="4">
        <v>78.7</v>
      </c>
      <c r="J93" s="4">
        <v>4.74</v>
      </c>
      <c r="K93" s="4">
        <v>0.87780000000000002</v>
      </c>
      <c r="L93" s="4">
        <v>12.181699999999999</v>
      </c>
      <c r="M93" s="4">
        <v>6.3E-3</v>
      </c>
      <c r="N93" s="4">
        <v>206.25890000000001</v>
      </c>
      <c r="O93" s="4">
        <v>3.16</v>
      </c>
      <c r="P93" s="4">
        <v>209.4</v>
      </c>
      <c r="Q93" s="4">
        <v>168.39359999999999</v>
      </c>
      <c r="R93" s="4">
        <v>2.5798999999999999</v>
      </c>
      <c r="S93" s="4">
        <v>171</v>
      </c>
      <c r="T93" s="4">
        <v>78.723799999999997</v>
      </c>
      <c r="W93" s="4">
        <v>0</v>
      </c>
      <c r="X93" s="4">
        <v>4.1635999999999997</v>
      </c>
      <c r="Y93" s="4">
        <v>11.9</v>
      </c>
      <c r="Z93" s="4">
        <v>850</v>
      </c>
      <c r="AA93" s="4">
        <v>851</v>
      </c>
      <c r="AB93" s="4">
        <v>869</v>
      </c>
      <c r="AC93" s="4">
        <v>86</v>
      </c>
      <c r="AD93" s="4">
        <v>27.16</v>
      </c>
      <c r="AE93" s="4">
        <v>0.62</v>
      </c>
      <c r="AF93" s="4">
        <v>978</v>
      </c>
      <c r="AG93" s="4">
        <v>2</v>
      </c>
      <c r="AH93" s="4">
        <v>45</v>
      </c>
      <c r="AI93" s="4">
        <v>41</v>
      </c>
      <c r="AJ93" s="4">
        <v>190</v>
      </c>
      <c r="AK93" s="4">
        <v>169</v>
      </c>
      <c r="AL93" s="4">
        <v>5.4</v>
      </c>
      <c r="AM93" s="4">
        <v>175</v>
      </c>
      <c r="AN93" s="4" t="s">
        <v>155</v>
      </c>
      <c r="AO93" s="4">
        <v>2</v>
      </c>
      <c r="AP93" s="5">
        <v>0.89582175925925922</v>
      </c>
      <c r="AQ93" s="4">
        <v>47.164270999999999</v>
      </c>
      <c r="AR93" s="4">
        <v>-88.487656999999999</v>
      </c>
      <c r="AS93" s="4">
        <v>319.39999999999998</v>
      </c>
      <c r="AT93" s="4">
        <v>25.9</v>
      </c>
      <c r="AU93" s="4">
        <v>12</v>
      </c>
      <c r="AV93" s="4">
        <v>9</v>
      </c>
      <c r="AW93" s="4" t="s">
        <v>200</v>
      </c>
      <c r="AX93" s="4">
        <v>1</v>
      </c>
      <c r="AY93" s="4">
        <v>1.3770230000000001</v>
      </c>
      <c r="AZ93" s="4">
        <v>1.9</v>
      </c>
      <c r="BA93" s="4">
        <v>13.404</v>
      </c>
      <c r="BB93" s="4">
        <v>14.63</v>
      </c>
      <c r="BC93" s="4">
        <v>1.0900000000000001</v>
      </c>
      <c r="BD93" s="4">
        <v>13.923</v>
      </c>
      <c r="BE93" s="4">
        <v>2903.4470000000001</v>
      </c>
      <c r="BF93" s="4">
        <v>0.95199999999999996</v>
      </c>
      <c r="BG93" s="4">
        <v>5.1479999999999997</v>
      </c>
      <c r="BH93" s="4">
        <v>7.9000000000000001E-2</v>
      </c>
      <c r="BI93" s="4">
        <v>5.2270000000000003</v>
      </c>
      <c r="BJ93" s="4">
        <v>4.2030000000000003</v>
      </c>
      <c r="BK93" s="4">
        <v>6.4000000000000001E-2</v>
      </c>
      <c r="BL93" s="4">
        <v>4.2670000000000003</v>
      </c>
      <c r="BM93" s="4">
        <v>0.64749999999999996</v>
      </c>
      <c r="BQ93" s="4">
        <v>721.57</v>
      </c>
      <c r="BR93" s="4">
        <v>0.124627</v>
      </c>
      <c r="BS93" s="4">
        <v>-5</v>
      </c>
      <c r="BT93" s="4">
        <v>5.071E-3</v>
      </c>
      <c r="BU93" s="4">
        <v>3.0455719999999999</v>
      </c>
      <c r="BV93" s="4">
        <v>21</v>
      </c>
      <c r="BW93" s="4">
        <f t="shared" si="10"/>
        <v>0.80464012239999994</v>
      </c>
      <c r="BY93" s="4">
        <f>BE93*$BU93*VLOOKUP("Fuel Specific Gravity",'Raw Data'!$A$1:$B$2000,2,FALSE)</f>
        <v>6640.8353218996845</v>
      </c>
      <c r="BZ93" s="4">
        <f>BF93*$BU93*VLOOKUP("Fuel Specific Gravity",'Raw Data'!$A$1:$B$2000,2,FALSE)</f>
        <v>2.1774377925439996</v>
      </c>
      <c r="CA93" s="4">
        <f>BJ93*$BU93*VLOOKUP("Fuel Specific Gravity",'Raw Data'!$A$1:$B$2000,2,FALSE)</f>
        <v>9.6132048761160007</v>
      </c>
      <c r="CB93" s="4">
        <f>BM93*$BU93*VLOOKUP("Fuel Specific Gravity",'Raw Data'!$A$1:$B$2000,2,FALSE)</f>
        <v>1.4809779103699998</v>
      </c>
    </row>
    <row r="94" spans="1:80" x14ac:dyDescent="0.25">
      <c r="A94" s="2">
        <v>43167</v>
      </c>
      <c r="B94" s="38">
        <v>2.002199074074074E-2</v>
      </c>
      <c r="C94" s="4">
        <v>14.022</v>
      </c>
      <c r="D94" s="4">
        <v>6.6E-3</v>
      </c>
      <c r="E94" s="4">
        <v>65.602359000000007</v>
      </c>
      <c r="F94" s="4">
        <v>206.8</v>
      </c>
      <c r="G94" s="4">
        <v>3.5</v>
      </c>
      <c r="H94" s="4">
        <v>91</v>
      </c>
      <c r="J94" s="4">
        <v>4.07</v>
      </c>
      <c r="K94" s="4">
        <v>0.87660000000000005</v>
      </c>
      <c r="L94" s="4">
        <v>12.291600000000001</v>
      </c>
      <c r="M94" s="4">
        <v>5.7999999999999996E-3</v>
      </c>
      <c r="N94" s="4">
        <v>181.3049</v>
      </c>
      <c r="O94" s="4">
        <v>3.0678999999999998</v>
      </c>
      <c r="P94" s="4">
        <v>184.4</v>
      </c>
      <c r="Q94" s="4">
        <v>148.02070000000001</v>
      </c>
      <c r="R94" s="4">
        <v>2.5047000000000001</v>
      </c>
      <c r="S94" s="4">
        <v>150.5</v>
      </c>
      <c r="T94" s="4">
        <v>91.021000000000001</v>
      </c>
      <c r="W94" s="4">
        <v>0</v>
      </c>
      <c r="X94" s="4">
        <v>3.5638000000000001</v>
      </c>
      <c r="Y94" s="4">
        <v>11.9</v>
      </c>
      <c r="Z94" s="4">
        <v>851</v>
      </c>
      <c r="AA94" s="4">
        <v>852</v>
      </c>
      <c r="AB94" s="4">
        <v>870</v>
      </c>
      <c r="AC94" s="4">
        <v>86</v>
      </c>
      <c r="AD94" s="4">
        <v>27.16</v>
      </c>
      <c r="AE94" s="4">
        <v>0.62</v>
      </c>
      <c r="AF94" s="4">
        <v>978</v>
      </c>
      <c r="AG94" s="4">
        <v>2</v>
      </c>
      <c r="AH94" s="4">
        <v>45</v>
      </c>
      <c r="AI94" s="4">
        <v>41</v>
      </c>
      <c r="AJ94" s="4">
        <v>190</v>
      </c>
      <c r="AK94" s="4">
        <v>168.1</v>
      </c>
      <c r="AL94" s="4">
        <v>5.3</v>
      </c>
      <c r="AM94" s="4">
        <v>175</v>
      </c>
      <c r="AN94" s="4" t="s">
        <v>155</v>
      </c>
      <c r="AO94" s="4">
        <v>2</v>
      </c>
      <c r="AP94" s="5">
        <v>0.89584490740740741</v>
      </c>
      <c r="AQ94" s="4">
        <v>47.164239999999999</v>
      </c>
      <c r="AR94" s="4">
        <v>-88.487825000000001</v>
      </c>
      <c r="AS94" s="4">
        <v>319.60000000000002</v>
      </c>
      <c r="AT94" s="4">
        <v>24.4</v>
      </c>
      <c r="AU94" s="4">
        <v>12</v>
      </c>
      <c r="AV94" s="4">
        <v>9</v>
      </c>
      <c r="AW94" s="4" t="s">
        <v>200</v>
      </c>
      <c r="AX94" s="4">
        <v>1</v>
      </c>
      <c r="AY94" s="4">
        <v>1.4</v>
      </c>
      <c r="AZ94" s="4">
        <v>1.9</v>
      </c>
      <c r="BA94" s="4">
        <v>13.404</v>
      </c>
      <c r="BB94" s="4">
        <v>14.49</v>
      </c>
      <c r="BC94" s="4">
        <v>1.08</v>
      </c>
      <c r="BD94" s="4">
        <v>14.077</v>
      </c>
      <c r="BE94" s="4">
        <v>2903.2249999999999</v>
      </c>
      <c r="BF94" s="4">
        <v>0.86499999999999999</v>
      </c>
      <c r="BG94" s="4">
        <v>4.4850000000000003</v>
      </c>
      <c r="BH94" s="4">
        <v>7.5999999999999998E-2</v>
      </c>
      <c r="BI94" s="4">
        <v>4.5599999999999996</v>
      </c>
      <c r="BJ94" s="4">
        <v>3.661</v>
      </c>
      <c r="BK94" s="4">
        <v>6.2E-2</v>
      </c>
      <c r="BL94" s="4">
        <v>3.7229999999999999</v>
      </c>
      <c r="BM94" s="4">
        <v>0.7419</v>
      </c>
      <c r="BQ94" s="4">
        <v>612.04100000000005</v>
      </c>
      <c r="BR94" s="4">
        <v>0.13872200000000001</v>
      </c>
      <c r="BS94" s="4">
        <v>-5</v>
      </c>
      <c r="BT94" s="4">
        <v>6.8580000000000004E-3</v>
      </c>
      <c r="BU94" s="4">
        <v>3.3900190000000001</v>
      </c>
      <c r="BV94" s="4">
        <v>21</v>
      </c>
      <c r="BW94" s="4">
        <f t="shared" si="10"/>
        <v>0.89564301980000005</v>
      </c>
      <c r="BY94" s="4">
        <f>BE94*$BU94*VLOOKUP("Fuel Specific Gravity",'Raw Data'!$A$1:$B$2000,2,FALSE)</f>
        <v>7391.3329213675252</v>
      </c>
      <c r="BZ94" s="4">
        <f>BF94*$BU94*VLOOKUP("Fuel Specific Gravity",'Raw Data'!$A$1:$B$2000,2,FALSE)</f>
        <v>2.202207192685</v>
      </c>
      <c r="CA94" s="4">
        <f>BJ94*$BU94*VLOOKUP("Fuel Specific Gravity",'Raw Data'!$A$1:$B$2000,2,FALSE)</f>
        <v>9.3205555288090007</v>
      </c>
      <c r="CB94" s="4">
        <f>BM94*$BU94*VLOOKUP("Fuel Specific Gravity",'Raw Data'!$A$1:$B$2000,2,FALSE)</f>
        <v>1.8888063771711001</v>
      </c>
    </row>
    <row r="95" spans="1:80" x14ac:dyDescent="0.25">
      <c r="A95" s="2">
        <v>43167</v>
      </c>
      <c r="B95" s="38">
        <v>2.0033564814814813E-2</v>
      </c>
      <c r="C95" s="4">
        <v>14.507999999999999</v>
      </c>
      <c r="D95" s="4">
        <v>7.0000000000000001E-3</v>
      </c>
      <c r="E95" s="4">
        <v>70</v>
      </c>
      <c r="F95" s="4">
        <v>182.9</v>
      </c>
      <c r="G95" s="4">
        <v>3.4</v>
      </c>
      <c r="H95" s="4">
        <v>77.099999999999994</v>
      </c>
      <c r="J95" s="4">
        <v>3.46</v>
      </c>
      <c r="K95" s="4">
        <v>0.87290000000000001</v>
      </c>
      <c r="L95" s="4">
        <v>12.663399999999999</v>
      </c>
      <c r="M95" s="4">
        <v>6.1000000000000004E-3</v>
      </c>
      <c r="N95" s="4">
        <v>159.65350000000001</v>
      </c>
      <c r="O95" s="4">
        <v>2.9293</v>
      </c>
      <c r="P95" s="4">
        <v>162.6</v>
      </c>
      <c r="Q95" s="4">
        <v>130.3571</v>
      </c>
      <c r="R95" s="4">
        <v>2.3917999999999999</v>
      </c>
      <c r="S95" s="4">
        <v>132.69999999999999</v>
      </c>
      <c r="T95" s="4">
        <v>77.057100000000005</v>
      </c>
      <c r="W95" s="4">
        <v>0</v>
      </c>
      <c r="X95" s="4">
        <v>3.0205000000000002</v>
      </c>
      <c r="Y95" s="4">
        <v>12</v>
      </c>
      <c r="Z95" s="4">
        <v>850</v>
      </c>
      <c r="AA95" s="4">
        <v>851</v>
      </c>
      <c r="AB95" s="4">
        <v>869</v>
      </c>
      <c r="AC95" s="4">
        <v>86</v>
      </c>
      <c r="AD95" s="4">
        <v>27.18</v>
      </c>
      <c r="AE95" s="4">
        <v>0.62</v>
      </c>
      <c r="AF95" s="4">
        <v>977</v>
      </c>
      <c r="AG95" s="4">
        <v>2</v>
      </c>
      <c r="AH95" s="4">
        <v>45</v>
      </c>
      <c r="AI95" s="4">
        <v>41</v>
      </c>
      <c r="AJ95" s="4">
        <v>190</v>
      </c>
      <c r="AK95" s="4">
        <v>168.9</v>
      </c>
      <c r="AL95" s="4">
        <v>5.5</v>
      </c>
      <c r="AM95" s="4">
        <v>175</v>
      </c>
      <c r="AN95" s="4" t="s">
        <v>155</v>
      </c>
      <c r="AO95" s="4">
        <v>2</v>
      </c>
      <c r="AP95" s="5">
        <v>0.89585648148148145</v>
      </c>
      <c r="AQ95" s="4">
        <v>47.164223</v>
      </c>
      <c r="AR95" s="4">
        <v>-88.487949999999998</v>
      </c>
      <c r="AS95" s="4">
        <v>319.7</v>
      </c>
      <c r="AT95" s="4">
        <v>22.8</v>
      </c>
      <c r="AU95" s="4">
        <v>12</v>
      </c>
      <c r="AV95" s="4">
        <v>9</v>
      </c>
      <c r="AW95" s="4" t="s">
        <v>200</v>
      </c>
      <c r="AX95" s="4">
        <v>1</v>
      </c>
      <c r="AY95" s="4">
        <v>1.4</v>
      </c>
      <c r="AZ95" s="4">
        <v>1.977077</v>
      </c>
      <c r="BA95" s="4">
        <v>13.404</v>
      </c>
      <c r="BB95" s="4">
        <v>14.04</v>
      </c>
      <c r="BC95" s="4">
        <v>1.05</v>
      </c>
      <c r="BD95" s="4">
        <v>14.564</v>
      </c>
      <c r="BE95" s="4">
        <v>2903.29</v>
      </c>
      <c r="BF95" s="4">
        <v>0.89200000000000002</v>
      </c>
      <c r="BG95" s="4">
        <v>3.8330000000000002</v>
      </c>
      <c r="BH95" s="4">
        <v>7.0000000000000007E-2</v>
      </c>
      <c r="BI95" s="4">
        <v>3.903</v>
      </c>
      <c r="BJ95" s="4">
        <v>3.13</v>
      </c>
      <c r="BK95" s="4">
        <v>5.7000000000000002E-2</v>
      </c>
      <c r="BL95" s="4">
        <v>3.1869999999999998</v>
      </c>
      <c r="BM95" s="4">
        <v>0.60960000000000003</v>
      </c>
      <c r="BQ95" s="4">
        <v>503.51600000000002</v>
      </c>
      <c r="BR95" s="4">
        <v>0.160438</v>
      </c>
      <c r="BS95" s="4">
        <v>-5</v>
      </c>
      <c r="BT95" s="4">
        <v>6.071E-3</v>
      </c>
      <c r="BU95" s="4">
        <v>3.9207040000000002</v>
      </c>
      <c r="BV95" s="4">
        <v>21</v>
      </c>
      <c r="BW95" s="4">
        <f t="shared" si="10"/>
        <v>1.0358499968000001</v>
      </c>
      <c r="BY95" s="4">
        <f>BE95*$BU95*VLOOKUP("Fuel Specific Gravity",'Raw Data'!$A$1:$B$2000,2,FALSE)</f>
        <v>8548.5884778361615</v>
      </c>
      <c r="BZ95" s="4">
        <f>BF95*$BU95*VLOOKUP("Fuel Specific Gravity",'Raw Data'!$A$1:$B$2000,2,FALSE)</f>
        <v>2.6264482439679999</v>
      </c>
      <c r="CA95" s="4">
        <f>BJ95*$BU95*VLOOKUP("Fuel Specific Gravity",'Raw Data'!$A$1:$B$2000,2,FALSE)</f>
        <v>9.21612444352</v>
      </c>
      <c r="CB95" s="4">
        <f>BM95*$BU95*VLOOKUP("Fuel Specific Gravity",'Raw Data'!$A$1:$B$2000,2,FALSE)</f>
        <v>1.7949359299584002</v>
      </c>
    </row>
    <row r="96" spans="1:80" x14ac:dyDescent="0.25">
      <c r="A96" s="2">
        <v>43167</v>
      </c>
      <c r="B96" s="38">
        <v>2.0045138888888887E-2</v>
      </c>
      <c r="C96" s="4">
        <v>14.467000000000001</v>
      </c>
      <c r="D96" s="4">
        <v>7.0000000000000001E-3</v>
      </c>
      <c r="E96" s="4">
        <v>70</v>
      </c>
      <c r="F96" s="4">
        <v>161.6</v>
      </c>
      <c r="G96" s="4">
        <v>3.2</v>
      </c>
      <c r="H96" s="4">
        <v>50.3</v>
      </c>
      <c r="J96" s="4">
        <v>2.88</v>
      </c>
      <c r="K96" s="4">
        <v>0.87319999999999998</v>
      </c>
      <c r="L96" s="4">
        <v>12.632899999999999</v>
      </c>
      <c r="M96" s="4">
        <v>6.1000000000000004E-3</v>
      </c>
      <c r="N96" s="4">
        <v>141.12909999999999</v>
      </c>
      <c r="O96" s="4">
        <v>2.7942999999999998</v>
      </c>
      <c r="P96" s="4">
        <v>143.9</v>
      </c>
      <c r="Q96" s="4">
        <v>115.2328</v>
      </c>
      <c r="R96" s="4">
        <v>2.2816000000000001</v>
      </c>
      <c r="S96" s="4">
        <v>117.5</v>
      </c>
      <c r="T96" s="4">
        <v>50.282899999999998</v>
      </c>
      <c r="W96" s="4">
        <v>0</v>
      </c>
      <c r="X96" s="4">
        <v>2.5131000000000001</v>
      </c>
      <c r="Y96" s="4">
        <v>11.9</v>
      </c>
      <c r="Z96" s="4">
        <v>850</v>
      </c>
      <c r="AA96" s="4">
        <v>851</v>
      </c>
      <c r="AB96" s="4">
        <v>869</v>
      </c>
      <c r="AC96" s="4">
        <v>86</v>
      </c>
      <c r="AD96" s="4">
        <v>27.19</v>
      </c>
      <c r="AE96" s="4">
        <v>0.62</v>
      </c>
      <c r="AF96" s="4">
        <v>977</v>
      </c>
      <c r="AG96" s="4">
        <v>2</v>
      </c>
      <c r="AH96" s="4">
        <v>45</v>
      </c>
      <c r="AI96" s="4">
        <v>41</v>
      </c>
      <c r="AJ96" s="4">
        <v>190</v>
      </c>
      <c r="AK96" s="4">
        <v>169</v>
      </c>
      <c r="AL96" s="4">
        <v>5.5</v>
      </c>
      <c r="AM96" s="4">
        <v>175</v>
      </c>
      <c r="AN96" s="4" t="s">
        <v>155</v>
      </c>
      <c r="AO96" s="4">
        <v>2</v>
      </c>
      <c r="AP96" s="5">
        <v>0.89586805555555549</v>
      </c>
      <c r="AQ96" s="4">
        <v>47.16422</v>
      </c>
      <c r="AR96" s="4">
        <v>-88.487977999999998</v>
      </c>
      <c r="AS96" s="4">
        <v>319.7</v>
      </c>
      <c r="AT96" s="4">
        <v>21.6</v>
      </c>
      <c r="AU96" s="4">
        <v>12</v>
      </c>
      <c r="AV96" s="4">
        <v>9</v>
      </c>
      <c r="AW96" s="4" t="s">
        <v>200</v>
      </c>
      <c r="AX96" s="4">
        <v>1.0770999999999999</v>
      </c>
      <c r="AY96" s="4">
        <v>1.4771000000000001</v>
      </c>
      <c r="AZ96" s="4">
        <v>2</v>
      </c>
      <c r="BA96" s="4">
        <v>13.404</v>
      </c>
      <c r="BB96" s="4">
        <v>14.08</v>
      </c>
      <c r="BC96" s="4">
        <v>1.05</v>
      </c>
      <c r="BD96" s="4">
        <v>14.518000000000001</v>
      </c>
      <c r="BE96" s="4">
        <v>2903.9209999999998</v>
      </c>
      <c r="BF96" s="4">
        <v>0.89400000000000002</v>
      </c>
      <c r="BG96" s="4">
        <v>3.3969999999999998</v>
      </c>
      <c r="BH96" s="4">
        <v>6.7000000000000004E-2</v>
      </c>
      <c r="BI96" s="4">
        <v>3.4649999999999999</v>
      </c>
      <c r="BJ96" s="4">
        <v>2.774</v>
      </c>
      <c r="BK96" s="4">
        <v>5.5E-2</v>
      </c>
      <c r="BL96" s="4">
        <v>2.8290000000000002</v>
      </c>
      <c r="BM96" s="4">
        <v>0.39889999999999998</v>
      </c>
      <c r="BQ96" s="4">
        <v>420.03199999999998</v>
      </c>
      <c r="BR96" s="4">
        <v>0.16478699999999999</v>
      </c>
      <c r="BS96" s="4">
        <v>-5</v>
      </c>
      <c r="BT96" s="4">
        <v>6.9290000000000003E-3</v>
      </c>
      <c r="BU96" s="4">
        <v>4.0269830000000004</v>
      </c>
      <c r="BV96" s="4">
        <v>21</v>
      </c>
      <c r="BW96" s="4">
        <f t="shared" si="10"/>
        <v>1.0639289086000001</v>
      </c>
      <c r="BY96" s="4">
        <f>BE96*$BU96*VLOOKUP("Fuel Specific Gravity",'Raw Data'!$A$1:$B$2000,2,FALSE)</f>
        <v>8782.2244157575933</v>
      </c>
      <c r="BZ96" s="4">
        <f>BF96*$BU96*VLOOKUP("Fuel Specific Gravity",'Raw Data'!$A$1:$B$2000,2,FALSE)</f>
        <v>2.7036922243020003</v>
      </c>
      <c r="CA96" s="4">
        <f>BJ96*$BU96*VLOOKUP("Fuel Specific Gravity",'Raw Data'!$A$1:$B$2000,2,FALSE)</f>
        <v>8.3893089823420013</v>
      </c>
      <c r="CB96" s="4">
        <f>BM96*$BU96*VLOOKUP("Fuel Specific Gravity",'Raw Data'!$A$1:$B$2000,2,FALSE)</f>
        <v>1.2063790025437</v>
      </c>
    </row>
    <row r="97" spans="1:80" x14ac:dyDescent="0.25">
      <c r="A97" s="2">
        <v>43167</v>
      </c>
      <c r="B97" s="38">
        <v>2.0056712962962964E-2</v>
      </c>
      <c r="C97" s="4">
        <v>14.226000000000001</v>
      </c>
      <c r="D97" s="4">
        <v>7.0000000000000001E-3</v>
      </c>
      <c r="E97" s="4">
        <v>70</v>
      </c>
      <c r="F97" s="4">
        <v>141.9</v>
      </c>
      <c r="G97" s="4">
        <v>3.2</v>
      </c>
      <c r="H97" s="4">
        <v>36.299999999999997</v>
      </c>
      <c r="J97" s="4">
        <v>2.4700000000000002</v>
      </c>
      <c r="K97" s="4">
        <v>0.87509999999999999</v>
      </c>
      <c r="L97" s="4">
        <v>12.448600000000001</v>
      </c>
      <c r="M97" s="4">
        <v>6.1000000000000004E-3</v>
      </c>
      <c r="N97" s="4">
        <v>124.13290000000001</v>
      </c>
      <c r="O97" s="4">
        <v>2.8003</v>
      </c>
      <c r="P97" s="4">
        <v>126.9</v>
      </c>
      <c r="Q97" s="4">
        <v>101.3553</v>
      </c>
      <c r="R97" s="4">
        <v>2.2865000000000002</v>
      </c>
      <c r="S97" s="4">
        <v>103.6</v>
      </c>
      <c r="T97" s="4">
        <v>36.268599999999999</v>
      </c>
      <c r="W97" s="4">
        <v>0</v>
      </c>
      <c r="X97" s="4">
        <v>2.1642000000000001</v>
      </c>
      <c r="Y97" s="4">
        <v>11.9</v>
      </c>
      <c r="Z97" s="4">
        <v>851</v>
      </c>
      <c r="AA97" s="4">
        <v>852</v>
      </c>
      <c r="AB97" s="4">
        <v>869</v>
      </c>
      <c r="AC97" s="4">
        <v>86</v>
      </c>
      <c r="AD97" s="4">
        <v>27.19</v>
      </c>
      <c r="AE97" s="4">
        <v>0.62</v>
      </c>
      <c r="AF97" s="4">
        <v>977</v>
      </c>
      <c r="AG97" s="4">
        <v>2</v>
      </c>
      <c r="AH97" s="4">
        <v>45</v>
      </c>
      <c r="AI97" s="4">
        <v>41</v>
      </c>
      <c r="AJ97" s="4">
        <v>190</v>
      </c>
      <c r="AK97" s="4">
        <v>169</v>
      </c>
      <c r="AL97" s="4">
        <v>5.4</v>
      </c>
      <c r="AM97" s="4">
        <v>175</v>
      </c>
      <c r="AN97" s="4" t="s">
        <v>155</v>
      </c>
      <c r="AO97" s="4">
        <v>2</v>
      </c>
      <c r="AP97" s="5">
        <v>0.89586805555555549</v>
      </c>
      <c r="AQ97" s="4">
        <v>47.164228000000001</v>
      </c>
      <c r="AR97" s="4">
        <v>-88.488174999999998</v>
      </c>
      <c r="AS97" s="4">
        <v>320.2</v>
      </c>
      <c r="AT97" s="4">
        <v>21.6</v>
      </c>
      <c r="AU97" s="4">
        <v>12</v>
      </c>
      <c r="AV97" s="4">
        <v>9</v>
      </c>
      <c r="AW97" s="4" t="s">
        <v>200</v>
      </c>
      <c r="AX97" s="4">
        <v>1.1000000000000001</v>
      </c>
      <c r="AY97" s="4">
        <v>1.5770999999999999</v>
      </c>
      <c r="AZ97" s="4">
        <v>2.0771000000000002</v>
      </c>
      <c r="BA97" s="4">
        <v>13.404</v>
      </c>
      <c r="BB97" s="4">
        <v>14.3</v>
      </c>
      <c r="BC97" s="4">
        <v>1.07</v>
      </c>
      <c r="BD97" s="4">
        <v>14.273999999999999</v>
      </c>
      <c r="BE97" s="4">
        <v>2904.3429999999998</v>
      </c>
      <c r="BF97" s="4">
        <v>0.91</v>
      </c>
      <c r="BG97" s="4">
        <v>3.0329999999999999</v>
      </c>
      <c r="BH97" s="4">
        <v>6.8000000000000005E-2</v>
      </c>
      <c r="BI97" s="4">
        <v>3.101</v>
      </c>
      <c r="BJ97" s="4">
        <v>2.476</v>
      </c>
      <c r="BK97" s="4">
        <v>5.6000000000000001E-2</v>
      </c>
      <c r="BL97" s="4">
        <v>2.532</v>
      </c>
      <c r="BM97" s="4">
        <v>0.29199999999999998</v>
      </c>
      <c r="BQ97" s="4">
        <v>367.12799999999999</v>
      </c>
      <c r="BR97" s="4">
        <v>0.14641999999999999</v>
      </c>
      <c r="BS97" s="4">
        <v>-5</v>
      </c>
      <c r="BT97" s="4">
        <v>7.9290000000000003E-3</v>
      </c>
      <c r="BU97" s="4">
        <v>3.578138</v>
      </c>
      <c r="BV97" s="4">
        <v>21</v>
      </c>
      <c r="BW97" s="4">
        <f t="shared" si="10"/>
        <v>0.94534405960000001</v>
      </c>
      <c r="BY97" s="4">
        <f>BE97*$BU97*VLOOKUP("Fuel Specific Gravity",'Raw Data'!$A$1:$B$2000,2,FALSE)</f>
        <v>7804.4971800538342</v>
      </c>
      <c r="BZ97" s="4">
        <f>BF97*$BU97*VLOOKUP("Fuel Specific Gravity",'Raw Data'!$A$1:$B$2000,2,FALSE)</f>
        <v>2.4453352905800001</v>
      </c>
      <c r="CA97" s="4">
        <f>BJ97*$BU97*VLOOKUP("Fuel Specific Gravity",'Raw Data'!$A$1:$B$2000,2,FALSE)</f>
        <v>6.6534617356880004</v>
      </c>
      <c r="CB97" s="4">
        <f>BM97*$BU97*VLOOKUP("Fuel Specific Gravity",'Raw Data'!$A$1:$B$2000,2,FALSE)</f>
        <v>0.78465703829599998</v>
      </c>
    </row>
    <row r="98" spans="1:80" x14ac:dyDescent="0.25">
      <c r="A98" s="2">
        <v>43167</v>
      </c>
      <c r="B98" s="38">
        <v>2.0068287037037037E-2</v>
      </c>
      <c r="C98" s="4">
        <v>14.12</v>
      </c>
      <c r="D98" s="4">
        <v>7.0000000000000001E-3</v>
      </c>
      <c r="E98" s="4">
        <v>70</v>
      </c>
      <c r="F98" s="4">
        <v>121.4</v>
      </c>
      <c r="G98" s="4">
        <v>3.1</v>
      </c>
      <c r="H98" s="4">
        <v>36.1</v>
      </c>
      <c r="J98" s="4">
        <v>2.04</v>
      </c>
      <c r="K98" s="4">
        <v>0.876</v>
      </c>
      <c r="L98" s="4">
        <v>12.368499999999999</v>
      </c>
      <c r="M98" s="4">
        <v>6.1000000000000004E-3</v>
      </c>
      <c r="N98" s="4">
        <v>106.354</v>
      </c>
      <c r="O98" s="4">
        <v>2.7155</v>
      </c>
      <c r="P98" s="4">
        <v>109.1</v>
      </c>
      <c r="Q98" s="4">
        <v>86.838700000000003</v>
      </c>
      <c r="R98" s="4">
        <v>2.2172000000000001</v>
      </c>
      <c r="S98" s="4">
        <v>89.1</v>
      </c>
      <c r="T98" s="4">
        <v>36.1</v>
      </c>
      <c r="W98" s="4">
        <v>0</v>
      </c>
      <c r="X98" s="4">
        <v>1.7849999999999999</v>
      </c>
      <c r="Y98" s="4">
        <v>11.9</v>
      </c>
      <c r="Z98" s="4">
        <v>851</v>
      </c>
      <c r="AA98" s="4">
        <v>852</v>
      </c>
      <c r="AB98" s="4">
        <v>868</v>
      </c>
      <c r="AC98" s="4">
        <v>86</v>
      </c>
      <c r="AD98" s="4">
        <v>27.19</v>
      </c>
      <c r="AE98" s="4">
        <v>0.62</v>
      </c>
      <c r="AF98" s="4">
        <v>977</v>
      </c>
      <c r="AG98" s="4">
        <v>2</v>
      </c>
      <c r="AH98" s="4">
        <v>45</v>
      </c>
      <c r="AI98" s="4">
        <v>41</v>
      </c>
      <c r="AJ98" s="4">
        <v>190</v>
      </c>
      <c r="AK98" s="4">
        <v>169</v>
      </c>
      <c r="AL98" s="4">
        <v>5.5</v>
      </c>
      <c r="AM98" s="4">
        <v>175</v>
      </c>
      <c r="AN98" s="4" t="s">
        <v>155</v>
      </c>
      <c r="AO98" s="4">
        <v>2</v>
      </c>
      <c r="AP98" s="5">
        <v>0.89589120370370379</v>
      </c>
      <c r="AQ98" s="4">
        <v>47.164230000000003</v>
      </c>
      <c r="AR98" s="4">
        <v>-88.488232999999994</v>
      </c>
      <c r="AS98" s="4">
        <v>320.39999999999998</v>
      </c>
      <c r="AT98" s="4">
        <v>21.6</v>
      </c>
      <c r="AU98" s="4">
        <v>12</v>
      </c>
      <c r="AV98" s="4">
        <v>9</v>
      </c>
      <c r="AW98" s="4" t="s">
        <v>200</v>
      </c>
      <c r="AX98" s="4">
        <v>1.3312999999999999</v>
      </c>
      <c r="AY98" s="4">
        <v>1.9084000000000001</v>
      </c>
      <c r="AZ98" s="4">
        <v>2.4083999999999999</v>
      </c>
      <c r="BA98" s="4">
        <v>13.404</v>
      </c>
      <c r="BB98" s="4">
        <v>14.4</v>
      </c>
      <c r="BC98" s="4">
        <v>1.07</v>
      </c>
      <c r="BD98" s="4">
        <v>14.161</v>
      </c>
      <c r="BE98" s="4">
        <v>2904.3910000000001</v>
      </c>
      <c r="BF98" s="4">
        <v>0.91600000000000004</v>
      </c>
      <c r="BG98" s="4">
        <v>2.6150000000000002</v>
      </c>
      <c r="BH98" s="4">
        <v>6.7000000000000004E-2</v>
      </c>
      <c r="BI98" s="4">
        <v>2.6819999999999999</v>
      </c>
      <c r="BJ98" s="4">
        <v>2.1349999999999998</v>
      </c>
      <c r="BK98" s="4">
        <v>5.5E-2</v>
      </c>
      <c r="BL98" s="4">
        <v>2.19</v>
      </c>
      <c r="BM98" s="4">
        <v>0.29249999999999998</v>
      </c>
      <c r="BQ98" s="4">
        <v>304.779</v>
      </c>
      <c r="BR98" s="4">
        <v>0.144071</v>
      </c>
      <c r="BS98" s="4">
        <v>-5</v>
      </c>
      <c r="BT98" s="4">
        <v>7.071E-3</v>
      </c>
      <c r="BU98" s="4">
        <v>3.5207350000000002</v>
      </c>
      <c r="BV98" s="4">
        <v>21</v>
      </c>
      <c r="BW98" s="4">
        <f t="shared" si="10"/>
        <v>0.93017818699999999</v>
      </c>
      <c r="BY98" s="4">
        <f>BE98*$BU98*VLOOKUP("Fuel Specific Gravity",'Raw Data'!$A$1:$B$2000,2,FALSE)</f>
        <v>7679.4188765861345</v>
      </c>
      <c r="BZ98" s="4">
        <f>BF98*$BU98*VLOOKUP("Fuel Specific Gravity",'Raw Data'!$A$1:$B$2000,2,FALSE)</f>
        <v>2.4219699382600002</v>
      </c>
      <c r="CA98" s="4">
        <f>BJ98*$BU98*VLOOKUP("Fuel Specific Gravity",'Raw Data'!$A$1:$B$2000,2,FALSE)</f>
        <v>5.6450936879749998</v>
      </c>
      <c r="CB98" s="4">
        <f>BM98*$BU98*VLOOKUP("Fuel Specific Gravity",'Raw Data'!$A$1:$B$2000,2,FALSE)</f>
        <v>0.77339105561249999</v>
      </c>
    </row>
    <row r="99" spans="1:80" x14ac:dyDescent="0.25">
      <c r="A99" s="2">
        <v>43167</v>
      </c>
      <c r="B99" s="38">
        <v>2.0079861111111111E-2</v>
      </c>
      <c r="C99" s="4">
        <v>14.12</v>
      </c>
      <c r="D99" s="4">
        <v>6.3E-3</v>
      </c>
      <c r="E99" s="4">
        <v>63.076923000000001</v>
      </c>
      <c r="F99" s="4">
        <v>102.9</v>
      </c>
      <c r="G99" s="4">
        <v>3.1</v>
      </c>
      <c r="H99" s="4">
        <v>36.200000000000003</v>
      </c>
      <c r="J99" s="4">
        <v>1.69</v>
      </c>
      <c r="K99" s="4">
        <v>0.87590000000000001</v>
      </c>
      <c r="L99" s="4">
        <v>12.3681</v>
      </c>
      <c r="M99" s="4">
        <v>5.4999999999999997E-3</v>
      </c>
      <c r="N99" s="4">
        <v>90.164500000000004</v>
      </c>
      <c r="O99" s="4">
        <v>2.7153999999999998</v>
      </c>
      <c r="P99" s="4">
        <v>92.9</v>
      </c>
      <c r="Q99" s="4">
        <v>73.619900000000001</v>
      </c>
      <c r="R99" s="4">
        <v>2.2170999999999998</v>
      </c>
      <c r="S99" s="4">
        <v>75.8</v>
      </c>
      <c r="T99" s="4">
        <v>36.184600000000003</v>
      </c>
      <c r="W99" s="4">
        <v>0</v>
      </c>
      <c r="X99" s="4">
        <v>1.4773000000000001</v>
      </c>
      <c r="Y99" s="4">
        <v>11.9</v>
      </c>
      <c r="Z99" s="4">
        <v>851</v>
      </c>
      <c r="AA99" s="4">
        <v>851</v>
      </c>
      <c r="AB99" s="4">
        <v>868</v>
      </c>
      <c r="AC99" s="4">
        <v>86</v>
      </c>
      <c r="AD99" s="4">
        <v>27.19</v>
      </c>
      <c r="AE99" s="4">
        <v>0.62</v>
      </c>
      <c r="AF99" s="4">
        <v>977</v>
      </c>
      <c r="AG99" s="4">
        <v>2</v>
      </c>
      <c r="AH99" s="4">
        <v>45</v>
      </c>
      <c r="AI99" s="4">
        <v>41</v>
      </c>
      <c r="AJ99" s="4">
        <v>190</v>
      </c>
      <c r="AK99" s="4">
        <v>169</v>
      </c>
      <c r="AL99" s="4">
        <v>5.4</v>
      </c>
      <c r="AM99" s="4">
        <v>175.2</v>
      </c>
      <c r="AN99" s="4" t="s">
        <v>155</v>
      </c>
      <c r="AO99" s="4">
        <v>2</v>
      </c>
      <c r="AP99" s="5">
        <v>0.89589120370370379</v>
      </c>
      <c r="AQ99" s="4">
        <v>47.164251999999998</v>
      </c>
      <c r="AR99" s="4">
        <v>-88.488328999999993</v>
      </c>
      <c r="AS99" s="4">
        <v>320.39999999999998</v>
      </c>
      <c r="AT99" s="4">
        <v>21.5</v>
      </c>
      <c r="AU99" s="4">
        <v>12</v>
      </c>
      <c r="AV99" s="4">
        <v>9</v>
      </c>
      <c r="AW99" s="4" t="s">
        <v>200</v>
      </c>
      <c r="AX99" s="4">
        <v>1.5542</v>
      </c>
      <c r="AY99" s="4">
        <v>2.1541999999999999</v>
      </c>
      <c r="AZ99" s="4">
        <v>2.8083999999999998</v>
      </c>
      <c r="BA99" s="4">
        <v>13.404</v>
      </c>
      <c r="BB99" s="4">
        <v>14.4</v>
      </c>
      <c r="BC99" s="4">
        <v>1.07</v>
      </c>
      <c r="BD99" s="4">
        <v>14.164999999999999</v>
      </c>
      <c r="BE99" s="4">
        <v>2904.5320000000002</v>
      </c>
      <c r="BF99" s="4">
        <v>0.82599999999999996</v>
      </c>
      <c r="BG99" s="4">
        <v>2.2170000000000001</v>
      </c>
      <c r="BH99" s="4">
        <v>6.7000000000000004E-2</v>
      </c>
      <c r="BI99" s="4">
        <v>2.2839999999999998</v>
      </c>
      <c r="BJ99" s="4">
        <v>1.8109999999999999</v>
      </c>
      <c r="BK99" s="4">
        <v>5.5E-2</v>
      </c>
      <c r="BL99" s="4">
        <v>1.865</v>
      </c>
      <c r="BM99" s="4">
        <v>0.29320000000000002</v>
      </c>
      <c r="BQ99" s="4">
        <v>252.249</v>
      </c>
      <c r="BR99" s="4">
        <v>0.15607699999999999</v>
      </c>
      <c r="BS99" s="4">
        <v>-5</v>
      </c>
      <c r="BT99" s="4">
        <v>7.9290000000000003E-3</v>
      </c>
      <c r="BU99" s="4">
        <v>3.8141319999999999</v>
      </c>
      <c r="BV99" s="4">
        <v>21</v>
      </c>
      <c r="BW99" s="4">
        <f t="shared" si="10"/>
        <v>1.0076936744</v>
      </c>
      <c r="BY99" s="4">
        <f>BE99*$BU99*VLOOKUP("Fuel Specific Gravity",'Raw Data'!$A$1:$B$2000,2,FALSE)</f>
        <v>8319.7796031142243</v>
      </c>
      <c r="BZ99" s="4">
        <f>BF99*$BU99*VLOOKUP("Fuel Specific Gravity",'Raw Data'!$A$1:$B$2000,2,FALSE)</f>
        <v>2.3660052470320001</v>
      </c>
      <c r="CA99" s="4">
        <f>BJ99*$BU99*VLOOKUP("Fuel Specific Gravity",'Raw Data'!$A$1:$B$2000,2,FALSE)</f>
        <v>5.1874521820519996</v>
      </c>
      <c r="CB99" s="4">
        <f>BM99*$BU99*VLOOKUP("Fuel Specific Gravity",'Raw Data'!$A$1:$B$2000,2,FALSE)</f>
        <v>0.83984593030240007</v>
      </c>
    </row>
    <row r="100" spans="1:80" x14ac:dyDescent="0.25">
      <c r="A100" s="2">
        <v>43167</v>
      </c>
      <c r="B100" s="38">
        <v>2.0091435185185184E-2</v>
      </c>
      <c r="C100" s="4">
        <v>14.12</v>
      </c>
      <c r="D100" s="4">
        <v>6.0000000000000001E-3</v>
      </c>
      <c r="E100" s="4">
        <v>60</v>
      </c>
      <c r="F100" s="4">
        <v>91.7</v>
      </c>
      <c r="G100" s="4">
        <v>3</v>
      </c>
      <c r="H100" s="4">
        <v>45.4</v>
      </c>
      <c r="J100" s="4">
        <v>1.44</v>
      </c>
      <c r="K100" s="4">
        <v>0.876</v>
      </c>
      <c r="L100" s="4">
        <v>12.368499999999999</v>
      </c>
      <c r="M100" s="4">
        <v>5.3E-3</v>
      </c>
      <c r="N100" s="4">
        <v>80.320400000000006</v>
      </c>
      <c r="O100" s="4">
        <v>2.6278999999999999</v>
      </c>
      <c r="P100" s="4">
        <v>82.9</v>
      </c>
      <c r="Q100" s="4">
        <v>65.582099999999997</v>
      </c>
      <c r="R100" s="4">
        <v>2.1457000000000002</v>
      </c>
      <c r="S100" s="4">
        <v>67.7</v>
      </c>
      <c r="T100" s="4">
        <v>45.374200000000002</v>
      </c>
      <c r="W100" s="4">
        <v>0</v>
      </c>
      <c r="X100" s="4">
        <v>1.2601</v>
      </c>
      <c r="Y100" s="4">
        <v>12</v>
      </c>
      <c r="Z100" s="4">
        <v>850</v>
      </c>
      <c r="AA100" s="4">
        <v>851</v>
      </c>
      <c r="AB100" s="4">
        <v>868</v>
      </c>
      <c r="AC100" s="4">
        <v>86</v>
      </c>
      <c r="AD100" s="4">
        <v>27.19</v>
      </c>
      <c r="AE100" s="4">
        <v>0.62</v>
      </c>
      <c r="AF100" s="4">
        <v>977</v>
      </c>
      <c r="AG100" s="4">
        <v>2</v>
      </c>
      <c r="AH100" s="4">
        <v>45</v>
      </c>
      <c r="AI100" s="4">
        <v>41</v>
      </c>
      <c r="AJ100" s="4">
        <v>190.9</v>
      </c>
      <c r="AK100" s="4">
        <v>169</v>
      </c>
      <c r="AL100" s="4">
        <v>5.5</v>
      </c>
      <c r="AM100" s="4">
        <v>175.5</v>
      </c>
      <c r="AN100" s="4" t="s">
        <v>155</v>
      </c>
      <c r="AO100" s="4">
        <v>2</v>
      </c>
      <c r="AP100" s="5">
        <v>0.89590277777777771</v>
      </c>
      <c r="AQ100" s="4">
        <v>47.164268999999997</v>
      </c>
      <c r="AR100" s="4">
        <v>-88.488454000000004</v>
      </c>
      <c r="AS100" s="4">
        <v>320.60000000000002</v>
      </c>
      <c r="AT100" s="4">
        <v>21.5</v>
      </c>
      <c r="AU100" s="4">
        <v>12</v>
      </c>
      <c r="AV100" s="4">
        <v>9</v>
      </c>
      <c r="AW100" s="4" t="s">
        <v>200</v>
      </c>
      <c r="AX100" s="4">
        <v>1.6</v>
      </c>
      <c r="AY100" s="4">
        <v>2.2000000000000002</v>
      </c>
      <c r="AZ100" s="4">
        <v>2.9</v>
      </c>
      <c r="BA100" s="4">
        <v>13.404</v>
      </c>
      <c r="BB100" s="4">
        <v>14.4</v>
      </c>
      <c r="BC100" s="4">
        <v>1.07</v>
      </c>
      <c r="BD100" s="4">
        <v>14.161</v>
      </c>
      <c r="BE100" s="4">
        <v>2904.3789999999999</v>
      </c>
      <c r="BF100" s="4">
        <v>0.78600000000000003</v>
      </c>
      <c r="BG100" s="4">
        <v>1.9750000000000001</v>
      </c>
      <c r="BH100" s="4">
        <v>6.5000000000000002E-2</v>
      </c>
      <c r="BI100" s="4">
        <v>2.04</v>
      </c>
      <c r="BJ100" s="4">
        <v>1.613</v>
      </c>
      <c r="BK100" s="4">
        <v>5.2999999999999999E-2</v>
      </c>
      <c r="BL100" s="4">
        <v>1.665</v>
      </c>
      <c r="BM100" s="4">
        <v>0.36770000000000003</v>
      </c>
      <c r="BQ100" s="4">
        <v>215.148</v>
      </c>
      <c r="BR100" s="4">
        <v>0.158856</v>
      </c>
      <c r="BS100" s="4">
        <v>-5</v>
      </c>
      <c r="BT100" s="4">
        <v>6.1440000000000002E-3</v>
      </c>
      <c r="BU100" s="4">
        <v>3.8820480000000002</v>
      </c>
      <c r="BV100" s="4">
        <v>21</v>
      </c>
      <c r="BW100" s="4">
        <f t="shared" si="10"/>
        <v>1.0256370816</v>
      </c>
      <c r="BY100" s="4">
        <f>BE100*$BU100*VLOOKUP("Fuel Specific Gravity",'Raw Data'!$A$1:$B$2000,2,FALSE)</f>
        <v>8467.4789548321914</v>
      </c>
      <c r="BZ100" s="4">
        <f>BF100*$BU100*VLOOKUP("Fuel Specific Gravity",'Raw Data'!$A$1:$B$2000,2,FALSE)</f>
        <v>2.2915185857280003</v>
      </c>
      <c r="CA100" s="4">
        <f>BJ100*$BU100*VLOOKUP("Fuel Specific Gravity",'Raw Data'!$A$1:$B$2000,2,FALSE)</f>
        <v>4.7025693114240008</v>
      </c>
      <c r="CB100" s="4">
        <f>BM100*$BU100*VLOOKUP("Fuel Specific Gravity",'Raw Data'!$A$1:$B$2000,2,FALSE)</f>
        <v>1.0719992162496002</v>
      </c>
    </row>
    <row r="101" spans="1:80" x14ac:dyDescent="0.25">
      <c r="A101" s="2">
        <v>43167</v>
      </c>
      <c r="B101" s="38">
        <v>2.0103009259259261E-2</v>
      </c>
      <c r="C101" s="4">
        <v>14.141999999999999</v>
      </c>
      <c r="D101" s="4">
        <v>6.0000000000000001E-3</v>
      </c>
      <c r="E101" s="4">
        <v>60</v>
      </c>
      <c r="F101" s="4">
        <v>85.9</v>
      </c>
      <c r="G101" s="4">
        <v>2.9</v>
      </c>
      <c r="H101" s="4">
        <v>65.3</v>
      </c>
      <c r="J101" s="4">
        <v>1.2</v>
      </c>
      <c r="K101" s="4">
        <v>0.87570000000000003</v>
      </c>
      <c r="L101" s="4">
        <v>12.3847</v>
      </c>
      <c r="M101" s="4">
        <v>5.3E-3</v>
      </c>
      <c r="N101" s="4">
        <v>75.216700000000003</v>
      </c>
      <c r="O101" s="4">
        <v>2.5396000000000001</v>
      </c>
      <c r="P101" s="4">
        <v>77.8</v>
      </c>
      <c r="Q101" s="4">
        <v>61.408799999999999</v>
      </c>
      <c r="R101" s="4">
        <v>2.0733999999999999</v>
      </c>
      <c r="S101" s="4">
        <v>63.5</v>
      </c>
      <c r="T101" s="4">
        <v>65.319800000000001</v>
      </c>
      <c r="W101" s="4">
        <v>0</v>
      </c>
      <c r="X101" s="4">
        <v>1.0508999999999999</v>
      </c>
      <c r="Y101" s="4">
        <v>11.9</v>
      </c>
      <c r="Z101" s="4">
        <v>850</v>
      </c>
      <c r="AA101" s="4">
        <v>852</v>
      </c>
      <c r="AB101" s="4">
        <v>868</v>
      </c>
      <c r="AC101" s="4">
        <v>86</v>
      </c>
      <c r="AD101" s="4">
        <v>27.16</v>
      </c>
      <c r="AE101" s="4">
        <v>0.62</v>
      </c>
      <c r="AF101" s="4">
        <v>978</v>
      </c>
      <c r="AG101" s="4">
        <v>2</v>
      </c>
      <c r="AH101" s="4">
        <v>45</v>
      </c>
      <c r="AI101" s="4">
        <v>41</v>
      </c>
      <c r="AJ101" s="4">
        <v>191</v>
      </c>
      <c r="AK101" s="4">
        <v>169</v>
      </c>
      <c r="AL101" s="4">
        <v>5.4</v>
      </c>
      <c r="AM101" s="4">
        <v>175.9</v>
      </c>
      <c r="AN101" s="4" t="s">
        <v>155</v>
      </c>
      <c r="AO101" s="4">
        <v>2</v>
      </c>
      <c r="AP101" s="5">
        <v>0.89590277777777771</v>
      </c>
      <c r="AQ101" s="4">
        <v>47.164284000000002</v>
      </c>
      <c r="AR101" s="4">
        <v>-88.488579000000001</v>
      </c>
      <c r="AS101" s="4">
        <v>320.8</v>
      </c>
      <c r="AT101" s="4">
        <v>21.5</v>
      </c>
      <c r="AU101" s="4">
        <v>12</v>
      </c>
      <c r="AV101" s="4">
        <v>9</v>
      </c>
      <c r="AW101" s="4" t="s">
        <v>200</v>
      </c>
      <c r="AX101" s="4">
        <v>1.6</v>
      </c>
      <c r="AY101" s="4">
        <v>2.2000000000000002</v>
      </c>
      <c r="AZ101" s="4">
        <v>2.9</v>
      </c>
      <c r="BA101" s="4">
        <v>13.404</v>
      </c>
      <c r="BB101" s="4">
        <v>14.38</v>
      </c>
      <c r="BC101" s="4">
        <v>1.07</v>
      </c>
      <c r="BD101" s="4">
        <v>14.191000000000001</v>
      </c>
      <c r="BE101" s="4">
        <v>2903.902</v>
      </c>
      <c r="BF101" s="4">
        <v>0.78400000000000003</v>
      </c>
      <c r="BG101" s="4">
        <v>1.847</v>
      </c>
      <c r="BH101" s="4">
        <v>6.2E-2</v>
      </c>
      <c r="BI101" s="4">
        <v>1.909</v>
      </c>
      <c r="BJ101" s="4">
        <v>1.508</v>
      </c>
      <c r="BK101" s="4">
        <v>5.0999999999999997E-2</v>
      </c>
      <c r="BL101" s="4">
        <v>1.5589999999999999</v>
      </c>
      <c r="BM101" s="4">
        <v>0.52849999999999997</v>
      </c>
      <c r="BQ101" s="4">
        <v>179.16200000000001</v>
      </c>
      <c r="BR101" s="4">
        <v>0.159</v>
      </c>
      <c r="BS101" s="4">
        <v>-5</v>
      </c>
      <c r="BT101" s="4">
        <v>6.9290000000000003E-3</v>
      </c>
      <c r="BU101" s="4">
        <v>3.8855629999999999</v>
      </c>
      <c r="BV101" s="4">
        <v>21</v>
      </c>
      <c r="BW101" s="4">
        <f t="shared" si="10"/>
        <v>1.0265657445999998</v>
      </c>
      <c r="BY101" s="4">
        <f>BE101*$BU101*VLOOKUP("Fuel Specific Gravity",'Raw Data'!$A$1:$B$2000,2,FALSE)</f>
        <v>8473.753919286326</v>
      </c>
      <c r="BZ101" s="4">
        <f>BF101*$BU101*VLOOKUP("Fuel Specific Gravity",'Raw Data'!$A$1:$B$2000,2,FALSE)</f>
        <v>2.2877573253920001</v>
      </c>
      <c r="CA101" s="4">
        <f>BJ101*$BU101*VLOOKUP("Fuel Specific Gravity",'Raw Data'!$A$1:$B$2000,2,FALSE)</f>
        <v>4.4004311820039996</v>
      </c>
      <c r="CB101" s="4">
        <f>BM101*$BU101*VLOOKUP("Fuel Specific Gravity",'Raw Data'!$A$1:$B$2000,2,FALSE)</f>
        <v>1.5421935541705001</v>
      </c>
    </row>
    <row r="102" spans="1:80" x14ac:dyDescent="0.25">
      <c r="A102" s="2">
        <v>43167</v>
      </c>
      <c r="B102" s="38">
        <v>2.0114583333333335E-2</v>
      </c>
      <c r="C102" s="4">
        <v>14.525</v>
      </c>
      <c r="D102" s="4">
        <v>6.0000000000000001E-3</v>
      </c>
      <c r="E102" s="4">
        <v>60</v>
      </c>
      <c r="F102" s="4">
        <v>84.9</v>
      </c>
      <c r="G102" s="4">
        <v>2.7</v>
      </c>
      <c r="H102" s="4">
        <v>68.099999999999994</v>
      </c>
      <c r="J102" s="4">
        <v>1.04</v>
      </c>
      <c r="K102" s="4">
        <v>0.87270000000000003</v>
      </c>
      <c r="L102" s="4">
        <v>12.676</v>
      </c>
      <c r="M102" s="4">
        <v>5.1999999999999998E-3</v>
      </c>
      <c r="N102" s="4">
        <v>74.057000000000002</v>
      </c>
      <c r="O102" s="4">
        <v>2.3220999999999998</v>
      </c>
      <c r="P102" s="4">
        <v>76.400000000000006</v>
      </c>
      <c r="Q102" s="4">
        <v>60.467500000000001</v>
      </c>
      <c r="R102" s="4">
        <v>1.8959999999999999</v>
      </c>
      <c r="S102" s="4">
        <v>62.4</v>
      </c>
      <c r="T102" s="4">
        <v>68.146299999999997</v>
      </c>
      <c r="W102" s="4">
        <v>0</v>
      </c>
      <c r="X102" s="4">
        <v>0.90669999999999995</v>
      </c>
      <c r="Y102" s="4">
        <v>11.9</v>
      </c>
      <c r="Z102" s="4">
        <v>851</v>
      </c>
      <c r="AA102" s="4">
        <v>852</v>
      </c>
      <c r="AB102" s="4">
        <v>869</v>
      </c>
      <c r="AC102" s="4">
        <v>86</v>
      </c>
      <c r="AD102" s="4">
        <v>27.18</v>
      </c>
      <c r="AE102" s="4">
        <v>0.62</v>
      </c>
      <c r="AF102" s="4">
        <v>977</v>
      </c>
      <c r="AG102" s="4">
        <v>2</v>
      </c>
      <c r="AH102" s="4">
        <v>45</v>
      </c>
      <c r="AI102" s="4">
        <v>41</v>
      </c>
      <c r="AJ102" s="4">
        <v>190.1</v>
      </c>
      <c r="AK102" s="4">
        <v>169</v>
      </c>
      <c r="AL102" s="4">
        <v>5.4</v>
      </c>
      <c r="AM102" s="4">
        <v>176</v>
      </c>
      <c r="AN102" s="4" t="s">
        <v>155</v>
      </c>
      <c r="AO102" s="4">
        <v>2</v>
      </c>
      <c r="AP102" s="5">
        <v>0.8959259259259259</v>
      </c>
      <c r="AQ102" s="4">
        <v>47.164326000000003</v>
      </c>
      <c r="AR102" s="4">
        <v>-88.488692</v>
      </c>
      <c r="AS102" s="4">
        <v>320.7</v>
      </c>
      <c r="AT102" s="4">
        <v>21.3</v>
      </c>
      <c r="AU102" s="4">
        <v>12</v>
      </c>
      <c r="AV102" s="4">
        <v>9</v>
      </c>
      <c r="AW102" s="4" t="s">
        <v>200</v>
      </c>
      <c r="AX102" s="4">
        <v>1.6770769999999999</v>
      </c>
      <c r="AY102" s="4">
        <v>1.275075</v>
      </c>
      <c r="AZ102" s="4">
        <v>2.7458459999999998</v>
      </c>
      <c r="BA102" s="4">
        <v>13.404</v>
      </c>
      <c r="BB102" s="4">
        <v>14.02</v>
      </c>
      <c r="BC102" s="4">
        <v>1.05</v>
      </c>
      <c r="BD102" s="4">
        <v>14.584</v>
      </c>
      <c r="BE102" s="4">
        <v>2903.69</v>
      </c>
      <c r="BF102" s="4">
        <v>0.76300000000000001</v>
      </c>
      <c r="BG102" s="4">
        <v>1.7769999999999999</v>
      </c>
      <c r="BH102" s="4">
        <v>5.6000000000000001E-2</v>
      </c>
      <c r="BI102" s="4">
        <v>1.8320000000000001</v>
      </c>
      <c r="BJ102" s="4">
        <v>1.4510000000000001</v>
      </c>
      <c r="BK102" s="4">
        <v>4.4999999999999998E-2</v>
      </c>
      <c r="BL102" s="4">
        <v>1.496</v>
      </c>
      <c r="BM102" s="4">
        <v>0.53869999999999996</v>
      </c>
      <c r="BQ102" s="4">
        <v>151.02199999999999</v>
      </c>
      <c r="BR102" s="4">
        <v>0.180367</v>
      </c>
      <c r="BS102" s="4">
        <v>-5</v>
      </c>
      <c r="BT102" s="4">
        <v>7.0000000000000001E-3</v>
      </c>
      <c r="BU102" s="4">
        <v>4.4077190000000002</v>
      </c>
      <c r="BV102" s="4">
        <v>21</v>
      </c>
      <c r="BW102" s="4">
        <f t="shared" si="10"/>
        <v>1.1645193598000001</v>
      </c>
      <c r="BY102" s="4">
        <f>BE102*$BU102*VLOOKUP("Fuel Specific Gravity",'Raw Data'!$A$1:$B$2000,2,FALSE)</f>
        <v>9611.7858369156093</v>
      </c>
      <c r="BZ102" s="4">
        <f>BF102*$BU102*VLOOKUP("Fuel Specific Gravity",'Raw Data'!$A$1:$B$2000,2,FALSE)</f>
        <v>2.5256802873469999</v>
      </c>
      <c r="CA102" s="4">
        <f>BJ102*$BU102*VLOOKUP("Fuel Specific Gravity",'Raw Data'!$A$1:$B$2000,2,FALSE)</f>
        <v>4.8030958020190004</v>
      </c>
      <c r="CB102" s="4">
        <f>BM102*$BU102*VLOOKUP("Fuel Specific Gravity",'Raw Data'!$A$1:$B$2000,2,FALSE)</f>
        <v>1.7832031072003001</v>
      </c>
    </row>
    <row r="103" spans="1:80" x14ac:dyDescent="0.25">
      <c r="A103" s="2">
        <v>43167</v>
      </c>
      <c r="B103" s="38">
        <v>2.0126157407407409E-2</v>
      </c>
      <c r="C103" s="4">
        <v>14.521000000000001</v>
      </c>
      <c r="D103" s="4">
        <v>6.0000000000000001E-3</v>
      </c>
      <c r="E103" s="4">
        <v>60.221654000000001</v>
      </c>
      <c r="F103" s="4">
        <v>86.2</v>
      </c>
      <c r="G103" s="4">
        <v>2.5</v>
      </c>
      <c r="H103" s="4">
        <v>52.6</v>
      </c>
      <c r="J103" s="4">
        <v>0.9</v>
      </c>
      <c r="K103" s="4">
        <v>0.87280000000000002</v>
      </c>
      <c r="L103" s="4">
        <v>12.673999999999999</v>
      </c>
      <c r="M103" s="4">
        <v>5.3E-3</v>
      </c>
      <c r="N103" s="4">
        <v>75.27</v>
      </c>
      <c r="O103" s="4">
        <v>2.1819999999999999</v>
      </c>
      <c r="P103" s="4">
        <v>77.5</v>
      </c>
      <c r="Q103" s="4">
        <v>61.452300000000001</v>
      </c>
      <c r="R103" s="4">
        <v>1.7814000000000001</v>
      </c>
      <c r="S103" s="4">
        <v>63.2</v>
      </c>
      <c r="T103" s="4">
        <v>52.638800000000003</v>
      </c>
      <c r="W103" s="4">
        <v>0</v>
      </c>
      <c r="X103" s="4">
        <v>0.78549999999999998</v>
      </c>
      <c r="Y103" s="4">
        <v>12</v>
      </c>
      <c r="Z103" s="4">
        <v>850</v>
      </c>
      <c r="AA103" s="4">
        <v>851</v>
      </c>
      <c r="AB103" s="4">
        <v>868</v>
      </c>
      <c r="AC103" s="4">
        <v>86</v>
      </c>
      <c r="AD103" s="4">
        <v>27.16</v>
      </c>
      <c r="AE103" s="4">
        <v>0.62</v>
      </c>
      <c r="AF103" s="4">
        <v>978</v>
      </c>
      <c r="AG103" s="4">
        <v>2</v>
      </c>
      <c r="AH103" s="4">
        <v>45</v>
      </c>
      <c r="AI103" s="4">
        <v>41</v>
      </c>
      <c r="AJ103" s="4">
        <v>190.9</v>
      </c>
      <c r="AK103" s="4">
        <v>169</v>
      </c>
      <c r="AL103" s="4">
        <v>5.5</v>
      </c>
      <c r="AM103" s="4">
        <v>176</v>
      </c>
      <c r="AN103" s="4" t="s">
        <v>155</v>
      </c>
      <c r="AO103" s="4">
        <v>2</v>
      </c>
      <c r="AP103" s="5">
        <v>0.89593750000000005</v>
      </c>
      <c r="AQ103" s="4">
        <v>47.164355</v>
      </c>
      <c r="AR103" s="4">
        <v>-88.488810000000001</v>
      </c>
      <c r="AS103" s="4">
        <v>320.89999999999998</v>
      </c>
      <c r="AT103" s="4">
        <v>22.5</v>
      </c>
      <c r="AU103" s="4">
        <v>12</v>
      </c>
      <c r="AV103" s="4">
        <v>9</v>
      </c>
      <c r="AW103" s="4" t="s">
        <v>200</v>
      </c>
      <c r="AX103" s="4">
        <v>1.7</v>
      </c>
      <c r="AY103" s="4">
        <v>1</v>
      </c>
      <c r="AZ103" s="4">
        <v>2.7</v>
      </c>
      <c r="BA103" s="4">
        <v>13.404</v>
      </c>
      <c r="BB103" s="4">
        <v>14.03</v>
      </c>
      <c r="BC103" s="4">
        <v>1.05</v>
      </c>
      <c r="BD103" s="4">
        <v>14.573</v>
      </c>
      <c r="BE103" s="4">
        <v>2904.0419999999999</v>
      </c>
      <c r="BF103" s="4">
        <v>0.76700000000000002</v>
      </c>
      <c r="BG103" s="4">
        <v>1.806</v>
      </c>
      <c r="BH103" s="4">
        <v>5.1999999999999998E-2</v>
      </c>
      <c r="BI103" s="4">
        <v>1.8580000000000001</v>
      </c>
      <c r="BJ103" s="4">
        <v>1.4750000000000001</v>
      </c>
      <c r="BK103" s="4">
        <v>4.2999999999999997E-2</v>
      </c>
      <c r="BL103" s="4">
        <v>1.5169999999999999</v>
      </c>
      <c r="BM103" s="4">
        <v>0.41620000000000001</v>
      </c>
      <c r="BQ103" s="4">
        <v>130.87200000000001</v>
      </c>
      <c r="BR103" s="4">
        <v>0.16992299999999999</v>
      </c>
      <c r="BS103" s="4">
        <v>-5</v>
      </c>
      <c r="BT103" s="4">
        <v>6.071E-3</v>
      </c>
      <c r="BU103" s="4">
        <v>4.1524939999999999</v>
      </c>
      <c r="BV103" s="4">
        <v>21</v>
      </c>
      <c r="BW103" s="4">
        <f t="shared" si="10"/>
        <v>1.0970889148</v>
      </c>
      <c r="BY103" s="4">
        <f>BE103*$BU103*VLOOKUP("Fuel Specific Gravity",'Raw Data'!$A$1:$B$2000,2,FALSE)</f>
        <v>9056.3217525417476</v>
      </c>
      <c r="BZ103" s="4">
        <f>BF103*$BU103*VLOOKUP("Fuel Specific Gravity",'Raw Data'!$A$1:$B$2000,2,FALSE)</f>
        <v>2.3919071363980002</v>
      </c>
      <c r="CA103" s="4">
        <f>BJ103*$BU103*VLOOKUP("Fuel Specific Gravity",'Raw Data'!$A$1:$B$2000,2,FALSE)</f>
        <v>4.5998214161500002</v>
      </c>
      <c r="CB103" s="4">
        <f>BM103*$BU103*VLOOKUP("Fuel Specific Gravity",'Raw Data'!$A$1:$B$2000,2,FALSE)</f>
        <v>1.2979292701028</v>
      </c>
    </row>
    <row r="104" spans="1:80" x14ac:dyDescent="0.25">
      <c r="A104" s="2">
        <v>43167</v>
      </c>
      <c r="B104" s="38">
        <v>2.0137731481481482E-2</v>
      </c>
      <c r="C104" s="4">
        <v>14.49</v>
      </c>
      <c r="D104" s="4">
        <v>6.8999999999999999E-3</v>
      </c>
      <c r="E104" s="4">
        <v>68.746803</v>
      </c>
      <c r="F104" s="4">
        <v>80.8</v>
      </c>
      <c r="G104" s="4">
        <v>2.5</v>
      </c>
      <c r="H104" s="4">
        <v>35.200000000000003</v>
      </c>
      <c r="J104" s="4">
        <v>0.84</v>
      </c>
      <c r="K104" s="4">
        <v>0.873</v>
      </c>
      <c r="L104" s="4">
        <v>12.6501</v>
      </c>
      <c r="M104" s="4">
        <v>6.0000000000000001E-3</v>
      </c>
      <c r="N104" s="4">
        <v>70.539599999999993</v>
      </c>
      <c r="O104" s="4">
        <v>2.1825000000000001</v>
      </c>
      <c r="P104" s="4">
        <v>72.7</v>
      </c>
      <c r="Q104" s="4">
        <v>57.5899</v>
      </c>
      <c r="R104" s="4">
        <v>1.7819</v>
      </c>
      <c r="S104" s="4">
        <v>59.4</v>
      </c>
      <c r="T104" s="4">
        <v>35.235100000000003</v>
      </c>
      <c r="W104" s="4">
        <v>0</v>
      </c>
      <c r="X104" s="4">
        <v>0.72929999999999995</v>
      </c>
      <c r="Y104" s="4">
        <v>11.9</v>
      </c>
      <c r="Z104" s="4">
        <v>851</v>
      </c>
      <c r="AA104" s="4">
        <v>851</v>
      </c>
      <c r="AB104" s="4">
        <v>868</v>
      </c>
      <c r="AC104" s="4">
        <v>86</v>
      </c>
      <c r="AD104" s="4">
        <v>27.16</v>
      </c>
      <c r="AE104" s="4">
        <v>0.62</v>
      </c>
      <c r="AF104" s="4">
        <v>978</v>
      </c>
      <c r="AG104" s="4">
        <v>2</v>
      </c>
      <c r="AH104" s="4">
        <v>45</v>
      </c>
      <c r="AI104" s="4">
        <v>41</v>
      </c>
      <c r="AJ104" s="4">
        <v>190.1</v>
      </c>
      <c r="AK104" s="4">
        <v>169</v>
      </c>
      <c r="AL104" s="4">
        <v>5.4</v>
      </c>
      <c r="AM104" s="4">
        <v>176</v>
      </c>
      <c r="AN104" s="4" t="s">
        <v>155</v>
      </c>
      <c r="AO104" s="4">
        <v>2</v>
      </c>
      <c r="AP104" s="5">
        <v>0.89594907407407398</v>
      </c>
      <c r="AQ104" s="4">
        <v>47.164332999999999</v>
      </c>
      <c r="AR104" s="4">
        <v>-88.489053999999996</v>
      </c>
      <c r="AS104" s="4">
        <v>321.10000000000002</v>
      </c>
      <c r="AT104" s="4">
        <v>23.6</v>
      </c>
      <c r="AU104" s="4">
        <v>12</v>
      </c>
      <c r="AV104" s="4">
        <v>9</v>
      </c>
      <c r="AW104" s="4" t="s">
        <v>200</v>
      </c>
      <c r="AX104" s="4">
        <v>1.7</v>
      </c>
      <c r="AY104" s="4">
        <v>1.1541999999999999</v>
      </c>
      <c r="AZ104" s="4">
        <v>2.7770999999999999</v>
      </c>
      <c r="BA104" s="4">
        <v>13.404</v>
      </c>
      <c r="BB104" s="4">
        <v>14.06</v>
      </c>
      <c r="BC104" s="4">
        <v>1.05</v>
      </c>
      <c r="BD104" s="4">
        <v>14.545</v>
      </c>
      <c r="BE104" s="4">
        <v>2904.2840000000001</v>
      </c>
      <c r="BF104" s="4">
        <v>0.877</v>
      </c>
      <c r="BG104" s="4">
        <v>1.696</v>
      </c>
      <c r="BH104" s="4">
        <v>5.1999999999999998E-2</v>
      </c>
      <c r="BI104" s="4">
        <v>1.748</v>
      </c>
      <c r="BJ104" s="4">
        <v>1.385</v>
      </c>
      <c r="BK104" s="4">
        <v>4.2999999999999997E-2</v>
      </c>
      <c r="BL104" s="4">
        <v>1.427</v>
      </c>
      <c r="BM104" s="4">
        <v>0.2792</v>
      </c>
      <c r="BQ104" s="4">
        <v>121.752</v>
      </c>
      <c r="BR104" s="4">
        <v>0.18665100000000001</v>
      </c>
      <c r="BS104" s="4">
        <v>-5</v>
      </c>
      <c r="BT104" s="4">
        <v>7.8580000000000004E-3</v>
      </c>
      <c r="BU104" s="4">
        <v>4.5612839999999997</v>
      </c>
      <c r="BV104" s="4">
        <v>21</v>
      </c>
      <c r="BW104" s="4">
        <f t="shared" si="10"/>
        <v>1.2050912327999999</v>
      </c>
      <c r="BY104" s="4">
        <f>BE104*$BU104*VLOOKUP("Fuel Specific Gravity",'Raw Data'!$A$1:$B$2000,2,FALSE)</f>
        <v>9948.6953696326564</v>
      </c>
      <c r="BZ104" s="4">
        <f>BF104*$BU104*VLOOKUP("Fuel Specific Gravity",'Raw Data'!$A$1:$B$2000,2,FALSE)</f>
        <v>3.004184797068</v>
      </c>
      <c r="CA104" s="4">
        <f>BJ104*$BU104*VLOOKUP("Fuel Specific Gravity",'Raw Data'!$A$1:$B$2000,2,FALSE)</f>
        <v>4.7443511333399995</v>
      </c>
      <c r="CB104" s="4">
        <f>BM104*$BU104*VLOOKUP("Fuel Specific Gravity",'Raw Data'!$A$1:$B$2000,2,FALSE)</f>
        <v>0.95640638009279988</v>
      </c>
    </row>
    <row r="105" spans="1:80" x14ac:dyDescent="0.25">
      <c r="A105" s="2">
        <v>43167</v>
      </c>
      <c r="B105" s="38">
        <v>2.0149305555555556E-2</v>
      </c>
      <c r="C105" s="4">
        <v>14.313000000000001</v>
      </c>
      <c r="D105" s="4">
        <v>7.0000000000000001E-3</v>
      </c>
      <c r="E105" s="4">
        <v>70</v>
      </c>
      <c r="F105" s="4">
        <v>70.400000000000006</v>
      </c>
      <c r="G105" s="4">
        <v>2.5</v>
      </c>
      <c r="H105" s="4">
        <v>30.1</v>
      </c>
      <c r="J105" s="4">
        <v>0.7</v>
      </c>
      <c r="K105" s="4">
        <v>0.87439999999999996</v>
      </c>
      <c r="L105" s="4">
        <v>12.5162</v>
      </c>
      <c r="M105" s="4">
        <v>6.1000000000000004E-3</v>
      </c>
      <c r="N105" s="4">
        <v>61.584800000000001</v>
      </c>
      <c r="O105" s="4">
        <v>2.1518999999999999</v>
      </c>
      <c r="P105" s="4">
        <v>63.7</v>
      </c>
      <c r="Q105" s="4">
        <v>50.279000000000003</v>
      </c>
      <c r="R105" s="4">
        <v>1.7568999999999999</v>
      </c>
      <c r="S105" s="4">
        <v>52</v>
      </c>
      <c r="T105" s="4">
        <v>30.051200000000001</v>
      </c>
      <c r="W105" s="4">
        <v>0</v>
      </c>
      <c r="X105" s="4">
        <v>0.61209999999999998</v>
      </c>
      <c r="Y105" s="4">
        <v>11.9</v>
      </c>
      <c r="Z105" s="4">
        <v>851</v>
      </c>
      <c r="AA105" s="4">
        <v>851</v>
      </c>
      <c r="AB105" s="4">
        <v>869</v>
      </c>
      <c r="AC105" s="4">
        <v>86</v>
      </c>
      <c r="AD105" s="4">
        <v>27.16</v>
      </c>
      <c r="AE105" s="4">
        <v>0.62</v>
      </c>
      <c r="AF105" s="4">
        <v>978</v>
      </c>
      <c r="AG105" s="4">
        <v>2</v>
      </c>
      <c r="AH105" s="4">
        <v>45</v>
      </c>
      <c r="AI105" s="4">
        <v>41</v>
      </c>
      <c r="AJ105" s="4">
        <v>190.9</v>
      </c>
      <c r="AK105" s="4">
        <v>169</v>
      </c>
      <c r="AL105" s="4">
        <v>5.5</v>
      </c>
      <c r="AM105" s="4">
        <v>175.6</v>
      </c>
      <c r="AN105" s="4" t="s">
        <v>155</v>
      </c>
      <c r="AO105" s="4">
        <v>2</v>
      </c>
      <c r="AP105" s="5">
        <v>0.89597222222222228</v>
      </c>
      <c r="AQ105" s="4">
        <v>47.164293999999998</v>
      </c>
      <c r="AR105" s="4">
        <v>-88.489230000000006</v>
      </c>
      <c r="AS105" s="4">
        <v>320.60000000000002</v>
      </c>
      <c r="AT105" s="4">
        <v>24.7</v>
      </c>
      <c r="AU105" s="4">
        <v>12</v>
      </c>
      <c r="AV105" s="4">
        <v>9</v>
      </c>
      <c r="AW105" s="4" t="s">
        <v>200</v>
      </c>
      <c r="AX105" s="4">
        <v>1.8542000000000001</v>
      </c>
      <c r="AY105" s="4">
        <v>1.0458000000000001</v>
      </c>
      <c r="AZ105" s="4">
        <v>2.8771</v>
      </c>
      <c r="BA105" s="4">
        <v>13.404</v>
      </c>
      <c r="BB105" s="4">
        <v>14.22</v>
      </c>
      <c r="BC105" s="4">
        <v>1.06</v>
      </c>
      <c r="BD105" s="4">
        <v>14.359</v>
      </c>
      <c r="BE105" s="4">
        <v>2904.451</v>
      </c>
      <c r="BF105" s="4">
        <v>0.90400000000000003</v>
      </c>
      <c r="BG105" s="4">
        <v>1.4970000000000001</v>
      </c>
      <c r="BH105" s="4">
        <v>5.1999999999999998E-2</v>
      </c>
      <c r="BI105" s="4">
        <v>1.5489999999999999</v>
      </c>
      <c r="BJ105" s="4">
        <v>1.222</v>
      </c>
      <c r="BK105" s="4">
        <v>4.2999999999999997E-2</v>
      </c>
      <c r="BL105" s="4">
        <v>1.2649999999999999</v>
      </c>
      <c r="BM105" s="4">
        <v>0.24060000000000001</v>
      </c>
      <c r="BQ105" s="4">
        <v>103.28100000000001</v>
      </c>
      <c r="BR105" s="4">
        <v>0.21029600000000001</v>
      </c>
      <c r="BS105" s="4">
        <v>-5</v>
      </c>
      <c r="BT105" s="4">
        <v>6.1419999999999999E-3</v>
      </c>
      <c r="BU105" s="4">
        <v>5.1391080000000002</v>
      </c>
      <c r="BV105" s="4">
        <v>21</v>
      </c>
      <c r="BW105" s="4">
        <f t="shared" si="10"/>
        <v>1.3577523335999999</v>
      </c>
      <c r="BY105" s="4">
        <f>BE105*$BU105*VLOOKUP("Fuel Specific Gravity",'Raw Data'!$A$1:$B$2000,2,FALSE)</f>
        <v>11209.641814650709</v>
      </c>
      <c r="BZ105" s="4">
        <f>BF105*$BU105*VLOOKUP("Fuel Specific Gravity",'Raw Data'!$A$1:$B$2000,2,FALSE)</f>
        <v>3.4889609776319999</v>
      </c>
      <c r="CA105" s="4">
        <f>BJ105*$BU105*VLOOKUP("Fuel Specific Gravity",'Raw Data'!$A$1:$B$2000,2,FALSE)</f>
        <v>4.7162724719760005</v>
      </c>
      <c r="CB105" s="4">
        <f>BM105*$BU105*VLOOKUP("Fuel Specific Gravity",'Raw Data'!$A$1:$B$2000,2,FALSE)</f>
        <v>0.92858850798480008</v>
      </c>
    </row>
    <row r="106" spans="1:80" x14ac:dyDescent="0.25">
      <c r="A106" s="2">
        <v>43167</v>
      </c>
      <c r="B106" s="38">
        <v>2.0160879629629629E-2</v>
      </c>
      <c r="C106" s="4">
        <v>13.981</v>
      </c>
      <c r="D106" s="4">
        <v>4.4000000000000003E-3</v>
      </c>
      <c r="E106" s="4">
        <v>43.805531999999999</v>
      </c>
      <c r="F106" s="4">
        <v>63.9</v>
      </c>
      <c r="G106" s="4">
        <v>2.4</v>
      </c>
      <c r="H106" s="4">
        <v>28.3</v>
      </c>
      <c r="J106" s="4">
        <v>0.64</v>
      </c>
      <c r="K106" s="4">
        <v>0.87709999999999999</v>
      </c>
      <c r="L106" s="4">
        <v>12.263</v>
      </c>
      <c r="M106" s="4">
        <v>3.8E-3</v>
      </c>
      <c r="N106" s="4">
        <v>56.030099999999997</v>
      </c>
      <c r="O106" s="4">
        <v>2.1051000000000002</v>
      </c>
      <c r="P106" s="4">
        <v>58.1</v>
      </c>
      <c r="Q106" s="4">
        <v>45.744</v>
      </c>
      <c r="R106" s="4">
        <v>1.7185999999999999</v>
      </c>
      <c r="S106" s="4">
        <v>47.5</v>
      </c>
      <c r="T106" s="4">
        <v>28.2529</v>
      </c>
      <c r="W106" s="4">
        <v>0</v>
      </c>
      <c r="X106" s="4">
        <v>0.56000000000000005</v>
      </c>
      <c r="Y106" s="4">
        <v>11.9</v>
      </c>
      <c r="Z106" s="4">
        <v>850</v>
      </c>
      <c r="AA106" s="4">
        <v>850</v>
      </c>
      <c r="AB106" s="4">
        <v>869</v>
      </c>
      <c r="AC106" s="4">
        <v>86</v>
      </c>
      <c r="AD106" s="4">
        <v>27.16</v>
      </c>
      <c r="AE106" s="4">
        <v>0.62</v>
      </c>
      <c r="AF106" s="4">
        <v>978</v>
      </c>
      <c r="AG106" s="4">
        <v>2</v>
      </c>
      <c r="AH106" s="4">
        <v>45</v>
      </c>
      <c r="AI106" s="4">
        <v>41</v>
      </c>
      <c r="AJ106" s="4">
        <v>191</v>
      </c>
      <c r="AK106" s="4">
        <v>169</v>
      </c>
      <c r="AL106" s="4">
        <v>5.6</v>
      </c>
      <c r="AM106" s="4">
        <v>175.3</v>
      </c>
      <c r="AN106" s="4" t="s">
        <v>155</v>
      </c>
      <c r="AO106" s="4">
        <v>2</v>
      </c>
      <c r="AP106" s="5">
        <v>0.89598379629629632</v>
      </c>
      <c r="AQ106" s="4">
        <v>47.164285</v>
      </c>
      <c r="AR106" s="4">
        <v>-88.489262999999994</v>
      </c>
      <c r="AS106" s="4">
        <v>320.39999999999998</v>
      </c>
      <c r="AT106" s="4">
        <v>25</v>
      </c>
      <c r="AU106" s="4">
        <v>12</v>
      </c>
      <c r="AV106" s="4">
        <v>9</v>
      </c>
      <c r="AW106" s="4" t="s">
        <v>200</v>
      </c>
      <c r="AX106" s="4">
        <v>2.0541999999999998</v>
      </c>
      <c r="AY106" s="4">
        <v>1.5397000000000001</v>
      </c>
      <c r="AZ106" s="4">
        <v>3.3626</v>
      </c>
      <c r="BA106" s="4">
        <v>13.404</v>
      </c>
      <c r="BB106" s="4">
        <v>14.54</v>
      </c>
      <c r="BC106" s="4">
        <v>1.08</v>
      </c>
      <c r="BD106" s="4">
        <v>14.01</v>
      </c>
      <c r="BE106" s="4">
        <v>2905.1819999999998</v>
      </c>
      <c r="BF106" s="4">
        <v>0.57899999999999996</v>
      </c>
      <c r="BG106" s="4">
        <v>1.39</v>
      </c>
      <c r="BH106" s="4">
        <v>5.1999999999999998E-2</v>
      </c>
      <c r="BI106" s="4">
        <v>1.4419999999999999</v>
      </c>
      <c r="BJ106" s="4">
        <v>1.135</v>
      </c>
      <c r="BK106" s="4">
        <v>4.2999999999999997E-2</v>
      </c>
      <c r="BL106" s="4">
        <v>1.1779999999999999</v>
      </c>
      <c r="BM106" s="4">
        <v>0.23100000000000001</v>
      </c>
      <c r="BQ106" s="4">
        <v>96.47</v>
      </c>
      <c r="BR106" s="4">
        <v>0.17576900000000001</v>
      </c>
      <c r="BS106" s="4">
        <v>-5</v>
      </c>
      <c r="BT106" s="4">
        <v>6.0000000000000001E-3</v>
      </c>
      <c r="BU106" s="4">
        <v>4.2953549999999998</v>
      </c>
      <c r="BV106" s="4">
        <v>21</v>
      </c>
      <c r="BW106" s="4">
        <f t="shared" si="10"/>
        <v>1.134832791</v>
      </c>
      <c r="BY106" s="4">
        <f>BE106*$BU106*VLOOKUP("Fuel Specific Gravity",'Raw Data'!$A$1:$B$2000,2,FALSE)</f>
        <v>9371.5698102371098</v>
      </c>
      <c r="BZ106" s="4">
        <f>BF106*$BU106*VLOOKUP("Fuel Specific Gravity",'Raw Data'!$A$1:$B$2000,2,FALSE)</f>
        <v>1.8677449192949998</v>
      </c>
      <c r="CA106" s="4">
        <f>BJ106*$BU106*VLOOKUP("Fuel Specific Gravity",'Raw Data'!$A$1:$B$2000,2,FALSE)</f>
        <v>3.6612961716750001</v>
      </c>
      <c r="CB106" s="4">
        <f>BM106*$BU106*VLOOKUP("Fuel Specific Gravity",'Raw Data'!$A$1:$B$2000,2,FALSE)</f>
        <v>0.74516248075500002</v>
      </c>
    </row>
    <row r="107" spans="1:80" x14ac:dyDescent="0.25">
      <c r="A107" s="2">
        <v>43167</v>
      </c>
      <c r="B107" s="38">
        <v>2.0172453703703703E-2</v>
      </c>
      <c r="C107" s="4">
        <v>13.817</v>
      </c>
      <c r="D107" s="4">
        <v>2.3999999999999998E-3</v>
      </c>
      <c r="E107" s="4">
        <v>23.708155000000001</v>
      </c>
      <c r="F107" s="4">
        <v>60.7</v>
      </c>
      <c r="G107" s="4">
        <v>2.4</v>
      </c>
      <c r="H107" s="4">
        <v>44.9</v>
      </c>
      <c r="J107" s="4">
        <v>0.6</v>
      </c>
      <c r="K107" s="4">
        <v>0.87839999999999996</v>
      </c>
      <c r="L107" s="4">
        <v>12.1363</v>
      </c>
      <c r="M107" s="4">
        <v>2.0999999999999999E-3</v>
      </c>
      <c r="N107" s="4">
        <v>53.304499999999997</v>
      </c>
      <c r="O107" s="4">
        <v>2.1080999999999999</v>
      </c>
      <c r="P107" s="4">
        <v>55.4</v>
      </c>
      <c r="Q107" s="4">
        <v>43.518799999999999</v>
      </c>
      <c r="R107" s="4">
        <v>1.7211000000000001</v>
      </c>
      <c r="S107" s="4">
        <v>45.2</v>
      </c>
      <c r="T107" s="4">
        <v>44.907200000000003</v>
      </c>
      <c r="W107" s="4">
        <v>0</v>
      </c>
      <c r="X107" s="4">
        <v>0.52700000000000002</v>
      </c>
      <c r="Y107" s="4">
        <v>11.9</v>
      </c>
      <c r="Z107" s="4">
        <v>850</v>
      </c>
      <c r="AA107" s="4">
        <v>851</v>
      </c>
      <c r="AB107" s="4">
        <v>869</v>
      </c>
      <c r="AC107" s="4">
        <v>86</v>
      </c>
      <c r="AD107" s="4">
        <v>27.16</v>
      </c>
      <c r="AE107" s="4">
        <v>0.62</v>
      </c>
      <c r="AF107" s="4">
        <v>978</v>
      </c>
      <c r="AG107" s="4">
        <v>2</v>
      </c>
      <c r="AH107" s="4">
        <v>44.070999999999998</v>
      </c>
      <c r="AI107" s="4">
        <v>41</v>
      </c>
      <c r="AJ107" s="4">
        <v>191</v>
      </c>
      <c r="AK107" s="4">
        <v>169</v>
      </c>
      <c r="AL107" s="4">
        <v>5.5</v>
      </c>
      <c r="AM107" s="4">
        <v>175</v>
      </c>
      <c r="AN107" s="4" t="s">
        <v>155</v>
      </c>
      <c r="AO107" s="4">
        <v>2</v>
      </c>
      <c r="AP107" s="5">
        <v>0.89598379629629632</v>
      </c>
      <c r="AQ107" s="4">
        <v>47.164245000000001</v>
      </c>
      <c r="AR107" s="4">
        <v>-88.489374999999995</v>
      </c>
      <c r="AS107" s="4">
        <v>320.39999999999998</v>
      </c>
      <c r="AT107" s="4">
        <v>26.5</v>
      </c>
      <c r="AU107" s="4">
        <v>12</v>
      </c>
      <c r="AV107" s="4">
        <v>9</v>
      </c>
      <c r="AW107" s="4" t="s">
        <v>200</v>
      </c>
      <c r="AX107" s="4">
        <v>1.7916000000000001</v>
      </c>
      <c r="AY107" s="4">
        <v>1.8542000000000001</v>
      </c>
      <c r="AZ107" s="4">
        <v>3.5</v>
      </c>
      <c r="BA107" s="4">
        <v>13.404</v>
      </c>
      <c r="BB107" s="4">
        <v>14.7</v>
      </c>
      <c r="BC107" s="4">
        <v>1.1000000000000001</v>
      </c>
      <c r="BD107" s="4">
        <v>13.845000000000001</v>
      </c>
      <c r="BE107" s="4">
        <v>2905.2869999999998</v>
      </c>
      <c r="BF107" s="4">
        <v>0.317</v>
      </c>
      <c r="BG107" s="4">
        <v>1.3360000000000001</v>
      </c>
      <c r="BH107" s="4">
        <v>5.2999999999999999E-2</v>
      </c>
      <c r="BI107" s="4">
        <v>1.389</v>
      </c>
      <c r="BJ107" s="4">
        <v>1.091</v>
      </c>
      <c r="BK107" s="4">
        <v>4.2999999999999997E-2</v>
      </c>
      <c r="BL107" s="4">
        <v>1.1339999999999999</v>
      </c>
      <c r="BM107" s="4">
        <v>0.371</v>
      </c>
      <c r="BQ107" s="4">
        <v>91.734999999999999</v>
      </c>
      <c r="BR107" s="4">
        <v>0.16556799999999999</v>
      </c>
      <c r="BS107" s="4">
        <v>-5</v>
      </c>
      <c r="BT107" s="4">
        <v>6.9290000000000003E-3</v>
      </c>
      <c r="BU107" s="4">
        <v>4.046068</v>
      </c>
      <c r="BV107" s="4">
        <v>21</v>
      </c>
      <c r="BW107" s="4">
        <f t="shared" si="10"/>
        <v>1.0689711656000001</v>
      </c>
      <c r="BY107" s="4">
        <f>BE107*$BU107*VLOOKUP("Fuel Specific Gravity",'Raw Data'!$A$1:$B$2000,2,FALSE)</f>
        <v>8827.9965598985145</v>
      </c>
      <c r="BZ107" s="4">
        <f>BF107*$BU107*VLOOKUP("Fuel Specific Gravity",'Raw Data'!$A$1:$B$2000,2,FALSE)</f>
        <v>0.963235270556</v>
      </c>
      <c r="CA107" s="4">
        <f>BJ107*$BU107*VLOOKUP("Fuel Specific Gravity",'Raw Data'!$A$1:$B$2000,2,FALSE)</f>
        <v>3.3151094011880002</v>
      </c>
      <c r="CB107" s="4">
        <f>BM107*$BU107*VLOOKUP("Fuel Specific Gravity",'Raw Data'!$A$1:$B$2000,2,FALSE)</f>
        <v>1.127319512228</v>
      </c>
    </row>
    <row r="108" spans="1:80" x14ac:dyDescent="0.25">
      <c r="A108" s="2">
        <v>43167</v>
      </c>
      <c r="B108" s="38">
        <v>2.0184027777777776E-2</v>
      </c>
      <c r="C108" s="4">
        <v>13.930999999999999</v>
      </c>
      <c r="D108" s="4">
        <v>2.8E-3</v>
      </c>
      <c r="E108" s="4">
        <v>27.784231999999999</v>
      </c>
      <c r="F108" s="4">
        <v>62.7</v>
      </c>
      <c r="G108" s="4">
        <v>2.4</v>
      </c>
      <c r="H108" s="4">
        <v>73.400000000000006</v>
      </c>
      <c r="J108" s="4">
        <v>0.5</v>
      </c>
      <c r="K108" s="4">
        <v>0.87749999999999995</v>
      </c>
      <c r="L108" s="4">
        <v>12.224500000000001</v>
      </c>
      <c r="M108" s="4">
        <v>2.3999999999999998E-3</v>
      </c>
      <c r="N108" s="4">
        <v>55.054299999999998</v>
      </c>
      <c r="O108" s="4">
        <v>2.1059999999999999</v>
      </c>
      <c r="P108" s="4">
        <v>57.2</v>
      </c>
      <c r="Q108" s="4">
        <v>44.947400000000002</v>
      </c>
      <c r="R108" s="4">
        <v>1.7193000000000001</v>
      </c>
      <c r="S108" s="4">
        <v>46.7</v>
      </c>
      <c r="T108" s="4">
        <v>73.442099999999996</v>
      </c>
      <c r="W108" s="4">
        <v>0</v>
      </c>
      <c r="X108" s="4">
        <v>0.43869999999999998</v>
      </c>
      <c r="Y108" s="4">
        <v>12</v>
      </c>
      <c r="Z108" s="4">
        <v>850</v>
      </c>
      <c r="AA108" s="4">
        <v>851</v>
      </c>
      <c r="AB108" s="4">
        <v>868</v>
      </c>
      <c r="AC108" s="4">
        <v>86</v>
      </c>
      <c r="AD108" s="4">
        <v>27.16</v>
      </c>
      <c r="AE108" s="4">
        <v>0.62</v>
      </c>
      <c r="AF108" s="4">
        <v>978</v>
      </c>
      <c r="AG108" s="4">
        <v>2</v>
      </c>
      <c r="AH108" s="4">
        <v>44.929000000000002</v>
      </c>
      <c r="AI108" s="4">
        <v>41</v>
      </c>
      <c r="AJ108" s="4">
        <v>191</v>
      </c>
      <c r="AK108" s="4">
        <v>169</v>
      </c>
      <c r="AL108" s="4">
        <v>5.6</v>
      </c>
      <c r="AM108" s="4">
        <v>175</v>
      </c>
      <c r="AN108" s="4" t="s">
        <v>155</v>
      </c>
      <c r="AO108" s="4">
        <v>2</v>
      </c>
      <c r="AP108" s="5">
        <v>0.89599537037037036</v>
      </c>
      <c r="AQ108" s="4">
        <v>47.164138000000001</v>
      </c>
      <c r="AR108" s="4">
        <v>-88.489614000000003</v>
      </c>
      <c r="AS108" s="4">
        <v>320.10000000000002</v>
      </c>
      <c r="AT108" s="4">
        <v>26.1</v>
      </c>
      <c r="AU108" s="4">
        <v>12</v>
      </c>
      <c r="AV108" s="4">
        <v>9</v>
      </c>
      <c r="AW108" s="4" t="s">
        <v>200</v>
      </c>
      <c r="AX108" s="4">
        <v>1.8542000000000001</v>
      </c>
      <c r="AY108" s="4">
        <v>1.9771000000000001</v>
      </c>
      <c r="AZ108" s="4">
        <v>3.5771000000000002</v>
      </c>
      <c r="BA108" s="4">
        <v>13.404</v>
      </c>
      <c r="BB108" s="4">
        <v>14.58</v>
      </c>
      <c r="BC108" s="4">
        <v>1.0900000000000001</v>
      </c>
      <c r="BD108" s="4">
        <v>13.962</v>
      </c>
      <c r="BE108" s="4">
        <v>2904.4650000000001</v>
      </c>
      <c r="BF108" s="4">
        <v>0.36899999999999999</v>
      </c>
      <c r="BG108" s="4">
        <v>1.37</v>
      </c>
      <c r="BH108" s="4">
        <v>5.1999999999999998E-2</v>
      </c>
      <c r="BI108" s="4">
        <v>1.4219999999999999</v>
      </c>
      <c r="BJ108" s="4">
        <v>1.1180000000000001</v>
      </c>
      <c r="BK108" s="4">
        <v>4.2999999999999997E-2</v>
      </c>
      <c r="BL108" s="4">
        <v>1.161</v>
      </c>
      <c r="BM108" s="4">
        <v>0.60209999999999997</v>
      </c>
      <c r="BQ108" s="4">
        <v>75.795000000000002</v>
      </c>
      <c r="BR108" s="4">
        <v>0.15385199999999999</v>
      </c>
      <c r="BS108" s="4">
        <v>-5</v>
      </c>
      <c r="BT108" s="4">
        <v>6.071E-3</v>
      </c>
      <c r="BU108" s="4">
        <v>3.7597589999999999</v>
      </c>
      <c r="BV108" s="4">
        <v>21</v>
      </c>
      <c r="BW108" s="4">
        <f t="shared" si="10"/>
        <v>0.99332832779999991</v>
      </c>
      <c r="BY108" s="4">
        <f>BE108*$BU108*VLOOKUP("Fuel Specific Gravity",'Raw Data'!$A$1:$B$2000,2,FALSE)</f>
        <v>8200.9864063751847</v>
      </c>
      <c r="BZ108" s="4">
        <f>BF108*$BU108*VLOOKUP("Fuel Specific Gravity",'Raw Data'!$A$1:$B$2000,2,FALSE)</f>
        <v>1.0419006543209999</v>
      </c>
      <c r="CA108" s="4">
        <f>BJ108*$BU108*VLOOKUP("Fuel Specific Gravity",'Raw Data'!$A$1:$B$2000,2,FALSE)</f>
        <v>3.156761332062</v>
      </c>
      <c r="CB108" s="4">
        <f>BM108*$BU108*VLOOKUP("Fuel Specific Gravity",'Raw Data'!$A$1:$B$2000,2,FALSE)</f>
        <v>1.7000769213188998</v>
      </c>
    </row>
    <row r="109" spans="1:80" x14ac:dyDescent="0.25">
      <c r="A109" s="2">
        <v>43167</v>
      </c>
      <c r="B109" s="38">
        <v>2.019560185185185E-2</v>
      </c>
      <c r="C109" s="4">
        <v>13.957000000000001</v>
      </c>
      <c r="D109" s="4">
        <v>2E-3</v>
      </c>
      <c r="E109" s="4">
        <v>20</v>
      </c>
      <c r="F109" s="4">
        <v>75.900000000000006</v>
      </c>
      <c r="G109" s="4">
        <v>2.4</v>
      </c>
      <c r="H109" s="4">
        <v>83.9</v>
      </c>
      <c r="J109" s="4">
        <v>0.5</v>
      </c>
      <c r="K109" s="4">
        <v>0.87719999999999998</v>
      </c>
      <c r="L109" s="4">
        <v>12.243600000000001</v>
      </c>
      <c r="M109" s="4">
        <v>1.8E-3</v>
      </c>
      <c r="N109" s="4">
        <v>66.6173</v>
      </c>
      <c r="O109" s="4">
        <v>2.0710000000000002</v>
      </c>
      <c r="P109" s="4">
        <v>68.7</v>
      </c>
      <c r="Q109" s="4">
        <v>54.387599999999999</v>
      </c>
      <c r="R109" s="4">
        <v>1.6908000000000001</v>
      </c>
      <c r="S109" s="4">
        <v>56.1</v>
      </c>
      <c r="T109" s="4">
        <v>83.871499999999997</v>
      </c>
      <c r="W109" s="4">
        <v>0</v>
      </c>
      <c r="X109" s="4">
        <v>0.43859999999999999</v>
      </c>
      <c r="Y109" s="4">
        <v>11.9</v>
      </c>
      <c r="Z109" s="4">
        <v>850</v>
      </c>
      <c r="AA109" s="4">
        <v>852</v>
      </c>
      <c r="AB109" s="4">
        <v>868</v>
      </c>
      <c r="AC109" s="4">
        <v>86</v>
      </c>
      <c r="AD109" s="4">
        <v>27.16</v>
      </c>
      <c r="AE109" s="4">
        <v>0.62</v>
      </c>
      <c r="AF109" s="4">
        <v>978</v>
      </c>
      <c r="AG109" s="4">
        <v>2</v>
      </c>
      <c r="AH109" s="4">
        <v>44.070999999999998</v>
      </c>
      <c r="AI109" s="4">
        <v>41</v>
      </c>
      <c r="AJ109" s="4">
        <v>191</v>
      </c>
      <c r="AK109" s="4">
        <v>169</v>
      </c>
      <c r="AL109" s="4">
        <v>5.5</v>
      </c>
      <c r="AM109" s="4">
        <v>175</v>
      </c>
      <c r="AN109" s="4" t="s">
        <v>155</v>
      </c>
      <c r="AO109" s="4">
        <v>2</v>
      </c>
      <c r="AP109" s="5">
        <v>0.89601851851851855</v>
      </c>
      <c r="AQ109" s="4">
        <v>47.164110000000001</v>
      </c>
      <c r="AR109" s="4">
        <v>-88.489675000000005</v>
      </c>
      <c r="AS109" s="4">
        <v>320</v>
      </c>
      <c r="AT109" s="4">
        <v>25.5</v>
      </c>
      <c r="AU109" s="4">
        <v>12</v>
      </c>
      <c r="AV109" s="4">
        <v>10</v>
      </c>
      <c r="AW109" s="4" t="s">
        <v>200</v>
      </c>
      <c r="AX109" s="4">
        <v>1.0519000000000001</v>
      </c>
      <c r="AY109" s="4">
        <v>1.3061</v>
      </c>
      <c r="AZ109" s="4">
        <v>1.9037999999999999</v>
      </c>
      <c r="BA109" s="4">
        <v>13.404</v>
      </c>
      <c r="BB109" s="4">
        <v>14.56</v>
      </c>
      <c r="BC109" s="4">
        <v>1.0900000000000001</v>
      </c>
      <c r="BD109" s="4">
        <v>13.994</v>
      </c>
      <c r="BE109" s="4">
        <v>2904.3679999999999</v>
      </c>
      <c r="BF109" s="4">
        <v>0.26500000000000001</v>
      </c>
      <c r="BG109" s="4">
        <v>1.655</v>
      </c>
      <c r="BH109" s="4">
        <v>5.0999999999999997E-2</v>
      </c>
      <c r="BI109" s="4">
        <v>1.706</v>
      </c>
      <c r="BJ109" s="4">
        <v>1.351</v>
      </c>
      <c r="BK109" s="4">
        <v>4.2000000000000003E-2</v>
      </c>
      <c r="BL109" s="4">
        <v>1.393</v>
      </c>
      <c r="BM109" s="4">
        <v>0.68659999999999999</v>
      </c>
      <c r="BQ109" s="4">
        <v>75.653999999999996</v>
      </c>
      <c r="BR109" s="4">
        <v>0.18923100000000001</v>
      </c>
      <c r="BS109" s="4">
        <v>-5</v>
      </c>
      <c r="BT109" s="4">
        <v>6.9290000000000003E-3</v>
      </c>
      <c r="BU109" s="4">
        <v>4.624333</v>
      </c>
      <c r="BV109" s="4">
        <v>21</v>
      </c>
      <c r="BW109" s="4">
        <f t="shared" si="10"/>
        <v>1.2217487785999999</v>
      </c>
      <c r="BY109" s="4">
        <f>BE109*$BU109*VLOOKUP("Fuel Specific Gravity",'Raw Data'!$A$1:$B$2000,2,FALSE)</f>
        <v>10086.504354694544</v>
      </c>
      <c r="BZ109" s="4">
        <f>BF109*$BU109*VLOOKUP("Fuel Specific Gravity",'Raw Data'!$A$1:$B$2000,2,FALSE)</f>
        <v>0.9203116319950001</v>
      </c>
      <c r="CA109" s="4">
        <f>BJ109*$BU109*VLOOKUP("Fuel Specific Gravity",'Raw Data'!$A$1:$B$2000,2,FALSE)</f>
        <v>4.6918528861329998</v>
      </c>
      <c r="CB109" s="4">
        <f>BM109*$BU109*VLOOKUP("Fuel Specific Gravity",'Raw Data'!$A$1:$B$2000,2,FALSE)</f>
        <v>2.3844753453877998</v>
      </c>
    </row>
    <row r="110" spans="1:80" x14ac:dyDescent="0.25">
      <c r="A110" s="2">
        <v>43167</v>
      </c>
      <c r="B110" s="38">
        <v>2.0207175925925924E-2</v>
      </c>
      <c r="C110" s="4">
        <v>13.96</v>
      </c>
      <c r="D110" s="4">
        <v>2E-3</v>
      </c>
      <c r="E110" s="4">
        <v>20</v>
      </c>
      <c r="F110" s="4">
        <v>90.2</v>
      </c>
      <c r="G110" s="4">
        <v>2.2999999999999998</v>
      </c>
      <c r="H110" s="4">
        <v>99.5</v>
      </c>
      <c r="J110" s="4">
        <v>0.5</v>
      </c>
      <c r="K110" s="4">
        <v>0.87719999999999998</v>
      </c>
      <c r="L110" s="4">
        <v>12.245699999999999</v>
      </c>
      <c r="M110" s="4">
        <v>1.8E-3</v>
      </c>
      <c r="N110" s="4">
        <v>79.154300000000006</v>
      </c>
      <c r="O110" s="4">
        <v>1.9830000000000001</v>
      </c>
      <c r="P110" s="4">
        <v>81.099999999999994</v>
      </c>
      <c r="Q110" s="4">
        <v>64.623099999999994</v>
      </c>
      <c r="R110" s="4">
        <v>1.6189</v>
      </c>
      <c r="S110" s="4">
        <v>66.2</v>
      </c>
      <c r="T110" s="4">
        <v>99.474199999999996</v>
      </c>
      <c r="W110" s="4">
        <v>0</v>
      </c>
      <c r="X110" s="4">
        <v>0.43859999999999999</v>
      </c>
      <c r="Y110" s="4">
        <v>11.9</v>
      </c>
      <c r="Z110" s="4">
        <v>851</v>
      </c>
      <c r="AA110" s="4">
        <v>852</v>
      </c>
      <c r="AB110" s="4">
        <v>868</v>
      </c>
      <c r="AC110" s="4">
        <v>86</v>
      </c>
      <c r="AD110" s="4">
        <v>27.16</v>
      </c>
      <c r="AE110" s="4">
        <v>0.62</v>
      </c>
      <c r="AF110" s="4">
        <v>978</v>
      </c>
      <c r="AG110" s="4">
        <v>2</v>
      </c>
      <c r="AH110" s="4">
        <v>44</v>
      </c>
      <c r="AI110" s="4">
        <v>41</v>
      </c>
      <c r="AJ110" s="4">
        <v>191</v>
      </c>
      <c r="AK110" s="4">
        <v>169</v>
      </c>
      <c r="AL110" s="4">
        <v>5.5</v>
      </c>
      <c r="AM110" s="4">
        <v>175</v>
      </c>
      <c r="AN110" s="4" t="s">
        <v>155</v>
      </c>
      <c r="AO110" s="4">
        <v>2</v>
      </c>
      <c r="AP110" s="5">
        <v>0.89601851851851855</v>
      </c>
      <c r="AQ110" s="4">
        <v>47.164003999999998</v>
      </c>
      <c r="AR110" s="4">
        <v>-88.489851999999999</v>
      </c>
      <c r="AS110" s="4">
        <v>319.60000000000002</v>
      </c>
      <c r="AT110" s="4">
        <v>25.3</v>
      </c>
      <c r="AU110" s="4">
        <v>12</v>
      </c>
      <c r="AV110" s="4">
        <v>10</v>
      </c>
      <c r="AW110" s="4" t="s">
        <v>201</v>
      </c>
      <c r="AX110" s="4">
        <v>0.87709999999999999</v>
      </c>
      <c r="AY110" s="4">
        <v>1.2542</v>
      </c>
      <c r="AZ110" s="4">
        <v>1.5542</v>
      </c>
      <c r="BA110" s="4">
        <v>13.404</v>
      </c>
      <c r="BB110" s="4">
        <v>14.55</v>
      </c>
      <c r="BC110" s="4">
        <v>1.0900000000000001</v>
      </c>
      <c r="BD110" s="4">
        <v>13.999000000000001</v>
      </c>
      <c r="BE110" s="4">
        <v>2903.9960000000001</v>
      </c>
      <c r="BF110" s="4">
        <v>0.26500000000000001</v>
      </c>
      <c r="BG110" s="4">
        <v>1.966</v>
      </c>
      <c r="BH110" s="4">
        <v>4.9000000000000002E-2</v>
      </c>
      <c r="BI110" s="4">
        <v>2.0150000000000001</v>
      </c>
      <c r="BJ110" s="4">
        <v>1.605</v>
      </c>
      <c r="BK110" s="4">
        <v>0.04</v>
      </c>
      <c r="BL110" s="4">
        <v>1.645</v>
      </c>
      <c r="BM110" s="4">
        <v>0.81399999999999995</v>
      </c>
      <c r="BQ110" s="4">
        <v>75.626999999999995</v>
      </c>
      <c r="BR110" s="4">
        <v>0.16505900000000001</v>
      </c>
      <c r="BS110" s="4">
        <v>-5</v>
      </c>
      <c r="BT110" s="4">
        <v>7.0000000000000001E-3</v>
      </c>
      <c r="BU110" s="4">
        <v>4.0336299999999996</v>
      </c>
      <c r="BV110" s="4">
        <v>21</v>
      </c>
      <c r="BW110" s="4">
        <f t="shared" si="10"/>
        <v>1.0656850459999998</v>
      </c>
      <c r="BY110" s="4">
        <f>BE110*$BU110*VLOOKUP("Fuel Specific Gravity",'Raw Data'!$A$1:$B$2000,2,FALSE)</f>
        <v>8796.9476844954788</v>
      </c>
      <c r="BZ110" s="4">
        <f>BF110*$BU110*VLOOKUP("Fuel Specific Gravity",'Raw Data'!$A$1:$B$2000,2,FALSE)</f>
        <v>0.80275287444999999</v>
      </c>
      <c r="CA110" s="4">
        <f>BJ110*$BU110*VLOOKUP("Fuel Specific Gravity",'Raw Data'!$A$1:$B$2000,2,FALSE)</f>
        <v>4.8619560886499995</v>
      </c>
      <c r="CB110" s="4">
        <f>BM110*$BU110*VLOOKUP("Fuel Specific Gravity",'Raw Data'!$A$1:$B$2000,2,FALSE)</f>
        <v>2.4658144898199996</v>
      </c>
    </row>
    <row r="111" spans="1:80" x14ac:dyDescent="0.25">
      <c r="A111" s="2">
        <v>43167</v>
      </c>
      <c r="B111" s="38">
        <v>2.0218749999999997E-2</v>
      </c>
      <c r="C111" s="4">
        <v>14.003</v>
      </c>
      <c r="D111" s="4">
        <v>2.7000000000000001E-3</v>
      </c>
      <c r="E111" s="4">
        <v>26.872394</v>
      </c>
      <c r="F111" s="4">
        <v>99</v>
      </c>
      <c r="G111" s="4">
        <v>2.2000000000000002</v>
      </c>
      <c r="H111" s="4">
        <v>106.2</v>
      </c>
      <c r="J111" s="4">
        <v>0.5</v>
      </c>
      <c r="K111" s="4">
        <v>0.87680000000000002</v>
      </c>
      <c r="L111" s="4">
        <v>12.278700000000001</v>
      </c>
      <c r="M111" s="4">
        <v>2.3999999999999998E-3</v>
      </c>
      <c r="N111" s="4">
        <v>86.776300000000006</v>
      </c>
      <c r="O111" s="4">
        <v>1.9291</v>
      </c>
      <c r="P111" s="4">
        <v>88.7</v>
      </c>
      <c r="Q111" s="4">
        <v>70.845799999999997</v>
      </c>
      <c r="R111" s="4">
        <v>1.5749</v>
      </c>
      <c r="S111" s="4">
        <v>72.400000000000006</v>
      </c>
      <c r="T111" s="4">
        <v>106.2</v>
      </c>
      <c r="W111" s="4">
        <v>0</v>
      </c>
      <c r="X111" s="4">
        <v>0.43840000000000001</v>
      </c>
      <c r="Y111" s="4">
        <v>11.9</v>
      </c>
      <c r="Z111" s="4">
        <v>850</v>
      </c>
      <c r="AA111" s="4">
        <v>851</v>
      </c>
      <c r="AB111" s="4">
        <v>869</v>
      </c>
      <c r="AC111" s="4">
        <v>86</v>
      </c>
      <c r="AD111" s="4">
        <v>27.16</v>
      </c>
      <c r="AE111" s="4">
        <v>0.62</v>
      </c>
      <c r="AF111" s="4">
        <v>978</v>
      </c>
      <c r="AG111" s="4">
        <v>2</v>
      </c>
      <c r="AH111" s="4">
        <v>44</v>
      </c>
      <c r="AI111" s="4">
        <v>41</v>
      </c>
      <c r="AJ111" s="4">
        <v>191</v>
      </c>
      <c r="AK111" s="4">
        <v>169</v>
      </c>
      <c r="AL111" s="4">
        <v>5.5</v>
      </c>
      <c r="AM111" s="4">
        <v>175</v>
      </c>
      <c r="AN111" s="4" t="s">
        <v>155</v>
      </c>
      <c r="AO111" s="4">
        <v>2</v>
      </c>
      <c r="AP111" s="5">
        <v>0.89604166666666663</v>
      </c>
      <c r="AQ111" s="4">
        <v>47.163972999999999</v>
      </c>
      <c r="AR111" s="4">
        <v>-88.489904999999993</v>
      </c>
      <c r="AS111" s="4">
        <v>319.5</v>
      </c>
      <c r="AT111" s="4">
        <v>25.2</v>
      </c>
      <c r="AU111" s="4">
        <v>12</v>
      </c>
      <c r="AV111" s="4">
        <v>10</v>
      </c>
      <c r="AW111" s="4" t="s">
        <v>201</v>
      </c>
      <c r="AX111" s="4">
        <v>0.97709999999999997</v>
      </c>
      <c r="AY111" s="4">
        <v>1.3771</v>
      </c>
      <c r="AZ111" s="4">
        <v>1.6771</v>
      </c>
      <c r="BA111" s="4">
        <v>13.404</v>
      </c>
      <c r="BB111" s="4">
        <v>14.51</v>
      </c>
      <c r="BC111" s="4">
        <v>1.08</v>
      </c>
      <c r="BD111" s="4">
        <v>14.045</v>
      </c>
      <c r="BE111" s="4">
        <v>2903.6759999999999</v>
      </c>
      <c r="BF111" s="4">
        <v>0.35499999999999998</v>
      </c>
      <c r="BG111" s="4">
        <v>2.149</v>
      </c>
      <c r="BH111" s="4">
        <v>4.8000000000000001E-2</v>
      </c>
      <c r="BI111" s="4">
        <v>2.1970000000000001</v>
      </c>
      <c r="BJ111" s="4">
        <v>1.754</v>
      </c>
      <c r="BK111" s="4">
        <v>3.9E-2</v>
      </c>
      <c r="BL111" s="4">
        <v>1.7929999999999999</v>
      </c>
      <c r="BM111" s="4">
        <v>0.86660000000000004</v>
      </c>
      <c r="BQ111" s="4">
        <v>75.385999999999996</v>
      </c>
      <c r="BR111" s="4">
        <v>0.156497</v>
      </c>
      <c r="BS111" s="4">
        <v>-5</v>
      </c>
      <c r="BT111" s="4">
        <v>7.0000000000000001E-3</v>
      </c>
      <c r="BU111" s="4">
        <v>3.824395</v>
      </c>
      <c r="BV111" s="4">
        <v>21</v>
      </c>
      <c r="BW111" s="4">
        <f t="shared" si="10"/>
        <v>1.0104051590000001</v>
      </c>
      <c r="BY111" s="4">
        <f>BE111*$BU111*VLOOKUP("Fuel Specific Gravity",'Raw Data'!$A$1:$B$2000,2,FALSE)</f>
        <v>8339.7077859910187</v>
      </c>
      <c r="BZ111" s="4">
        <f>BF111*$BU111*VLOOKUP("Fuel Specific Gravity",'Raw Data'!$A$1:$B$2000,2,FALSE)</f>
        <v>1.0196028289749999</v>
      </c>
      <c r="CA111" s="4">
        <f>BJ111*$BU111*VLOOKUP("Fuel Specific Gravity",'Raw Data'!$A$1:$B$2000,2,FALSE)</f>
        <v>5.0376996113299999</v>
      </c>
      <c r="CB111" s="4">
        <f>BM111*$BU111*VLOOKUP("Fuel Specific Gravity",'Raw Data'!$A$1:$B$2000,2,FALSE)</f>
        <v>2.4889797509570002</v>
      </c>
    </row>
    <row r="112" spans="1:80" x14ac:dyDescent="0.25">
      <c r="A112" s="2">
        <v>43167</v>
      </c>
      <c r="B112" s="38">
        <v>2.0230324074074074E-2</v>
      </c>
      <c r="C112" s="4">
        <v>14.221</v>
      </c>
      <c r="D112" s="4">
        <v>0.01</v>
      </c>
      <c r="E112" s="4">
        <v>99.982772999999995</v>
      </c>
      <c r="F112" s="4">
        <v>105.9</v>
      </c>
      <c r="G112" s="4">
        <v>2.2000000000000002</v>
      </c>
      <c r="H112" s="4">
        <v>105.3</v>
      </c>
      <c r="J112" s="4">
        <v>0.5</v>
      </c>
      <c r="K112" s="4">
        <v>0.87509999999999999</v>
      </c>
      <c r="L112" s="4">
        <v>12.444100000000001</v>
      </c>
      <c r="M112" s="4">
        <v>8.6999999999999994E-3</v>
      </c>
      <c r="N112" s="4">
        <v>92.627799999999993</v>
      </c>
      <c r="O112" s="4">
        <v>1.9252</v>
      </c>
      <c r="P112" s="4">
        <v>94.6</v>
      </c>
      <c r="Q112" s="4">
        <v>75.623000000000005</v>
      </c>
      <c r="R112" s="4">
        <v>1.5717000000000001</v>
      </c>
      <c r="S112" s="4">
        <v>77.2</v>
      </c>
      <c r="T112" s="4">
        <v>105.285</v>
      </c>
      <c r="W112" s="4">
        <v>0</v>
      </c>
      <c r="X112" s="4">
        <v>0.4375</v>
      </c>
      <c r="Y112" s="4">
        <v>11.9</v>
      </c>
      <c r="Z112" s="4">
        <v>851</v>
      </c>
      <c r="AA112" s="4">
        <v>852</v>
      </c>
      <c r="AB112" s="4">
        <v>870</v>
      </c>
      <c r="AC112" s="4">
        <v>86</v>
      </c>
      <c r="AD112" s="4">
        <v>27.16</v>
      </c>
      <c r="AE112" s="4">
        <v>0.62</v>
      </c>
      <c r="AF112" s="4">
        <v>978</v>
      </c>
      <c r="AG112" s="4">
        <v>2</v>
      </c>
      <c r="AH112" s="4">
        <v>44</v>
      </c>
      <c r="AI112" s="4">
        <v>41</v>
      </c>
      <c r="AJ112" s="4">
        <v>191</v>
      </c>
      <c r="AK112" s="4">
        <v>169</v>
      </c>
      <c r="AL112" s="4">
        <v>5.5</v>
      </c>
      <c r="AM112" s="4">
        <v>175</v>
      </c>
      <c r="AN112" s="4" t="s">
        <v>155</v>
      </c>
      <c r="AO112" s="4">
        <v>2</v>
      </c>
      <c r="AP112" s="5">
        <v>0.89604166666666663</v>
      </c>
      <c r="AQ112" s="4">
        <v>47.163874</v>
      </c>
      <c r="AR112" s="4">
        <v>-88.490083999999996</v>
      </c>
      <c r="AS112" s="4">
        <v>319.2</v>
      </c>
      <c r="AT112" s="4">
        <v>25</v>
      </c>
      <c r="AU112" s="4">
        <v>12</v>
      </c>
      <c r="AV112" s="4">
        <v>10</v>
      </c>
      <c r="AW112" s="4" t="s">
        <v>201</v>
      </c>
      <c r="AX112" s="4">
        <v>1</v>
      </c>
      <c r="AY112" s="4">
        <v>1.4</v>
      </c>
      <c r="AZ112" s="4">
        <v>1.7</v>
      </c>
      <c r="BA112" s="4">
        <v>13.404</v>
      </c>
      <c r="BB112" s="4">
        <v>14.3</v>
      </c>
      <c r="BC112" s="4">
        <v>1.07</v>
      </c>
      <c r="BD112" s="4">
        <v>14.276</v>
      </c>
      <c r="BE112" s="4">
        <v>2902.1190000000001</v>
      </c>
      <c r="BF112" s="4">
        <v>1.2989999999999999</v>
      </c>
      <c r="BG112" s="4">
        <v>2.262</v>
      </c>
      <c r="BH112" s="4">
        <v>4.7E-2</v>
      </c>
      <c r="BI112" s="4">
        <v>2.3090000000000002</v>
      </c>
      <c r="BJ112" s="4">
        <v>1.847</v>
      </c>
      <c r="BK112" s="4">
        <v>3.7999999999999999E-2</v>
      </c>
      <c r="BL112" s="4">
        <v>1.885</v>
      </c>
      <c r="BM112" s="4">
        <v>0.84730000000000005</v>
      </c>
      <c r="BQ112" s="4">
        <v>74.192999999999998</v>
      </c>
      <c r="BR112" s="4">
        <v>0.150426</v>
      </c>
      <c r="BS112" s="4">
        <v>-5</v>
      </c>
      <c r="BT112" s="4">
        <v>6.071E-3</v>
      </c>
      <c r="BU112" s="4">
        <v>3.6760350000000002</v>
      </c>
      <c r="BV112" s="4">
        <v>21</v>
      </c>
      <c r="BW112" s="4">
        <f t="shared" si="10"/>
        <v>0.97120844699999997</v>
      </c>
      <c r="BY112" s="4">
        <f>BE112*$BU112*VLOOKUP("Fuel Specific Gravity",'Raw Data'!$A$1:$B$2000,2,FALSE)</f>
        <v>8011.8865546419156</v>
      </c>
      <c r="BZ112" s="4">
        <f>BF112*$BU112*VLOOKUP("Fuel Specific Gravity",'Raw Data'!$A$1:$B$2000,2,FALSE)</f>
        <v>3.5861522682150002</v>
      </c>
      <c r="CA112" s="4">
        <f>BJ112*$BU112*VLOOKUP("Fuel Specific Gravity",'Raw Data'!$A$1:$B$2000,2,FALSE)</f>
        <v>5.0990171203949997</v>
      </c>
      <c r="CB112" s="4">
        <f>BM112*$BU112*VLOOKUP("Fuel Specific Gravity",'Raw Data'!$A$1:$B$2000,2,FALSE)</f>
        <v>2.3391430460805003</v>
      </c>
    </row>
    <row r="113" spans="1:80" x14ac:dyDescent="0.25">
      <c r="A113" s="2">
        <v>43167</v>
      </c>
      <c r="B113" s="38">
        <v>2.0241898148148148E-2</v>
      </c>
      <c r="C113" s="4">
        <v>14.74</v>
      </c>
      <c r="D113" s="4">
        <v>0.17469999999999999</v>
      </c>
      <c r="E113" s="4">
        <v>1746.7558529999999</v>
      </c>
      <c r="F113" s="4">
        <v>116.5</v>
      </c>
      <c r="G113" s="4">
        <v>2.2000000000000002</v>
      </c>
      <c r="H113" s="4">
        <v>91.8</v>
      </c>
      <c r="J113" s="4">
        <v>0.5</v>
      </c>
      <c r="K113" s="4">
        <v>0.86960000000000004</v>
      </c>
      <c r="L113" s="4">
        <v>12.818</v>
      </c>
      <c r="M113" s="4">
        <v>0.15190000000000001</v>
      </c>
      <c r="N113" s="4">
        <v>101.32380000000001</v>
      </c>
      <c r="O113" s="4">
        <v>1.9131</v>
      </c>
      <c r="P113" s="4">
        <v>103.2</v>
      </c>
      <c r="Q113" s="4">
        <v>82.722700000000003</v>
      </c>
      <c r="R113" s="4">
        <v>1.5619000000000001</v>
      </c>
      <c r="S113" s="4">
        <v>84.3</v>
      </c>
      <c r="T113" s="4">
        <v>91.7577</v>
      </c>
      <c r="W113" s="4">
        <v>0</v>
      </c>
      <c r="X113" s="4">
        <v>0.43480000000000002</v>
      </c>
      <c r="Y113" s="4">
        <v>12</v>
      </c>
      <c r="Z113" s="4">
        <v>850</v>
      </c>
      <c r="AA113" s="4">
        <v>851</v>
      </c>
      <c r="AB113" s="4">
        <v>870</v>
      </c>
      <c r="AC113" s="4">
        <v>86</v>
      </c>
      <c r="AD113" s="4">
        <v>27.16</v>
      </c>
      <c r="AE113" s="4">
        <v>0.62</v>
      </c>
      <c r="AF113" s="4">
        <v>978</v>
      </c>
      <c r="AG113" s="4">
        <v>2</v>
      </c>
      <c r="AH113" s="4">
        <v>44</v>
      </c>
      <c r="AI113" s="4">
        <v>41</v>
      </c>
      <c r="AJ113" s="4">
        <v>191</v>
      </c>
      <c r="AK113" s="4">
        <v>169</v>
      </c>
      <c r="AL113" s="4">
        <v>5.6</v>
      </c>
      <c r="AM113" s="4">
        <v>175</v>
      </c>
      <c r="AN113" s="4" t="s">
        <v>155</v>
      </c>
      <c r="AO113" s="4">
        <v>2</v>
      </c>
      <c r="AP113" s="5">
        <v>0.89606481481481481</v>
      </c>
      <c r="AQ113" s="4">
        <v>47.163806000000001</v>
      </c>
      <c r="AR113" s="4">
        <v>-88.490234000000001</v>
      </c>
      <c r="AS113" s="4">
        <v>319</v>
      </c>
      <c r="AT113" s="4">
        <v>24.6</v>
      </c>
      <c r="AU113" s="4">
        <v>12</v>
      </c>
      <c r="AV113" s="4">
        <v>10</v>
      </c>
      <c r="AW113" s="4" t="s">
        <v>201</v>
      </c>
      <c r="AX113" s="4">
        <v>1</v>
      </c>
      <c r="AY113" s="4">
        <v>1.477023</v>
      </c>
      <c r="AZ113" s="4">
        <v>1.777023</v>
      </c>
      <c r="BA113" s="4">
        <v>13.404</v>
      </c>
      <c r="BB113" s="4">
        <v>13.66</v>
      </c>
      <c r="BC113" s="4">
        <v>1.02</v>
      </c>
      <c r="BD113" s="4">
        <v>14.994999999999999</v>
      </c>
      <c r="BE113" s="4">
        <v>2870.172</v>
      </c>
      <c r="BF113" s="4">
        <v>21.648</v>
      </c>
      <c r="BG113" s="4">
        <v>2.3759999999999999</v>
      </c>
      <c r="BH113" s="4">
        <v>4.4999999999999998E-2</v>
      </c>
      <c r="BI113" s="4">
        <v>2.4209999999999998</v>
      </c>
      <c r="BJ113" s="4">
        <v>1.94</v>
      </c>
      <c r="BK113" s="4">
        <v>3.6999999999999998E-2</v>
      </c>
      <c r="BL113" s="4">
        <v>1.976</v>
      </c>
      <c r="BM113" s="4">
        <v>0.70899999999999996</v>
      </c>
      <c r="BQ113" s="4">
        <v>70.790999999999997</v>
      </c>
      <c r="BR113" s="4">
        <v>0.20666899999999999</v>
      </c>
      <c r="BS113" s="4">
        <v>-5</v>
      </c>
      <c r="BT113" s="4">
        <v>5.071E-3</v>
      </c>
      <c r="BU113" s="4">
        <v>5.0504730000000002</v>
      </c>
      <c r="BV113" s="4">
        <v>21</v>
      </c>
      <c r="BW113" s="4">
        <f t="shared" si="10"/>
        <v>1.3343349665999999</v>
      </c>
      <c r="BY113" s="4">
        <f>BE113*$BU113*VLOOKUP("Fuel Specific Gravity",'Raw Data'!$A$1:$B$2000,2,FALSE)</f>
        <v>10886.290369708357</v>
      </c>
      <c r="BZ113" s="4">
        <f>BF113*$BU113*VLOOKUP("Fuel Specific Gravity",'Raw Data'!$A$1:$B$2000,2,FALSE)</f>
        <v>82.108812267503993</v>
      </c>
      <c r="CA113" s="4">
        <f>BJ113*$BU113*VLOOKUP("Fuel Specific Gravity",'Raw Data'!$A$1:$B$2000,2,FALSE)</f>
        <v>7.3582361326200001</v>
      </c>
      <c r="CB113" s="4">
        <f>BM113*$BU113*VLOOKUP("Fuel Specific Gravity",'Raw Data'!$A$1:$B$2000,2,FALSE)</f>
        <v>2.6891698031069997</v>
      </c>
    </row>
    <row r="114" spans="1:80" x14ac:dyDescent="0.25">
      <c r="A114" s="2">
        <v>43167</v>
      </c>
      <c r="B114" s="38">
        <v>2.0253472222222221E-2</v>
      </c>
      <c r="C114" s="4">
        <v>14.569000000000001</v>
      </c>
      <c r="D114" s="4">
        <v>0.44779999999999998</v>
      </c>
      <c r="E114" s="4">
        <v>4478.1322309999996</v>
      </c>
      <c r="F114" s="4">
        <v>128.6</v>
      </c>
      <c r="G114" s="4">
        <v>2.2000000000000002</v>
      </c>
      <c r="H114" s="4">
        <v>66.2</v>
      </c>
      <c r="J114" s="4">
        <v>0.5</v>
      </c>
      <c r="K114" s="4">
        <v>0.86850000000000005</v>
      </c>
      <c r="L114" s="4">
        <v>12.653600000000001</v>
      </c>
      <c r="M114" s="4">
        <v>0.38890000000000002</v>
      </c>
      <c r="N114" s="4">
        <v>111.73260000000001</v>
      </c>
      <c r="O114" s="4">
        <v>1.9108000000000001</v>
      </c>
      <c r="P114" s="4">
        <v>113.6</v>
      </c>
      <c r="Q114" s="4">
        <v>91.220600000000005</v>
      </c>
      <c r="R114" s="4">
        <v>1.56</v>
      </c>
      <c r="S114" s="4">
        <v>92.8</v>
      </c>
      <c r="T114" s="4">
        <v>66.226200000000006</v>
      </c>
      <c r="W114" s="4">
        <v>0</v>
      </c>
      <c r="X114" s="4">
        <v>0.43430000000000002</v>
      </c>
      <c r="Y114" s="4">
        <v>11.9</v>
      </c>
      <c r="Z114" s="4">
        <v>851</v>
      </c>
      <c r="AA114" s="4">
        <v>851</v>
      </c>
      <c r="AB114" s="4">
        <v>870</v>
      </c>
      <c r="AC114" s="4">
        <v>86</v>
      </c>
      <c r="AD114" s="4">
        <v>27.16</v>
      </c>
      <c r="AE114" s="4">
        <v>0.62</v>
      </c>
      <c r="AF114" s="4">
        <v>978</v>
      </c>
      <c r="AG114" s="4">
        <v>2</v>
      </c>
      <c r="AH114" s="4">
        <v>44</v>
      </c>
      <c r="AI114" s="4">
        <v>41</v>
      </c>
      <c r="AJ114" s="4">
        <v>191</v>
      </c>
      <c r="AK114" s="4">
        <v>169</v>
      </c>
      <c r="AL114" s="4">
        <v>5.6</v>
      </c>
      <c r="AM114" s="4">
        <v>175</v>
      </c>
      <c r="AN114" s="4" t="s">
        <v>155</v>
      </c>
      <c r="AO114" s="4">
        <v>2</v>
      </c>
      <c r="AP114" s="5">
        <v>0.89607638888888896</v>
      </c>
      <c r="AQ114" s="4">
        <v>47.163767999999997</v>
      </c>
      <c r="AR114" s="4">
        <v>-88.490371999999994</v>
      </c>
      <c r="AS114" s="4">
        <v>318.89999999999998</v>
      </c>
      <c r="AT114" s="4">
        <v>24.7</v>
      </c>
      <c r="AU114" s="4">
        <v>12</v>
      </c>
      <c r="AV114" s="4">
        <v>10</v>
      </c>
      <c r="AW114" s="4" t="s">
        <v>201</v>
      </c>
      <c r="AX114" s="4">
        <v>1.0770770000000001</v>
      </c>
      <c r="AY114" s="4">
        <v>1.5770770000000001</v>
      </c>
      <c r="AZ114" s="4">
        <v>1.8770770000000001</v>
      </c>
      <c r="BA114" s="4">
        <v>13.404</v>
      </c>
      <c r="BB114" s="4">
        <v>13.55</v>
      </c>
      <c r="BC114" s="4">
        <v>1.01</v>
      </c>
      <c r="BD114" s="4">
        <v>15.135999999999999</v>
      </c>
      <c r="BE114" s="4">
        <v>2818.0839999999998</v>
      </c>
      <c r="BF114" s="4">
        <v>55.131999999999998</v>
      </c>
      <c r="BG114" s="4">
        <v>2.6059999999999999</v>
      </c>
      <c r="BH114" s="4">
        <v>4.4999999999999998E-2</v>
      </c>
      <c r="BI114" s="4">
        <v>2.65</v>
      </c>
      <c r="BJ114" s="4">
        <v>2.1269999999999998</v>
      </c>
      <c r="BK114" s="4">
        <v>3.5999999999999997E-2</v>
      </c>
      <c r="BL114" s="4">
        <v>2.1640000000000001</v>
      </c>
      <c r="BM114" s="4">
        <v>0.50900000000000001</v>
      </c>
      <c r="BQ114" s="4">
        <v>70.322999999999993</v>
      </c>
      <c r="BR114" s="4">
        <v>0.260237</v>
      </c>
      <c r="BS114" s="4">
        <v>-5</v>
      </c>
      <c r="BT114" s="4">
        <v>5.9290000000000002E-3</v>
      </c>
      <c r="BU114" s="4">
        <v>6.3595420000000003</v>
      </c>
      <c r="BV114" s="4">
        <v>21</v>
      </c>
      <c r="BW114" s="4">
        <f t="shared" si="10"/>
        <v>1.6801909963999999</v>
      </c>
      <c r="BY114" s="4">
        <f>BE114*$BU114*VLOOKUP("Fuel Specific Gravity",'Raw Data'!$A$1:$B$2000,2,FALSE)</f>
        <v>13459.214391703528</v>
      </c>
      <c r="BZ114" s="4">
        <f>BF114*$BU114*VLOOKUP("Fuel Specific Gravity",'Raw Data'!$A$1:$B$2000,2,FALSE)</f>
        <v>263.311316427544</v>
      </c>
      <c r="CA114" s="4">
        <f>BJ114*$BU114*VLOOKUP("Fuel Specific Gravity",'Raw Data'!$A$1:$B$2000,2,FALSE)</f>
        <v>10.158586121334</v>
      </c>
      <c r="CB114" s="4">
        <f>BM114*$BU114*VLOOKUP("Fuel Specific Gravity",'Raw Data'!$A$1:$B$2000,2,FALSE)</f>
        <v>2.4309921653780004</v>
      </c>
    </row>
    <row r="115" spans="1:80" x14ac:dyDescent="0.25">
      <c r="A115" s="2">
        <v>43167</v>
      </c>
      <c r="B115" s="38">
        <v>2.0265046296296298E-2</v>
      </c>
      <c r="C115" s="4">
        <v>14.282</v>
      </c>
      <c r="D115" s="4">
        <v>0.51249999999999996</v>
      </c>
      <c r="E115" s="4">
        <v>5125.2380949999997</v>
      </c>
      <c r="F115" s="4">
        <v>127.3</v>
      </c>
      <c r="G115" s="4">
        <v>2.2000000000000002</v>
      </c>
      <c r="H115" s="4">
        <v>59.2</v>
      </c>
      <c r="J115" s="4">
        <v>0.5</v>
      </c>
      <c r="K115" s="4">
        <v>0.87019999999999997</v>
      </c>
      <c r="L115" s="4">
        <v>12.428100000000001</v>
      </c>
      <c r="M115" s="4">
        <v>0.44600000000000001</v>
      </c>
      <c r="N115" s="4">
        <v>110.79640000000001</v>
      </c>
      <c r="O115" s="4">
        <v>1.9144000000000001</v>
      </c>
      <c r="P115" s="4">
        <v>112.7</v>
      </c>
      <c r="Q115" s="4">
        <v>90.456199999999995</v>
      </c>
      <c r="R115" s="4">
        <v>1.5629999999999999</v>
      </c>
      <c r="S115" s="4">
        <v>92</v>
      </c>
      <c r="T115" s="4">
        <v>59.193300000000001</v>
      </c>
      <c r="W115" s="4">
        <v>0</v>
      </c>
      <c r="X115" s="4">
        <v>0.43509999999999999</v>
      </c>
      <c r="Y115" s="4">
        <v>11.9</v>
      </c>
      <c r="Z115" s="4">
        <v>851</v>
      </c>
      <c r="AA115" s="4">
        <v>851</v>
      </c>
      <c r="AB115" s="4">
        <v>869</v>
      </c>
      <c r="AC115" s="4">
        <v>86</v>
      </c>
      <c r="AD115" s="4">
        <v>27.16</v>
      </c>
      <c r="AE115" s="4">
        <v>0.62</v>
      </c>
      <c r="AF115" s="4">
        <v>978</v>
      </c>
      <c r="AG115" s="4">
        <v>2</v>
      </c>
      <c r="AH115" s="4">
        <v>44</v>
      </c>
      <c r="AI115" s="4">
        <v>41</v>
      </c>
      <c r="AJ115" s="4">
        <v>191</v>
      </c>
      <c r="AK115" s="4">
        <v>169</v>
      </c>
      <c r="AL115" s="4">
        <v>5.6</v>
      </c>
      <c r="AM115" s="4">
        <v>175</v>
      </c>
      <c r="AN115" s="4" t="s">
        <v>155</v>
      </c>
      <c r="AO115" s="4">
        <v>2</v>
      </c>
      <c r="AP115" s="5">
        <v>0.89608796296296289</v>
      </c>
      <c r="AQ115" s="4">
        <v>47.163728999999996</v>
      </c>
      <c r="AR115" s="4">
        <v>-88.490530000000007</v>
      </c>
      <c r="AS115" s="4">
        <v>318.8</v>
      </c>
      <c r="AT115" s="4">
        <v>26.2</v>
      </c>
      <c r="AU115" s="4">
        <v>12</v>
      </c>
      <c r="AV115" s="4">
        <v>10</v>
      </c>
      <c r="AW115" s="4" t="s">
        <v>201</v>
      </c>
      <c r="AX115" s="4">
        <v>1.1771</v>
      </c>
      <c r="AY115" s="4">
        <v>1.6</v>
      </c>
      <c r="AZ115" s="4">
        <v>1.9771000000000001</v>
      </c>
      <c r="BA115" s="4">
        <v>13.404</v>
      </c>
      <c r="BB115" s="4">
        <v>13.73</v>
      </c>
      <c r="BC115" s="4">
        <v>1.02</v>
      </c>
      <c r="BD115" s="4">
        <v>14.916</v>
      </c>
      <c r="BE115" s="4">
        <v>2804.3220000000001</v>
      </c>
      <c r="BF115" s="4">
        <v>64.052000000000007</v>
      </c>
      <c r="BG115" s="4">
        <v>2.6179999999999999</v>
      </c>
      <c r="BH115" s="4">
        <v>4.4999999999999998E-2</v>
      </c>
      <c r="BI115" s="4">
        <v>2.6629999999999998</v>
      </c>
      <c r="BJ115" s="4">
        <v>2.137</v>
      </c>
      <c r="BK115" s="4">
        <v>3.6999999999999998E-2</v>
      </c>
      <c r="BL115" s="4">
        <v>2.1739999999999999</v>
      </c>
      <c r="BM115" s="4">
        <v>0.46089999999999998</v>
      </c>
      <c r="BQ115" s="4">
        <v>71.385999999999996</v>
      </c>
      <c r="BR115" s="4">
        <v>0.302089</v>
      </c>
      <c r="BS115" s="4">
        <v>-5</v>
      </c>
      <c r="BT115" s="4">
        <v>6.0000000000000001E-3</v>
      </c>
      <c r="BU115" s="4">
        <v>7.3822989999999997</v>
      </c>
      <c r="BV115" s="4">
        <v>21</v>
      </c>
      <c r="BW115" s="4">
        <f t="shared" si="10"/>
        <v>1.9504033957999998</v>
      </c>
      <c r="BY115" s="4">
        <f>BE115*$BU115*VLOOKUP("Fuel Specific Gravity",'Raw Data'!$A$1:$B$2000,2,FALSE)</f>
        <v>15547.459965704778</v>
      </c>
      <c r="BZ115" s="4">
        <f>BF115*$BU115*VLOOKUP("Fuel Specific Gravity",'Raw Data'!$A$1:$B$2000,2,FALSE)</f>
        <v>355.11111267654803</v>
      </c>
      <c r="CA115" s="4">
        <f>BJ115*$BU115*VLOOKUP("Fuel Specific Gravity",'Raw Data'!$A$1:$B$2000,2,FALSE)</f>
        <v>11.847755695212999</v>
      </c>
      <c r="CB115" s="4">
        <f>BM115*$BU115*VLOOKUP("Fuel Specific Gravity",'Raw Data'!$A$1:$B$2000,2,FALSE)</f>
        <v>2.5552787084340998</v>
      </c>
    </row>
    <row r="116" spans="1:80" x14ac:dyDescent="0.25">
      <c r="A116" s="2">
        <v>43167</v>
      </c>
      <c r="B116" s="38">
        <v>2.0276620370370372E-2</v>
      </c>
      <c r="C116" s="4">
        <v>13.896000000000001</v>
      </c>
      <c r="D116" s="4">
        <v>0.2457</v>
      </c>
      <c r="E116" s="4">
        <v>2456.929392</v>
      </c>
      <c r="F116" s="4">
        <v>115.1</v>
      </c>
      <c r="G116" s="4">
        <v>2.2000000000000002</v>
      </c>
      <c r="H116" s="4">
        <v>58.3</v>
      </c>
      <c r="J116" s="4">
        <v>0.5</v>
      </c>
      <c r="K116" s="4">
        <v>0.87560000000000004</v>
      </c>
      <c r="L116" s="4">
        <v>12.167299999999999</v>
      </c>
      <c r="M116" s="4">
        <v>0.21510000000000001</v>
      </c>
      <c r="N116" s="4">
        <v>100.8145</v>
      </c>
      <c r="O116" s="4">
        <v>1.9262999999999999</v>
      </c>
      <c r="P116" s="4">
        <v>102.7</v>
      </c>
      <c r="Q116" s="4">
        <v>82.306799999999996</v>
      </c>
      <c r="R116" s="4">
        <v>1.5727</v>
      </c>
      <c r="S116" s="4">
        <v>83.9</v>
      </c>
      <c r="T116" s="4">
        <v>58.278700000000001</v>
      </c>
      <c r="W116" s="4">
        <v>0</v>
      </c>
      <c r="X116" s="4">
        <v>0.43780000000000002</v>
      </c>
      <c r="Y116" s="4">
        <v>12</v>
      </c>
      <c r="Z116" s="4">
        <v>850</v>
      </c>
      <c r="AA116" s="4">
        <v>851</v>
      </c>
      <c r="AB116" s="4">
        <v>869</v>
      </c>
      <c r="AC116" s="4">
        <v>86</v>
      </c>
      <c r="AD116" s="4">
        <v>27.16</v>
      </c>
      <c r="AE116" s="4">
        <v>0.62</v>
      </c>
      <c r="AF116" s="4">
        <v>978</v>
      </c>
      <c r="AG116" s="4">
        <v>2</v>
      </c>
      <c r="AH116" s="4">
        <v>44</v>
      </c>
      <c r="AI116" s="4">
        <v>41</v>
      </c>
      <c r="AJ116" s="4">
        <v>191</v>
      </c>
      <c r="AK116" s="4">
        <v>169</v>
      </c>
      <c r="AL116" s="4">
        <v>5.6</v>
      </c>
      <c r="AM116" s="4">
        <v>175</v>
      </c>
      <c r="AN116" s="4" t="s">
        <v>155</v>
      </c>
      <c r="AO116" s="4">
        <v>2</v>
      </c>
      <c r="AP116" s="5">
        <v>0.89609953703703704</v>
      </c>
      <c r="AQ116" s="4">
        <v>47.163719999999998</v>
      </c>
      <c r="AR116" s="4">
        <v>-88.490566999999999</v>
      </c>
      <c r="AS116" s="4">
        <v>318.8</v>
      </c>
      <c r="AT116" s="4">
        <v>28.3</v>
      </c>
      <c r="AU116" s="4">
        <v>12</v>
      </c>
      <c r="AV116" s="4">
        <v>10</v>
      </c>
      <c r="AW116" s="4" t="s">
        <v>201</v>
      </c>
      <c r="AX116" s="4">
        <v>1.0458000000000001</v>
      </c>
      <c r="AY116" s="4">
        <v>1.5228999999999999</v>
      </c>
      <c r="AZ116" s="4">
        <v>1.8458000000000001</v>
      </c>
      <c r="BA116" s="4">
        <v>13.404</v>
      </c>
      <c r="BB116" s="4">
        <v>14.36</v>
      </c>
      <c r="BC116" s="4">
        <v>1.07</v>
      </c>
      <c r="BD116" s="4">
        <v>14.206</v>
      </c>
      <c r="BE116" s="4">
        <v>2854.8180000000002</v>
      </c>
      <c r="BF116" s="4">
        <v>32.127000000000002</v>
      </c>
      <c r="BG116" s="4">
        <v>2.4769999999999999</v>
      </c>
      <c r="BH116" s="4">
        <v>4.7E-2</v>
      </c>
      <c r="BI116" s="4">
        <v>2.524</v>
      </c>
      <c r="BJ116" s="4">
        <v>2.0219999999999998</v>
      </c>
      <c r="BK116" s="4">
        <v>3.9E-2</v>
      </c>
      <c r="BL116" s="4">
        <v>2.0609999999999999</v>
      </c>
      <c r="BM116" s="4">
        <v>0.47189999999999999</v>
      </c>
      <c r="BQ116" s="4">
        <v>74.69</v>
      </c>
      <c r="BR116" s="4">
        <v>0.27251700000000001</v>
      </c>
      <c r="BS116" s="4">
        <v>-5</v>
      </c>
      <c r="BT116" s="4">
        <v>6.9280000000000001E-3</v>
      </c>
      <c r="BU116" s="4">
        <v>6.6596460000000004</v>
      </c>
      <c r="BV116" s="4">
        <v>21</v>
      </c>
      <c r="BW116" s="4">
        <f t="shared" si="10"/>
        <v>1.7594784731999999</v>
      </c>
      <c r="BY116" s="4">
        <f>BE116*$BU116*VLOOKUP("Fuel Specific Gravity",'Raw Data'!$A$1:$B$2000,2,FALSE)</f>
        <v>14278.070033095431</v>
      </c>
      <c r="BZ116" s="4">
        <f>BF116*$BU116*VLOOKUP("Fuel Specific Gravity",'Raw Data'!$A$1:$B$2000,2,FALSE)</f>
        <v>160.67978972854203</v>
      </c>
      <c r="CA116" s="4">
        <f>BJ116*$BU116*VLOOKUP("Fuel Specific Gravity",'Raw Data'!$A$1:$B$2000,2,FALSE)</f>
        <v>10.112818963212</v>
      </c>
      <c r="CB116" s="4">
        <f>BM116*$BU116*VLOOKUP("Fuel Specific Gravity",'Raw Data'!$A$1:$B$2000,2,FALSE)</f>
        <v>2.3601578974974</v>
      </c>
    </row>
    <row r="117" spans="1:80" x14ac:dyDescent="0.25">
      <c r="A117" s="2">
        <v>43167</v>
      </c>
      <c r="B117" s="38">
        <v>2.0288194444444446E-2</v>
      </c>
      <c r="C117" s="4">
        <v>13.657999999999999</v>
      </c>
      <c r="D117" s="4">
        <v>9.6100000000000005E-2</v>
      </c>
      <c r="E117" s="4">
        <v>961.03448300000002</v>
      </c>
      <c r="F117" s="4">
        <v>103.4</v>
      </c>
      <c r="G117" s="4">
        <v>2.2000000000000002</v>
      </c>
      <c r="H117" s="4">
        <v>51.2</v>
      </c>
      <c r="J117" s="4">
        <v>0.5</v>
      </c>
      <c r="K117" s="4">
        <v>0.87880000000000003</v>
      </c>
      <c r="L117" s="4">
        <v>12.003399999999999</v>
      </c>
      <c r="M117" s="4">
        <v>8.4500000000000006E-2</v>
      </c>
      <c r="N117" s="4">
        <v>90.911100000000005</v>
      </c>
      <c r="O117" s="4">
        <v>1.9334</v>
      </c>
      <c r="P117" s="4">
        <v>92.8</v>
      </c>
      <c r="Q117" s="4">
        <v>74.221599999999995</v>
      </c>
      <c r="R117" s="4">
        <v>1.5785</v>
      </c>
      <c r="S117" s="4">
        <v>75.8</v>
      </c>
      <c r="T117" s="4">
        <v>51.173299999999998</v>
      </c>
      <c r="W117" s="4">
        <v>0</v>
      </c>
      <c r="X117" s="4">
        <v>0.43940000000000001</v>
      </c>
      <c r="Y117" s="4">
        <v>12</v>
      </c>
      <c r="Z117" s="4">
        <v>850</v>
      </c>
      <c r="AA117" s="4">
        <v>851</v>
      </c>
      <c r="AB117" s="4">
        <v>868</v>
      </c>
      <c r="AC117" s="4">
        <v>86</v>
      </c>
      <c r="AD117" s="4">
        <v>27.16</v>
      </c>
      <c r="AE117" s="4">
        <v>0.62</v>
      </c>
      <c r="AF117" s="4">
        <v>978</v>
      </c>
      <c r="AG117" s="4">
        <v>2</v>
      </c>
      <c r="AH117" s="4">
        <v>44</v>
      </c>
      <c r="AI117" s="4">
        <v>41</v>
      </c>
      <c r="AJ117" s="4">
        <v>191</v>
      </c>
      <c r="AK117" s="4">
        <v>169</v>
      </c>
      <c r="AL117" s="4">
        <v>5.6</v>
      </c>
      <c r="AM117" s="4">
        <v>175</v>
      </c>
      <c r="AN117" s="4" t="s">
        <v>155</v>
      </c>
      <c r="AO117" s="4">
        <v>2</v>
      </c>
      <c r="AP117" s="5">
        <v>0.89609953703703704</v>
      </c>
      <c r="AQ117" s="4">
        <v>47.163665999999999</v>
      </c>
      <c r="AR117" s="4">
        <v>-88.490841000000003</v>
      </c>
      <c r="AS117" s="4">
        <v>319</v>
      </c>
      <c r="AT117" s="4">
        <v>30</v>
      </c>
      <c r="AU117" s="4">
        <v>12</v>
      </c>
      <c r="AV117" s="4">
        <v>10</v>
      </c>
      <c r="AW117" s="4" t="s">
        <v>201</v>
      </c>
      <c r="AX117" s="4">
        <v>1</v>
      </c>
      <c r="AY117" s="4">
        <v>1.5</v>
      </c>
      <c r="AZ117" s="4">
        <v>1.7229000000000001</v>
      </c>
      <c r="BA117" s="4">
        <v>13.404</v>
      </c>
      <c r="BB117" s="4">
        <v>14.75</v>
      </c>
      <c r="BC117" s="4">
        <v>1.1000000000000001</v>
      </c>
      <c r="BD117" s="4">
        <v>13.788</v>
      </c>
      <c r="BE117" s="4">
        <v>2885.364</v>
      </c>
      <c r="BF117" s="4">
        <v>12.922000000000001</v>
      </c>
      <c r="BG117" s="4">
        <v>2.2890000000000001</v>
      </c>
      <c r="BH117" s="4">
        <v>4.9000000000000002E-2</v>
      </c>
      <c r="BI117" s="4">
        <v>2.3370000000000002</v>
      </c>
      <c r="BJ117" s="4">
        <v>1.8680000000000001</v>
      </c>
      <c r="BK117" s="4">
        <v>0.04</v>
      </c>
      <c r="BL117" s="4">
        <v>1.9079999999999999</v>
      </c>
      <c r="BM117" s="4">
        <v>0.42449999999999999</v>
      </c>
      <c r="BQ117" s="4">
        <v>76.802000000000007</v>
      </c>
      <c r="BR117" s="4">
        <v>0.18546699999999999</v>
      </c>
      <c r="BS117" s="4">
        <v>-5</v>
      </c>
      <c r="BT117" s="4">
        <v>6.071E-3</v>
      </c>
      <c r="BU117" s="4">
        <v>4.5323609999999999</v>
      </c>
      <c r="BV117" s="4">
        <v>21</v>
      </c>
      <c r="BW117" s="4">
        <f t="shared" si="10"/>
        <v>1.1974497761999998</v>
      </c>
      <c r="BY117" s="4">
        <f>BE117*$BU117*VLOOKUP("Fuel Specific Gravity",'Raw Data'!$A$1:$B$2000,2,FALSE)</f>
        <v>9821.2109595674046</v>
      </c>
      <c r="BZ117" s="4">
        <f>BF117*$BU117*VLOOKUP("Fuel Specific Gravity",'Raw Data'!$A$1:$B$2000,2,FALSE)</f>
        <v>43.983943800342004</v>
      </c>
      <c r="CA117" s="4">
        <f>BJ117*$BU117*VLOOKUP("Fuel Specific Gravity",'Raw Data'!$A$1:$B$2000,2,FALSE)</f>
        <v>6.3583042113479999</v>
      </c>
      <c r="CB117" s="4">
        <f>BM117*$BU117*VLOOKUP("Fuel Specific Gravity",'Raw Data'!$A$1:$B$2000,2,FALSE)</f>
        <v>1.4449144206194999</v>
      </c>
    </row>
    <row r="118" spans="1:80" x14ac:dyDescent="0.25">
      <c r="A118" s="2">
        <v>43167</v>
      </c>
      <c r="B118" s="38">
        <v>2.0299768518518519E-2</v>
      </c>
      <c r="C118" s="4">
        <v>13.64</v>
      </c>
      <c r="D118" s="4">
        <v>3.04E-2</v>
      </c>
      <c r="E118" s="4">
        <v>303.61968300000001</v>
      </c>
      <c r="F118" s="4">
        <v>103.6</v>
      </c>
      <c r="G118" s="4">
        <v>2.2000000000000002</v>
      </c>
      <c r="H118" s="4">
        <v>56.6</v>
      </c>
      <c r="J118" s="4">
        <v>0.44</v>
      </c>
      <c r="K118" s="4">
        <v>0.87960000000000005</v>
      </c>
      <c r="L118" s="4">
        <v>11.9977</v>
      </c>
      <c r="M118" s="4">
        <v>2.6700000000000002E-2</v>
      </c>
      <c r="N118" s="4">
        <v>91.090400000000002</v>
      </c>
      <c r="O118" s="4">
        <v>1.9351</v>
      </c>
      <c r="P118" s="4">
        <v>93</v>
      </c>
      <c r="Q118" s="4">
        <v>74.367900000000006</v>
      </c>
      <c r="R118" s="4">
        <v>1.5799000000000001</v>
      </c>
      <c r="S118" s="4">
        <v>75.900000000000006</v>
      </c>
      <c r="T118" s="4">
        <v>56.603499999999997</v>
      </c>
      <c r="W118" s="4">
        <v>0</v>
      </c>
      <c r="X118" s="4">
        <v>0.3831</v>
      </c>
      <c r="Y118" s="4">
        <v>12</v>
      </c>
      <c r="Z118" s="4">
        <v>850</v>
      </c>
      <c r="AA118" s="4">
        <v>851</v>
      </c>
      <c r="AB118" s="4">
        <v>868</v>
      </c>
      <c r="AC118" s="4">
        <v>86</v>
      </c>
      <c r="AD118" s="4">
        <v>27.16</v>
      </c>
      <c r="AE118" s="4">
        <v>0.62</v>
      </c>
      <c r="AF118" s="4">
        <v>978</v>
      </c>
      <c r="AG118" s="4">
        <v>2</v>
      </c>
      <c r="AH118" s="4">
        <v>44</v>
      </c>
      <c r="AI118" s="4">
        <v>41</v>
      </c>
      <c r="AJ118" s="4">
        <v>191</v>
      </c>
      <c r="AK118" s="4">
        <v>169</v>
      </c>
      <c r="AL118" s="4">
        <v>5.7</v>
      </c>
      <c r="AM118" s="4">
        <v>175</v>
      </c>
      <c r="AN118" s="4" t="s">
        <v>155</v>
      </c>
      <c r="AO118" s="4">
        <v>2</v>
      </c>
      <c r="AP118" s="5">
        <v>0.89612268518518512</v>
      </c>
      <c r="AQ118" s="4">
        <v>47.163620999999999</v>
      </c>
      <c r="AR118" s="4">
        <v>-88.491056</v>
      </c>
      <c r="AS118" s="4">
        <v>319.2</v>
      </c>
      <c r="AT118" s="4">
        <v>30.3</v>
      </c>
      <c r="AU118" s="4">
        <v>12</v>
      </c>
      <c r="AV118" s="4">
        <v>10</v>
      </c>
      <c r="AW118" s="4" t="s">
        <v>201</v>
      </c>
      <c r="AX118" s="4">
        <v>1</v>
      </c>
      <c r="AY118" s="4">
        <v>1.5</v>
      </c>
      <c r="AZ118" s="4">
        <v>1.7</v>
      </c>
      <c r="BA118" s="4">
        <v>13.404</v>
      </c>
      <c r="BB118" s="4">
        <v>14.85</v>
      </c>
      <c r="BC118" s="4">
        <v>1.1100000000000001</v>
      </c>
      <c r="BD118" s="4">
        <v>13.688000000000001</v>
      </c>
      <c r="BE118" s="4">
        <v>2899.1280000000002</v>
      </c>
      <c r="BF118" s="4">
        <v>4.1070000000000002</v>
      </c>
      <c r="BG118" s="4">
        <v>2.3050000000000002</v>
      </c>
      <c r="BH118" s="4">
        <v>4.9000000000000002E-2</v>
      </c>
      <c r="BI118" s="4">
        <v>2.3540000000000001</v>
      </c>
      <c r="BJ118" s="4">
        <v>1.8819999999999999</v>
      </c>
      <c r="BK118" s="4">
        <v>0.04</v>
      </c>
      <c r="BL118" s="4">
        <v>1.9219999999999999</v>
      </c>
      <c r="BM118" s="4">
        <v>0.47199999999999998</v>
      </c>
      <c r="BQ118" s="4">
        <v>67.316000000000003</v>
      </c>
      <c r="BR118" s="4">
        <v>0.19758000000000001</v>
      </c>
      <c r="BS118" s="4">
        <v>-5</v>
      </c>
      <c r="BT118" s="4">
        <v>6.0000000000000001E-3</v>
      </c>
      <c r="BU118" s="4">
        <v>4.8283610000000001</v>
      </c>
      <c r="BV118" s="4">
        <v>21</v>
      </c>
      <c r="BW118" s="4">
        <f t="shared" si="10"/>
        <v>1.2756529762</v>
      </c>
      <c r="BY118" s="4">
        <f>BE118*$BU118*VLOOKUP("Fuel Specific Gravity",'Raw Data'!$A$1:$B$2000,2,FALSE)</f>
        <v>10512.525463475209</v>
      </c>
      <c r="BZ118" s="4">
        <f>BF118*$BU118*VLOOKUP("Fuel Specific Gravity",'Raw Data'!$A$1:$B$2000,2,FALSE)</f>
        <v>14.892389048877002</v>
      </c>
      <c r="CA118" s="4">
        <f>BJ118*$BU118*VLOOKUP("Fuel Specific Gravity",'Raw Data'!$A$1:$B$2000,2,FALSE)</f>
        <v>6.8243185269020001</v>
      </c>
      <c r="CB118" s="4">
        <f>BM118*$BU118*VLOOKUP("Fuel Specific Gravity",'Raw Data'!$A$1:$B$2000,2,FALSE)</f>
        <v>1.7115187803919998</v>
      </c>
    </row>
    <row r="119" spans="1:80" x14ac:dyDescent="0.25">
      <c r="A119" s="2">
        <v>43167</v>
      </c>
      <c r="B119" s="38">
        <v>2.0311342592592593E-2</v>
      </c>
      <c r="C119" s="4">
        <v>13.651999999999999</v>
      </c>
      <c r="D119" s="4">
        <v>1.2200000000000001E-2</v>
      </c>
      <c r="E119" s="4">
        <v>121.688312</v>
      </c>
      <c r="F119" s="4">
        <v>121.1</v>
      </c>
      <c r="G119" s="4">
        <v>2.1</v>
      </c>
      <c r="H119" s="4">
        <v>66.900000000000006</v>
      </c>
      <c r="J119" s="4">
        <v>0.4</v>
      </c>
      <c r="K119" s="4">
        <v>0.87970000000000004</v>
      </c>
      <c r="L119" s="4">
        <v>12.0099</v>
      </c>
      <c r="M119" s="4">
        <v>1.0699999999999999E-2</v>
      </c>
      <c r="N119" s="4">
        <v>106.4924</v>
      </c>
      <c r="O119" s="4">
        <v>1.8128</v>
      </c>
      <c r="P119" s="4">
        <v>108.3</v>
      </c>
      <c r="Q119" s="4">
        <v>86.942400000000006</v>
      </c>
      <c r="R119" s="4">
        <v>1.48</v>
      </c>
      <c r="S119" s="4">
        <v>88.4</v>
      </c>
      <c r="T119" s="4">
        <v>66.902000000000001</v>
      </c>
      <c r="W119" s="4">
        <v>0</v>
      </c>
      <c r="X119" s="4">
        <v>0.35189999999999999</v>
      </c>
      <c r="Y119" s="4">
        <v>12</v>
      </c>
      <c r="Z119" s="4">
        <v>849</v>
      </c>
      <c r="AA119" s="4">
        <v>850</v>
      </c>
      <c r="AB119" s="4">
        <v>868</v>
      </c>
      <c r="AC119" s="4">
        <v>86</v>
      </c>
      <c r="AD119" s="4">
        <v>27.16</v>
      </c>
      <c r="AE119" s="4">
        <v>0.62</v>
      </c>
      <c r="AF119" s="4">
        <v>978</v>
      </c>
      <c r="AG119" s="4">
        <v>2</v>
      </c>
      <c r="AH119" s="4">
        <v>44</v>
      </c>
      <c r="AI119" s="4">
        <v>41</v>
      </c>
      <c r="AJ119" s="4">
        <v>191</v>
      </c>
      <c r="AK119" s="4">
        <v>169</v>
      </c>
      <c r="AL119" s="4">
        <v>5.8</v>
      </c>
      <c r="AM119" s="4">
        <v>175</v>
      </c>
      <c r="AN119" s="4" t="s">
        <v>155</v>
      </c>
      <c r="AO119" s="4">
        <v>2</v>
      </c>
      <c r="AP119" s="5">
        <v>0.89613425925925927</v>
      </c>
      <c r="AQ119" s="4">
        <v>47.163612999999998</v>
      </c>
      <c r="AR119" s="4">
        <v>-88.491095000000001</v>
      </c>
      <c r="AS119" s="4">
        <v>319.2</v>
      </c>
      <c r="AT119" s="4">
        <v>30.3</v>
      </c>
      <c r="AU119" s="4">
        <v>12</v>
      </c>
      <c r="AV119" s="4">
        <v>10</v>
      </c>
      <c r="AW119" s="4" t="s">
        <v>201</v>
      </c>
      <c r="AX119" s="4">
        <v>1</v>
      </c>
      <c r="AY119" s="4">
        <v>1.5</v>
      </c>
      <c r="AZ119" s="4">
        <v>1.7770999999999999</v>
      </c>
      <c r="BA119" s="4">
        <v>13.404</v>
      </c>
      <c r="BB119" s="4">
        <v>14.85</v>
      </c>
      <c r="BC119" s="4">
        <v>1.1100000000000001</v>
      </c>
      <c r="BD119" s="4">
        <v>13.676</v>
      </c>
      <c r="BE119" s="4">
        <v>2902.748</v>
      </c>
      <c r="BF119" s="4">
        <v>1.647</v>
      </c>
      <c r="BG119" s="4">
        <v>2.6949999999999998</v>
      </c>
      <c r="BH119" s="4">
        <v>4.5999999999999999E-2</v>
      </c>
      <c r="BI119" s="4">
        <v>2.7410000000000001</v>
      </c>
      <c r="BJ119" s="4">
        <v>2.2010000000000001</v>
      </c>
      <c r="BK119" s="4">
        <v>3.6999999999999998E-2</v>
      </c>
      <c r="BL119" s="4">
        <v>2.238</v>
      </c>
      <c r="BM119" s="4">
        <v>0.55800000000000005</v>
      </c>
      <c r="BQ119" s="4">
        <v>61.838000000000001</v>
      </c>
      <c r="BR119" s="4">
        <v>0.182278</v>
      </c>
      <c r="BS119" s="4">
        <v>-5</v>
      </c>
      <c r="BT119" s="4">
        <v>6.0000000000000001E-3</v>
      </c>
      <c r="BU119" s="4">
        <v>4.4544189999999997</v>
      </c>
      <c r="BV119" s="4">
        <v>21</v>
      </c>
      <c r="BW119" s="4">
        <f t="shared" si="10"/>
        <v>1.1768574997999999</v>
      </c>
      <c r="BY119" s="4">
        <f>BE119*$BU119*VLOOKUP("Fuel Specific Gravity",'Raw Data'!$A$1:$B$2000,2,FALSE)</f>
        <v>9710.471938402412</v>
      </c>
      <c r="BZ119" s="4">
        <f>BF119*$BU119*VLOOKUP("Fuel Specific Gravity",'Raw Data'!$A$1:$B$2000,2,FALSE)</f>
        <v>5.5096574978429995</v>
      </c>
      <c r="CA119" s="4">
        <f>BJ119*$BU119*VLOOKUP("Fuel Specific Gravity",'Raw Data'!$A$1:$B$2000,2,FALSE)</f>
        <v>7.362936340469</v>
      </c>
      <c r="CB119" s="4">
        <f>BM119*$BU119*VLOOKUP("Fuel Specific Gravity",'Raw Data'!$A$1:$B$2000,2,FALSE)</f>
        <v>1.866659917302</v>
      </c>
    </row>
    <row r="120" spans="1:80" x14ac:dyDescent="0.25">
      <c r="A120" s="2">
        <v>43167</v>
      </c>
      <c r="B120" s="38">
        <v>2.0322916666666666E-2</v>
      </c>
      <c r="C120" s="4">
        <v>13.867000000000001</v>
      </c>
      <c r="D120" s="4">
        <v>8.6E-3</v>
      </c>
      <c r="E120" s="4">
        <v>85.570248000000007</v>
      </c>
      <c r="F120" s="4">
        <v>144.6</v>
      </c>
      <c r="G120" s="4">
        <v>2</v>
      </c>
      <c r="H120" s="4">
        <v>69.900000000000006</v>
      </c>
      <c r="J120" s="4">
        <v>0.4</v>
      </c>
      <c r="K120" s="4">
        <v>0.878</v>
      </c>
      <c r="L120" s="4">
        <v>12.175700000000001</v>
      </c>
      <c r="M120" s="4">
        <v>7.4999999999999997E-3</v>
      </c>
      <c r="N120" s="4">
        <v>126.97150000000001</v>
      </c>
      <c r="O120" s="4">
        <v>1.756</v>
      </c>
      <c r="P120" s="4">
        <v>128.69999999999999</v>
      </c>
      <c r="Q120" s="4">
        <v>103.6619</v>
      </c>
      <c r="R120" s="4">
        <v>1.4337</v>
      </c>
      <c r="S120" s="4">
        <v>105.1</v>
      </c>
      <c r="T120" s="4">
        <v>69.913799999999995</v>
      </c>
      <c r="W120" s="4">
        <v>0</v>
      </c>
      <c r="X120" s="4">
        <v>0.35120000000000001</v>
      </c>
      <c r="Y120" s="4">
        <v>12</v>
      </c>
      <c r="Z120" s="4">
        <v>849</v>
      </c>
      <c r="AA120" s="4">
        <v>851</v>
      </c>
      <c r="AB120" s="4">
        <v>868</v>
      </c>
      <c r="AC120" s="4">
        <v>86</v>
      </c>
      <c r="AD120" s="4">
        <v>27.16</v>
      </c>
      <c r="AE120" s="4">
        <v>0.62</v>
      </c>
      <c r="AF120" s="4">
        <v>978</v>
      </c>
      <c r="AG120" s="4">
        <v>2</v>
      </c>
      <c r="AH120" s="4">
        <v>44</v>
      </c>
      <c r="AI120" s="4">
        <v>41</v>
      </c>
      <c r="AJ120" s="4">
        <v>191</v>
      </c>
      <c r="AK120" s="4">
        <v>169</v>
      </c>
      <c r="AL120" s="4">
        <v>5.8</v>
      </c>
      <c r="AM120" s="4">
        <v>175</v>
      </c>
      <c r="AN120" s="4" t="s">
        <v>155</v>
      </c>
      <c r="AO120" s="4">
        <v>2</v>
      </c>
      <c r="AP120" s="5">
        <v>0.89613425925925927</v>
      </c>
      <c r="AQ120" s="4">
        <v>47.163553</v>
      </c>
      <c r="AR120" s="4">
        <v>-88.491343000000001</v>
      </c>
      <c r="AS120" s="4">
        <v>319</v>
      </c>
      <c r="AT120" s="4">
        <v>29.3</v>
      </c>
      <c r="AU120" s="4">
        <v>12</v>
      </c>
      <c r="AV120" s="4">
        <v>10</v>
      </c>
      <c r="AW120" s="4" t="s">
        <v>201</v>
      </c>
      <c r="AX120" s="4">
        <v>1</v>
      </c>
      <c r="AY120" s="4">
        <v>1.5</v>
      </c>
      <c r="AZ120" s="4">
        <v>1.7229000000000001</v>
      </c>
      <c r="BA120" s="4">
        <v>13.404</v>
      </c>
      <c r="BB120" s="4">
        <v>14.64</v>
      </c>
      <c r="BC120" s="4">
        <v>1.0900000000000001</v>
      </c>
      <c r="BD120" s="4">
        <v>13.891999999999999</v>
      </c>
      <c r="BE120" s="4">
        <v>2903.3649999999998</v>
      </c>
      <c r="BF120" s="4">
        <v>1.1399999999999999</v>
      </c>
      <c r="BG120" s="4">
        <v>3.1709999999999998</v>
      </c>
      <c r="BH120" s="4">
        <v>4.3999999999999997E-2</v>
      </c>
      <c r="BI120" s="4">
        <v>3.2149999999999999</v>
      </c>
      <c r="BJ120" s="4">
        <v>2.589</v>
      </c>
      <c r="BK120" s="4">
        <v>3.5999999999999997E-2</v>
      </c>
      <c r="BL120" s="4">
        <v>2.6240000000000001</v>
      </c>
      <c r="BM120" s="4">
        <v>0.57530000000000003</v>
      </c>
      <c r="BQ120" s="4">
        <v>60.893999999999998</v>
      </c>
      <c r="BR120" s="4">
        <v>0.19958000000000001</v>
      </c>
      <c r="BS120" s="4">
        <v>-5</v>
      </c>
      <c r="BT120" s="4">
        <v>6.0000000000000001E-3</v>
      </c>
      <c r="BU120" s="4">
        <v>4.877237</v>
      </c>
      <c r="BV120" s="4">
        <v>21</v>
      </c>
      <c r="BW120" s="4">
        <f t="shared" si="10"/>
        <v>1.2885660154</v>
      </c>
      <c r="BY120" s="4">
        <f>BE120*$BU120*VLOOKUP("Fuel Specific Gravity",'Raw Data'!$A$1:$B$2000,2,FALSE)</f>
        <v>10634.459801081255</v>
      </c>
      <c r="BZ120" s="4">
        <f>BF120*$BU120*VLOOKUP("Fuel Specific Gravity",'Raw Data'!$A$1:$B$2000,2,FALSE)</f>
        <v>4.1755976851799996</v>
      </c>
      <c r="CA120" s="4">
        <f>BJ120*$BU120*VLOOKUP("Fuel Specific Gravity",'Raw Data'!$A$1:$B$2000,2,FALSE)</f>
        <v>9.4830021113429996</v>
      </c>
      <c r="CB120" s="4">
        <f>BM120*$BU120*VLOOKUP("Fuel Specific Gravity",'Raw Data'!$A$1:$B$2000,2,FALSE)</f>
        <v>2.1072117090211</v>
      </c>
    </row>
    <row r="121" spans="1:80" x14ac:dyDescent="0.25">
      <c r="A121" s="2">
        <v>43167</v>
      </c>
      <c r="B121" s="38">
        <v>2.033449074074074E-2</v>
      </c>
      <c r="C121" s="4">
        <v>13.920999999999999</v>
      </c>
      <c r="D121" s="4">
        <v>7.0000000000000001E-3</v>
      </c>
      <c r="E121" s="4">
        <v>69.526144000000002</v>
      </c>
      <c r="F121" s="4">
        <v>167.4</v>
      </c>
      <c r="G121" s="4">
        <v>2</v>
      </c>
      <c r="H121" s="4">
        <v>77.8</v>
      </c>
      <c r="J121" s="4">
        <v>0.4</v>
      </c>
      <c r="K121" s="4">
        <v>0.87760000000000005</v>
      </c>
      <c r="L121" s="4">
        <v>12.217000000000001</v>
      </c>
      <c r="M121" s="4">
        <v>6.1000000000000004E-3</v>
      </c>
      <c r="N121" s="4">
        <v>146.95089999999999</v>
      </c>
      <c r="O121" s="4">
        <v>1.7208000000000001</v>
      </c>
      <c r="P121" s="4">
        <v>148.69999999999999</v>
      </c>
      <c r="Q121" s="4">
        <v>119.9735</v>
      </c>
      <c r="R121" s="4">
        <v>1.4049</v>
      </c>
      <c r="S121" s="4">
        <v>121.4</v>
      </c>
      <c r="T121" s="4">
        <v>77.770099999999999</v>
      </c>
      <c r="W121" s="4">
        <v>0</v>
      </c>
      <c r="X121" s="4">
        <v>0.35099999999999998</v>
      </c>
      <c r="Y121" s="4">
        <v>12.1</v>
      </c>
      <c r="Z121" s="4">
        <v>849</v>
      </c>
      <c r="AA121" s="4">
        <v>850</v>
      </c>
      <c r="AB121" s="4">
        <v>867</v>
      </c>
      <c r="AC121" s="4">
        <v>86</v>
      </c>
      <c r="AD121" s="4">
        <v>27.16</v>
      </c>
      <c r="AE121" s="4">
        <v>0.62</v>
      </c>
      <c r="AF121" s="4">
        <v>978</v>
      </c>
      <c r="AG121" s="4">
        <v>2</v>
      </c>
      <c r="AH121" s="4">
        <v>44</v>
      </c>
      <c r="AI121" s="4">
        <v>41</v>
      </c>
      <c r="AJ121" s="4">
        <v>191</v>
      </c>
      <c r="AK121" s="4">
        <v>169</v>
      </c>
      <c r="AL121" s="4">
        <v>5.8</v>
      </c>
      <c r="AM121" s="4">
        <v>174.8</v>
      </c>
      <c r="AN121" s="4" t="s">
        <v>155</v>
      </c>
      <c r="AO121" s="4">
        <v>2</v>
      </c>
      <c r="AP121" s="5">
        <v>0.89615740740740746</v>
      </c>
      <c r="AQ121" s="4">
        <v>47.163488999999998</v>
      </c>
      <c r="AR121" s="4">
        <v>-88.491525999999993</v>
      </c>
      <c r="AS121" s="4">
        <v>318.7</v>
      </c>
      <c r="AT121" s="4">
        <v>28.5</v>
      </c>
      <c r="AU121" s="4">
        <v>12</v>
      </c>
      <c r="AV121" s="4">
        <v>10</v>
      </c>
      <c r="AW121" s="4" t="s">
        <v>201</v>
      </c>
      <c r="AX121" s="4">
        <v>1</v>
      </c>
      <c r="AY121" s="4">
        <v>1.5</v>
      </c>
      <c r="AZ121" s="4">
        <v>1.7770999999999999</v>
      </c>
      <c r="BA121" s="4">
        <v>13.404</v>
      </c>
      <c r="BB121" s="4">
        <v>14.59</v>
      </c>
      <c r="BC121" s="4">
        <v>1.0900000000000001</v>
      </c>
      <c r="BD121" s="4">
        <v>13.946</v>
      </c>
      <c r="BE121" s="4">
        <v>2903.4929999999999</v>
      </c>
      <c r="BF121" s="4">
        <v>0.92300000000000004</v>
      </c>
      <c r="BG121" s="4">
        <v>3.657</v>
      </c>
      <c r="BH121" s="4">
        <v>4.2999999999999997E-2</v>
      </c>
      <c r="BI121" s="4">
        <v>3.7</v>
      </c>
      <c r="BJ121" s="4">
        <v>2.9860000000000002</v>
      </c>
      <c r="BK121" s="4">
        <v>3.5000000000000003E-2</v>
      </c>
      <c r="BL121" s="4">
        <v>3.0209999999999999</v>
      </c>
      <c r="BM121" s="4">
        <v>0.63780000000000003</v>
      </c>
      <c r="BQ121" s="4">
        <v>60.661999999999999</v>
      </c>
      <c r="BR121" s="4">
        <v>0.19542599999999999</v>
      </c>
      <c r="BS121" s="4">
        <v>-5</v>
      </c>
      <c r="BT121" s="4">
        <v>6.0000000000000001E-3</v>
      </c>
      <c r="BU121" s="4">
        <v>4.7757230000000002</v>
      </c>
      <c r="BV121" s="4">
        <v>21</v>
      </c>
      <c r="BW121" s="4">
        <f t="shared" si="10"/>
        <v>1.2617460166000001</v>
      </c>
      <c r="BY121" s="4">
        <f>BE121*$BU121*VLOOKUP("Fuel Specific Gravity",'Raw Data'!$A$1:$B$2000,2,FALSE)</f>
        <v>10413.575003629689</v>
      </c>
      <c r="BZ121" s="4">
        <f>BF121*$BU121*VLOOKUP("Fuel Specific Gravity",'Raw Data'!$A$1:$B$2000,2,FALSE)</f>
        <v>3.3104022390790004</v>
      </c>
      <c r="CA121" s="4">
        <f>BJ121*$BU121*VLOOKUP("Fuel Specific Gravity",'Raw Data'!$A$1:$B$2000,2,FALSE)</f>
        <v>10.709491967378002</v>
      </c>
      <c r="CB121" s="4">
        <f>BM121*$BU121*VLOOKUP("Fuel Specific Gravity",'Raw Data'!$A$1:$B$2000,2,FALSE)</f>
        <v>2.2875130531794001</v>
      </c>
    </row>
    <row r="122" spans="1:80" x14ac:dyDescent="0.25">
      <c r="A122" s="2">
        <v>43167</v>
      </c>
      <c r="B122" s="38">
        <v>2.0346064814814813E-2</v>
      </c>
      <c r="C122" s="4">
        <v>13.972</v>
      </c>
      <c r="D122" s="4">
        <v>6.1000000000000004E-3</v>
      </c>
      <c r="E122" s="4">
        <v>61.356209</v>
      </c>
      <c r="F122" s="4">
        <v>188.4</v>
      </c>
      <c r="G122" s="4">
        <v>1.9</v>
      </c>
      <c r="H122" s="4">
        <v>81</v>
      </c>
      <c r="J122" s="4">
        <v>0.46</v>
      </c>
      <c r="K122" s="4">
        <v>0.87719999999999998</v>
      </c>
      <c r="L122" s="4">
        <v>12.2562</v>
      </c>
      <c r="M122" s="4">
        <v>5.4000000000000003E-3</v>
      </c>
      <c r="N122" s="4">
        <v>165.29079999999999</v>
      </c>
      <c r="O122" s="4">
        <v>1.6667000000000001</v>
      </c>
      <c r="P122" s="4">
        <v>167</v>
      </c>
      <c r="Q122" s="4">
        <v>134.94649999999999</v>
      </c>
      <c r="R122" s="4">
        <v>1.3607</v>
      </c>
      <c r="S122" s="4">
        <v>136.30000000000001</v>
      </c>
      <c r="T122" s="4">
        <v>81.026600000000002</v>
      </c>
      <c r="W122" s="4">
        <v>0</v>
      </c>
      <c r="X122" s="4">
        <v>0.40510000000000002</v>
      </c>
      <c r="Y122" s="4">
        <v>12</v>
      </c>
      <c r="Z122" s="4">
        <v>850</v>
      </c>
      <c r="AA122" s="4">
        <v>850</v>
      </c>
      <c r="AB122" s="4">
        <v>867</v>
      </c>
      <c r="AC122" s="4">
        <v>86</v>
      </c>
      <c r="AD122" s="4">
        <v>27.16</v>
      </c>
      <c r="AE122" s="4">
        <v>0.62</v>
      </c>
      <c r="AF122" s="4">
        <v>978</v>
      </c>
      <c r="AG122" s="4">
        <v>2</v>
      </c>
      <c r="AH122" s="4">
        <v>44</v>
      </c>
      <c r="AI122" s="4">
        <v>41</v>
      </c>
      <c r="AJ122" s="4">
        <v>191.9</v>
      </c>
      <c r="AK122" s="4">
        <v>169</v>
      </c>
      <c r="AL122" s="4">
        <v>5.8</v>
      </c>
      <c r="AM122" s="4">
        <v>174.5</v>
      </c>
      <c r="AN122" s="4" t="s">
        <v>155</v>
      </c>
      <c r="AO122" s="4">
        <v>2</v>
      </c>
      <c r="AP122" s="5">
        <v>0.89616898148148139</v>
      </c>
      <c r="AQ122" s="4">
        <v>47.163474999999998</v>
      </c>
      <c r="AR122" s="4">
        <v>-88.491557999999998</v>
      </c>
      <c r="AS122" s="4">
        <v>318.7</v>
      </c>
      <c r="AT122" s="4">
        <v>28.1</v>
      </c>
      <c r="AU122" s="4">
        <v>12</v>
      </c>
      <c r="AV122" s="4">
        <v>10</v>
      </c>
      <c r="AW122" s="4" t="s">
        <v>201</v>
      </c>
      <c r="AX122" s="4">
        <v>1</v>
      </c>
      <c r="AY122" s="4">
        <v>1.5</v>
      </c>
      <c r="AZ122" s="4">
        <v>1.8</v>
      </c>
      <c r="BA122" s="4">
        <v>13.404</v>
      </c>
      <c r="BB122" s="4">
        <v>14.54</v>
      </c>
      <c r="BC122" s="4">
        <v>1.08</v>
      </c>
      <c r="BD122" s="4">
        <v>13.997999999999999</v>
      </c>
      <c r="BE122" s="4">
        <v>2903.567</v>
      </c>
      <c r="BF122" s="4">
        <v>0.81200000000000006</v>
      </c>
      <c r="BG122" s="4">
        <v>4.101</v>
      </c>
      <c r="BH122" s="4">
        <v>4.1000000000000002E-2</v>
      </c>
      <c r="BI122" s="4">
        <v>4.1420000000000003</v>
      </c>
      <c r="BJ122" s="4">
        <v>3.3479999999999999</v>
      </c>
      <c r="BK122" s="4">
        <v>3.4000000000000002E-2</v>
      </c>
      <c r="BL122" s="4">
        <v>3.3820000000000001</v>
      </c>
      <c r="BM122" s="4">
        <v>0.66239999999999999</v>
      </c>
      <c r="BQ122" s="4">
        <v>69.772999999999996</v>
      </c>
      <c r="BR122" s="4">
        <v>0.17920700000000001</v>
      </c>
      <c r="BS122" s="4">
        <v>-5</v>
      </c>
      <c r="BT122" s="4">
        <v>6.0000000000000001E-3</v>
      </c>
      <c r="BU122" s="4">
        <v>4.3793709999999999</v>
      </c>
      <c r="BV122" s="4">
        <v>21</v>
      </c>
      <c r="BW122" s="4">
        <f t="shared" si="10"/>
        <v>1.1570298181999998</v>
      </c>
      <c r="BY122" s="4">
        <f>BE122*$BU122*VLOOKUP("Fuel Specific Gravity",'Raw Data'!$A$1:$B$2000,2,FALSE)</f>
        <v>9549.563634384107</v>
      </c>
      <c r="BZ122" s="4">
        <f>BF122*$BU122*VLOOKUP("Fuel Specific Gravity",'Raw Data'!$A$1:$B$2000,2,FALSE)</f>
        <v>2.6705929882520003</v>
      </c>
      <c r="CA122" s="4">
        <f>BJ122*$BU122*VLOOKUP("Fuel Specific Gravity",'Raw Data'!$A$1:$B$2000,2,FALSE)</f>
        <v>11.011262715107998</v>
      </c>
      <c r="CB122" s="4">
        <f>BM122*$BU122*VLOOKUP("Fuel Specific Gravity",'Raw Data'!$A$1:$B$2000,2,FALSE)</f>
        <v>2.1785724081504001</v>
      </c>
    </row>
    <row r="123" spans="1:80" x14ac:dyDescent="0.25">
      <c r="A123" s="2">
        <v>43167</v>
      </c>
      <c r="B123" s="38">
        <v>2.035763888888889E-2</v>
      </c>
      <c r="C123" s="4">
        <v>14.257999999999999</v>
      </c>
      <c r="D123" s="4">
        <v>1.84E-2</v>
      </c>
      <c r="E123" s="4">
        <v>184.06611599999999</v>
      </c>
      <c r="F123" s="4">
        <v>207.2</v>
      </c>
      <c r="G123" s="4">
        <v>1.9</v>
      </c>
      <c r="H123" s="4">
        <v>83.1</v>
      </c>
      <c r="J123" s="4">
        <v>0.5</v>
      </c>
      <c r="K123" s="4">
        <v>0.87480000000000002</v>
      </c>
      <c r="L123" s="4">
        <v>12.473100000000001</v>
      </c>
      <c r="M123" s="4">
        <v>1.61E-2</v>
      </c>
      <c r="N123" s="4">
        <v>181.27869999999999</v>
      </c>
      <c r="O123" s="4">
        <v>1.6620999999999999</v>
      </c>
      <c r="P123" s="4">
        <v>182.9</v>
      </c>
      <c r="Q123" s="4">
        <v>147.99930000000001</v>
      </c>
      <c r="R123" s="4">
        <v>1.357</v>
      </c>
      <c r="S123" s="4">
        <v>149.4</v>
      </c>
      <c r="T123" s="4">
        <v>83.113200000000006</v>
      </c>
      <c r="W123" s="4">
        <v>0</v>
      </c>
      <c r="X123" s="4">
        <v>0.43740000000000001</v>
      </c>
      <c r="Y123" s="4">
        <v>12</v>
      </c>
      <c r="Z123" s="4">
        <v>850</v>
      </c>
      <c r="AA123" s="4">
        <v>851</v>
      </c>
      <c r="AB123" s="4">
        <v>868</v>
      </c>
      <c r="AC123" s="4">
        <v>86</v>
      </c>
      <c r="AD123" s="4">
        <v>27.16</v>
      </c>
      <c r="AE123" s="4">
        <v>0.62</v>
      </c>
      <c r="AF123" s="4">
        <v>978</v>
      </c>
      <c r="AG123" s="4">
        <v>2</v>
      </c>
      <c r="AH123" s="4">
        <v>44</v>
      </c>
      <c r="AI123" s="4">
        <v>41</v>
      </c>
      <c r="AJ123" s="4">
        <v>191.1</v>
      </c>
      <c r="AK123" s="4">
        <v>169</v>
      </c>
      <c r="AL123" s="4">
        <v>5.7</v>
      </c>
      <c r="AM123" s="4">
        <v>174.1</v>
      </c>
      <c r="AN123" s="4" t="s">
        <v>155</v>
      </c>
      <c r="AO123" s="4">
        <v>2</v>
      </c>
      <c r="AP123" s="5">
        <v>0.89616898148148139</v>
      </c>
      <c r="AQ123" s="4">
        <v>47.163417000000003</v>
      </c>
      <c r="AR123" s="4">
        <v>-88.491656000000006</v>
      </c>
      <c r="AS123" s="4">
        <v>318.8</v>
      </c>
      <c r="AT123" s="4">
        <v>27.8</v>
      </c>
      <c r="AU123" s="4">
        <v>12</v>
      </c>
      <c r="AV123" s="4">
        <v>10</v>
      </c>
      <c r="AW123" s="4" t="s">
        <v>201</v>
      </c>
      <c r="AX123" s="4">
        <v>1.0770999999999999</v>
      </c>
      <c r="AY123" s="4">
        <v>1.5</v>
      </c>
      <c r="AZ123" s="4">
        <v>1.8771</v>
      </c>
      <c r="BA123" s="4">
        <v>13.404</v>
      </c>
      <c r="BB123" s="4">
        <v>14.25</v>
      </c>
      <c r="BC123" s="4">
        <v>1.06</v>
      </c>
      <c r="BD123" s="4">
        <v>14.311</v>
      </c>
      <c r="BE123" s="4">
        <v>2900.9110000000001</v>
      </c>
      <c r="BF123" s="4">
        <v>2.3839999999999999</v>
      </c>
      <c r="BG123" s="4">
        <v>4.415</v>
      </c>
      <c r="BH123" s="4">
        <v>0.04</v>
      </c>
      <c r="BI123" s="4">
        <v>4.4560000000000004</v>
      </c>
      <c r="BJ123" s="4">
        <v>3.605</v>
      </c>
      <c r="BK123" s="4">
        <v>3.3000000000000002E-2</v>
      </c>
      <c r="BL123" s="4">
        <v>3.6379999999999999</v>
      </c>
      <c r="BM123" s="4">
        <v>0.66700000000000004</v>
      </c>
      <c r="BQ123" s="4">
        <v>73.968000000000004</v>
      </c>
      <c r="BR123" s="4">
        <v>0.18357399999999999</v>
      </c>
      <c r="BS123" s="4">
        <v>-5</v>
      </c>
      <c r="BT123" s="4">
        <v>6.0000000000000001E-3</v>
      </c>
      <c r="BU123" s="4">
        <v>4.4860899999999999</v>
      </c>
      <c r="BV123" s="4">
        <v>21</v>
      </c>
      <c r="BW123" s="4">
        <f t="shared" si="10"/>
        <v>1.1852249779999999</v>
      </c>
      <c r="BY123" s="4">
        <f>BE123*$BU123*VLOOKUP("Fuel Specific Gravity",'Raw Data'!$A$1:$B$2000,2,FALSE)</f>
        <v>9773.3246188204903</v>
      </c>
      <c r="BZ123" s="4">
        <f>BF123*$BU123*VLOOKUP("Fuel Specific Gravity",'Raw Data'!$A$1:$B$2000,2,FALSE)</f>
        <v>8.0318237585599999</v>
      </c>
      <c r="CA123" s="4">
        <f>BJ123*$BU123*VLOOKUP("Fuel Specific Gravity",'Raw Data'!$A$1:$B$2000,2,FALSE)</f>
        <v>12.145438191949999</v>
      </c>
      <c r="CB123" s="4">
        <f>BM123*$BU123*VLOOKUP("Fuel Specific Gravity",'Raw Data'!$A$1:$B$2000,2,FALSE)</f>
        <v>2.2471587445300001</v>
      </c>
    </row>
    <row r="124" spans="1:80" x14ac:dyDescent="0.25">
      <c r="A124" s="2">
        <v>43167</v>
      </c>
      <c r="B124" s="38">
        <v>2.0369212962962964E-2</v>
      </c>
      <c r="C124" s="4">
        <v>14.645</v>
      </c>
      <c r="D124" s="4">
        <v>0.21379999999999999</v>
      </c>
      <c r="E124" s="4">
        <v>2138.426966</v>
      </c>
      <c r="F124" s="4">
        <v>226.5</v>
      </c>
      <c r="G124" s="4">
        <v>1.9</v>
      </c>
      <c r="H124" s="4">
        <v>78.5</v>
      </c>
      <c r="J124" s="4">
        <v>0.5</v>
      </c>
      <c r="K124" s="4">
        <v>0.87</v>
      </c>
      <c r="L124" s="4">
        <v>12.7422</v>
      </c>
      <c r="M124" s="4">
        <v>0.18609999999999999</v>
      </c>
      <c r="N124" s="4">
        <v>197.07560000000001</v>
      </c>
      <c r="O124" s="4">
        <v>1.6531</v>
      </c>
      <c r="P124" s="4">
        <v>198.7</v>
      </c>
      <c r="Q124" s="4">
        <v>160.89619999999999</v>
      </c>
      <c r="R124" s="4">
        <v>1.3495999999999999</v>
      </c>
      <c r="S124" s="4">
        <v>162.19999999999999</v>
      </c>
      <c r="T124" s="4">
        <v>78.503</v>
      </c>
      <c r="W124" s="4">
        <v>0</v>
      </c>
      <c r="X124" s="4">
        <v>0.435</v>
      </c>
      <c r="Y124" s="4">
        <v>12.1</v>
      </c>
      <c r="Z124" s="4">
        <v>850</v>
      </c>
      <c r="AA124" s="4">
        <v>850</v>
      </c>
      <c r="AB124" s="4">
        <v>868</v>
      </c>
      <c r="AC124" s="4">
        <v>86</v>
      </c>
      <c r="AD124" s="4">
        <v>27.16</v>
      </c>
      <c r="AE124" s="4">
        <v>0.62</v>
      </c>
      <c r="AF124" s="4">
        <v>978</v>
      </c>
      <c r="AG124" s="4">
        <v>2</v>
      </c>
      <c r="AH124" s="4">
        <v>44</v>
      </c>
      <c r="AI124" s="4">
        <v>41</v>
      </c>
      <c r="AJ124" s="4">
        <v>191.9</v>
      </c>
      <c r="AK124" s="4">
        <v>169.9</v>
      </c>
      <c r="AL124" s="4">
        <v>5.7</v>
      </c>
      <c r="AM124" s="4">
        <v>174.3</v>
      </c>
      <c r="AN124" s="4" t="s">
        <v>155</v>
      </c>
      <c r="AO124" s="4">
        <v>2</v>
      </c>
      <c r="AP124" s="5">
        <v>0.89618055555555554</v>
      </c>
      <c r="AQ124" s="4">
        <v>47.163251000000002</v>
      </c>
      <c r="AR124" s="4">
        <v>-88.491817999999995</v>
      </c>
      <c r="AS124" s="4">
        <v>318.5</v>
      </c>
      <c r="AT124" s="4">
        <v>27.2</v>
      </c>
      <c r="AU124" s="4">
        <v>12</v>
      </c>
      <c r="AV124" s="4">
        <v>9</v>
      </c>
      <c r="AW124" s="4" t="s">
        <v>200</v>
      </c>
      <c r="AX124" s="4">
        <v>1.5626</v>
      </c>
      <c r="AY124" s="4">
        <v>1.1145</v>
      </c>
      <c r="AZ124" s="4">
        <v>2.2854999999999999</v>
      </c>
      <c r="BA124" s="4">
        <v>13.404</v>
      </c>
      <c r="BB124" s="4">
        <v>13.71</v>
      </c>
      <c r="BC124" s="4">
        <v>1.02</v>
      </c>
      <c r="BD124" s="4">
        <v>14.936</v>
      </c>
      <c r="BE124" s="4">
        <v>2862.7040000000002</v>
      </c>
      <c r="BF124" s="4">
        <v>26.603999999999999</v>
      </c>
      <c r="BG124" s="4">
        <v>4.6369999999999996</v>
      </c>
      <c r="BH124" s="4">
        <v>3.9E-2</v>
      </c>
      <c r="BI124" s="4">
        <v>4.6760000000000002</v>
      </c>
      <c r="BJ124" s="4">
        <v>3.7850000000000001</v>
      </c>
      <c r="BK124" s="4">
        <v>3.2000000000000001E-2</v>
      </c>
      <c r="BL124" s="4">
        <v>3.8170000000000002</v>
      </c>
      <c r="BM124" s="4">
        <v>0.60860000000000003</v>
      </c>
      <c r="BQ124" s="4">
        <v>71.063000000000002</v>
      </c>
      <c r="BR124" s="4">
        <v>0.250888</v>
      </c>
      <c r="BS124" s="4">
        <v>-5</v>
      </c>
      <c r="BT124" s="4">
        <v>5.071E-3</v>
      </c>
      <c r="BU124" s="4">
        <v>6.1310750000000001</v>
      </c>
      <c r="BV124" s="4">
        <v>21</v>
      </c>
      <c r="BW124" s="4">
        <f t="shared" si="10"/>
        <v>1.619830015</v>
      </c>
      <c r="BY124" s="4">
        <f>BE124*$BU124*VLOOKUP("Fuel Specific Gravity",'Raw Data'!$A$1:$B$2000,2,FALSE)</f>
        <v>13181.1411480268</v>
      </c>
      <c r="BZ124" s="4">
        <f>BF124*$BU124*VLOOKUP("Fuel Specific Gravity",'Raw Data'!$A$1:$B$2000,2,FALSE)</f>
        <v>122.49645059429999</v>
      </c>
      <c r="CA124" s="4">
        <f>BJ124*$BU124*VLOOKUP("Fuel Specific Gravity",'Raw Data'!$A$1:$B$2000,2,FALSE)</f>
        <v>17.427795275125</v>
      </c>
      <c r="CB124" s="4">
        <f>BM124*$BU124*VLOOKUP("Fuel Specific Gravity",'Raw Data'!$A$1:$B$2000,2,FALSE)</f>
        <v>2.8022605559950002</v>
      </c>
    </row>
    <row r="125" spans="1:80" x14ac:dyDescent="0.25">
      <c r="A125" s="2">
        <v>43167</v>
      </c>
      <c r="B125" s="38">
        <v>2.0380787037037038E-2</v>
      </c>
      <c r="C125" s="4">
        <v>14.518000000000001</v>
      </c>
      <c r="D125" s="4">
        <v>0.34079999999999999</v>
      </c>
      <c r="E125" s="4">
        <v>3408.253205</v>
      </c>
      <c r="F125" s="4">
        <v>244.8</v>
      </c>
      <c r="G125" s="4">
        <v>1.9</v>
      </c>
      <c r="H125" s="4">
        <v>66.3</v>
      </c>
      <c r="J125" s="4">
        <v>0.6</v>
      </c>
      <c r="K125" s="4">
        <v>0.86990000000000001</v>
      </c>
      <c r="L125" s="4">
        <v>12.6294</v>
      </c>
      <c r="M125" s="4">
        <v>0.29649999999999999</v>
      </c>
      <c r="N125" s="4">
        <v>212.96119999999999</v>
      </c>
      <c r="O125" s="4">
        <v>1.6529</v>
      </c>
      <c r="P125" s="4">
        <v>214.6</v>
      </c>
      <c r="Q125" s="4">
        <v>173.8655</v>
      </c>
      <c r="R125" s="4">
        <v>1.3493999999999999</v>
      </c>
      <c r="S125" s="4">
        <v>175.2</v>
      </c>
      <c r="T125" s="4">
        <v>66.295100000000005</v>
      </c>
      <c r="W125" s="4">
        <v>0</v>
      </c>
      <c r="X125" s="4">
        <v>0.52200000000000002</v>
      </c>
      <c r="Y125" s="4">
        <v>12</v>
      </c>
      <c r="Z125" s="4">
        <v>850</v>
      </c>
      <c r="AA125" s="4">
        <v>851</v>
      </c>
      <c r="AB125" s="4">
        <v>868</v>
      </c>
      <c r="AC125" s="4">
        <v>86</v>
      </c>
      <c r="AD125" s="4">
        <v>27.16</v>
      </c>
      <c r="AE125" s="4">
        <v>0.62</v>
      </c>
      <c r="AF125" s="4">
        <v>978</v>
      </c>
      <c r="AG125" s="4">
        <v>2</v>
      </c>
      <c r="AH125" s="4">
        <v>44</v>
      </c>
      <c r="AI125" s="4">
        <v>41</v>
      </c>
      <c r="AJ125" s="4">
        <v>192</v>
      </c>
      <c r="AK125" s="4">
        <v>169.1</v>
      </c>
      <c r="AL125" s="4">
        <v>5.7</v>
      </c>
      <c r="AM125" s="4">
        <v>174.6</v>
      </c>
      <c r="AN125" s="4" t="s">
        <v>155</v>
      </c>
      <c r="AO125" s="4">
        <v>2</v>
      </c>
      <c r="AP125" s="5">
        <v>0.89620370370370372</v>
      </c>
      <c r="AQ125" s="4">
        <v>47.163117</v>
      </c>
      <c r="AR125" s="4">
        <v>-88.491885999999994</v>
      </c>
      <c r="AS125" s="4">
        <v>318.3</v>
      </c>
      <c r="AT125" s="4">
        <v>27.5</v>
      </c>
      <c r="AU125" s="4">
        <v>12</v>
      </c>
      <c r="AV125" s="4">
        <v>9</v>
      </c>
      <c r="AW125" s="4" t="s">
        <v>200</v>
      </c>
      <c r="AX125" s="4">
        <v>2.1625999999999999</v>
      </c>
      <c r="AY125" s="4">
        <v>1</v>
      </c>
      <c r="AZ125" s="4">
        <v>2.7854999999999999</v>
      </c>
      <c r="BA125" s="4">
        <v>13.404</v>
      </c>
      <c r="BB125" s="4">
        <v>13.69</v>
      </c>
      <c r="BC125" s="4">
        <v>1.02</v>
      </c>
      <c r="BD125" s="4">
        <v>14.952999999999999</v>
      </c>
      <c r="BE125" s="4">
        <v>2838.1460000000002</v>
      </c>
      <c r="BF125" s="4">
        <v>42.406999999999996</v>
      </c>
      <c r="BG125" s="4">
        <v>5.0119999999999996</v>
      </c>
      <c r="BH125" s="4">
        <v>3.9E-2</v>
      </c>
      <c r="BI125" s="4">
        <v>5.0510000000000002</v>
      </c>
      <c r="BJ125" s="4">
        <v>4.0919999999999996</v>
      </c>
      <c r="BK125" s="4">
        <v>3.2000000000000001E-2</v>
      </c>
      <c r="BL125" s="4">
        <v>4.1230000000000002</v>
      </c>
      <c r="BM125" s="4">
        <v>0.5141</v>
      </c>
      <c r="BQ125" s="4">
        <v>85.287000000000006</v>
      </c>
      <c r="BR125" s="4">
        <v>0.35633199999999998</v>
      </c>
      <c r="BS125" s="4">
        <v>-5</v>
      </c>
      <c r="BT125" s="4">
        <v>5.0000000000000001E-3</v>
      </c>
      <c r="BU125" s="4">
        <v>8.7078629999999997</v>
      </c>
      <c r="BV125" s="4">
        <v>21</v>
      </c>
      <c r="BW125" s="4">
        <f t="shared" si="10"/>
        <v>2.3006174045999996</v>
      </c>
      <c r="BY125" s="4">
        <f>BE125*$BU125*VLOOKUP("Fuel Specific Gravity",'Raw Data'!$A$1:$B$2000,2,FALSE)</f>
        <v>18560.3540930405</v>
      </c>
      <c r="BZ125" s="4">
        <f>BF125*$BU125*VLOOKUP("Fuel Specific Gravity",'Raw Data'!$A$1:$B$2000,2,FALSE)</f>
        <v>277.32503402699098</v>
      </c>
      <c r="CA125" s="4">
        <f>BJ125*$BU125*VLOOKUP("Fuel Specific Gravity",'Raw Data'!$A$1:$B$2000,2,FALSE)</f>
        <v>26.760064122395995</v>
      </c>
      <c r="CB125" s="4">
        <f>BM125*$BU125*VLOOKUP("Fuel Specific Gravity",'Raw Data'!$A$1:$B$2000,2,FALSE)</f>
        <v>3.3620109885932994</v>
      </c>
    </row>
    <row r="126" spans="1:80" x14ac:dyDescent="0.25">
      <c r="A126" s="2">
        <v>43167</v>
      </c>
      <c r="B126" s="38">
        <v>2.0392361111111111E-2</v>
      </c>
      <c r="C126" s="4">
        <v>14.451000000000001</v>
      </c>
      <c r="D126" s="4">
        <v>0.24429999999999999</v>
      </c>
      <c r="E126" s="4">
        <v>2442.7390180000002</v>
      </c>
      <c r="F126" s="4">
        <v>233.1</v>
      </c>
      <c r="G126" s="4">
        <v>2</v>
      </c>
      <c r="H126" s="4">
        <v>66</v>
      </c>
      <c r="J126" s="4">
        <v>0.6</v>
      </c>
      <c r="K126" s="4">
        <v>0.87129999999999996</v>
      </c>
      <c r="L126" s="4">
        <v>12.590999999999999</v>
      </c>
      <c r="M126" s="4">
        <v>0.21279999999999999</v>
      </c>
      <c r="N126" s="4">
        <v>203.14019999999999</v>
      </c>
      <c r="O126" s="4">
        <v>1.724</v>
      </c>
      <c r="P126" s="4">
        <v>204.9</v>
      </c>
      <c r="Q126" s="4">
        <v>165.8475</v>
      </c>
      <c r="R126" s="4">
        <v>1.4075</v>
      </c>
      <c r="S126" s="4">
        <v>167.3</v>
      </c>
      <c r="T126" s="4">
        <v>66.037899999999993</v>
      </c>
      <c r="W126" s="4">
        <v>0</v>
      </c>
      <c r="X126" s="4">
        <v>0.52280000000000004</v>
      </c>
      <c r="Y126" s="4">
        <v>12</v>
      </c>
      <c r="Z126" s="4">
        <v>851</v>
      </c>
      <c r="AA126" s="4">
        <v>851</v>
      </c>
      <c r="AB126" s="4">
        <v>868</v>
      </c>
      <c r="AC126" s="4">
        <v>86</v>
      </c>
      <c r="AD126" s="4">
        <v>27.16</v>
      </c>
      <c r="AE126" s="4">
        <v>0.62</v>
      </c>
      <c r="AF126" s="4">
        <v>978</v>
      </c>
      <c r="AG126" s="4">
        <v>2</v>
      </c>
      <c r="AH126" s="4">
        <v>44</v>
      </c>
      <c r="AI126" s="4">
        <v>41</v>
      </c>
      <c r="AJ126" s="4">
        <v>192</v>
      </c>
      <c r="AK126" s="4">
        <v>169.9</v>
      </c>
      <c r="AL126" s="4">
        <v>5.7</v>
      </c>
      <c r="AM126" s="4">
        <v>175</v>
      </c>
      <c r="AN126" s="4" t="s">
        <v>155</v>
      </c>
      <c r="AO126" s="4">
        <v>2</v>
      </c>
      <c r="AP126" s="5">
        <v>0.89621527777777776</v>
      </c>
      <c r="AQ126" s="4">
        <v>47.163089999999997</v>
      </c>
      <c r="AR126" s="4">
        <v>-88.491895</v>
      </c>
      <c r="AS126" s="4">
        <v>318.3</v>
      </c>
      <c r="AT126" s="4">
        <v>28.7</v>
      </c>
      <c r="AU126" s="4">
        <v>12</v>
      </c>
      <c r="AV126" s="4">
        <v>9</v>
      </c>
      <c r="AW126" s="4" t="s">
        <v>200</v>
      </c>
      <c r="AX126" s="4">
        <v>2.6084000000000001</v>
      </c>
      <c r="AY126" s="4">
        <v>1</v>
      </c>
      <c r="AZ126" s="4">
        <v>3.2084000000000001</v>
      </c>
      <c r="BA126" s="4">
        <v>13.404</v>
      </c>
      <c r="BB126" s="4">
        <v>13.85</v>
      </c>
      <c r="BC126" s="4">
        <v>1.03</v>
      </c>
      <c r="BD126" s="4">
        <v>14.77</v>
      </c>
      <c r="BE126" s="4">
        <v>2856.5680000000002</v>
      </c>
      <c r="BF126" s="4">
        <v>30.733000000000001</v>
      </c>
      <c r="BG126" s="4">
        <v>4.8259999999999996</v>
      </c>
      <c r="BH126" s="4">
        <v>4.1000000000000002E-2</v>
      </c>
      <c r="BI126" s="4">
        <v>4.867</v>
      </c>
      <c r="BJ126" s="4">
        <v>3.94</v>
      </c>
      <c r="BK126" s="4">
        <v>3.3000000000000002E-2</v>
      </c>
      <c r="BL126" s="4">
        <v>3.9740000000000002</v>
      </c>
      <c r="BM126" s="4">
        <v>0.51700000000000002</v>
      </c>
      <c r="BQ126" s="4">
        <v>86.239000000000004</v>
      </c>
      <c r="BR126" s="4">
        <v>0.43460399999999999</v>
      </c>
      <c r="BS126" s="4">
        <v>-5</v>
      </c>
      <c r="BT126" s="4">
        <v>5.9290000000000002E-3</v>
      </c>
      <c r="BU126" s="4">
        <v>10.620635</v>
      </c>
      <c r="BV126" s="4">
        <v>21</v>
      </c>
      <c r="BW126" s="4">
        <f t="shared" si="10"/>
        <v>2.805971767</v>
      </c>
      <c r="BY126" s="4">
        <f>BE126*$BU126*VLOOKUP("Fuel Specific Gravity",'Raw Data'!$A$1:$B$2000,2,FALSE)</f>
        <v>22784.263126590682</v>
      </c>
      <c r="BZ126" s="4">
        <f>BF126*$BU126*VLOOKUP("Fuel Specific Gravity",'Raw Data'!$A$1:$B$2000,2,FALSE)</f>
        <v>245.12938556670503</v>
      </c>
      <c r="CA126" s="4">
        <f>BJ126*$BU126*VLOOKUP("Fuel Specific Gravity",'Raw Data'!$A$1:$B$2000,2,FALSE)</f>
        <v>31.425821726900001</v>
      </c>
      <c r="CB126" s="4">
        <f>BM126*$BU126*VLOOKUP("Fuel Specific Gravity",'Raw Data'!$A$1:$B$2000,2,FALSE)</f>
        <v>4.1236420895450001</v>
      </c>
    </row>
    <row r="127" spans="1:80" x14ac:dyDescent="0.25">
      <c r="A127" s="2">
        <v>43167</v>
      </c>
      <c r="B127" s="38">
        <v>2.0403935185185188E-2</v>
      </c>
      <c r="C127" s="4">
        <v>14.288</v>
      </c>
      <c r="D127" s="4">
        <v>7.9299999999999995E-2</v>
      </c>
      <c r="E127" s="4">
        <v>792.84907199999998</v>
      </c>
      <c r="F127" s="4">
        <v>210.3</v>
      </c>
      <c r="G127" s="4">
        <v>2.1</v>
      </c>
      <c r="H127" s="4">
        <v>65.3</v>
      </c>
      <c r="J127" s="4">
        <v>0.6</v>
      </c>
      <c r="K127" s="4">
        <v>0.874</v>
      </c>
      <c r="L127" s="4">
        <v>12.4884</v>
      </c>
      <c r="M127" s="4">
        <v>6.93E-2</v>
      </c>
      <c r="N127" s="4">
        <v>183.7955</v>
      </c>
      <c r="O127" s="4">
        <v>1.8354999999999999</v>
      </c>
      <c r="P127" s="4">
        <v>185.6</v>
      </c>
      <c r="Q127" s="4">
        <v>150.05410000000001</v>
      </c>
      <c r="R127" s="4">
        <v>1.4984999999999999</v>
      </c>
      <c r="S127" s="4">
        <v>151.6</v>
      </c>
      <c r="T127" s="4">
        <v>65.319800000000001</v>
      </c>
      <c r="W127" s="4">
        <v>0</v>
      </c>
      <c r="X127" s="4">
        <v>0.52439999999999998</v>
      </c>
      <c r="Y127" s="4">
        <v>12</v>
      </c>
      <c r="Z127" s="4">
        <v>851</v>
      </c>
      <c r="AA127" s="4">
        <v>851</v>
      </c>
      <c r="AB127" s="4">
        <v>868</v>
      </c>
      <c r="AC127" s="4">
        <v>86</v>
      </c>
      <c r="AD127" s="4">
        <v>27.16</v>
      </c>
      <c r="AE127" s="4">
        <v>0.62</v>
      </c>
      <c r="AF127" s="4">
        <v>978</v>
      </c>
      <c r="AG127" s="4">
        <v>2</v>
      </c>
      <c r="AH127" s="4">
        <v>44</v>
      </c>
      <c r="AI127" s="4">
        <v>41</v>
      </c>
      <c r="AJ127" s="4">
        <v>192</v>
      </c>
      <c r="AK127" s="4">
        <v>170</v>
      </c>
      <c r="AL127" s="4">
        <v>5.7</v>
      </c>
      <c r="AM127" s="4">
        <v>175</v>
      </c>
      <c r="AN127" s="4" t="s">
        <v>155</v>
      </c>
      <c r="AO127" s="4">
        <v>2</v>
      </c>
      <c r="AP127" s="5">
        <v>0.89621527777777776</v>
      </c>
      <c r="AQ127" s="4">
        <v>47.163003000000003</v>
      </c>
      <c r="AR127" s="4">
        <v>-88.491932000000006</v>
      </c>
      <c r="AS127" s="4">
        <v>318.10000000000002</v>
      </c>
      <c r="AT127" s="4">
        <v>29</v>
      </c>
      <c r="AU127" s="4">
        <v>12</v>
      </c>
      <c r="AV127" s="4">
        <v>9</v>
      </c>
      <c r="AW127" s="4" t="s">
        <v>200</v>
      </c>
      <c r="AX127" s="4">
        <v>1.3893</v>
      </c>
      <c r="AY127" s="4">
        <v>1.0770999999999999</v>
      </c>
      <c r="AZ127" s="4">
        <v>2.1435</v>
      </c>
      <c r="BA127" s="4">
        <v>13.404</v>
      </c>
      <c r="BB127" s="4">
        <v>14.16</v>
      </c>
      <c r="BC127" s="4">
        <v>1.06</v>
      </c>
      <c r="BD127" s="4">
        <v>14.41</v>
      </c>
      <c r="BE127" s="4">
        <v>2888.9949999999999</v>
      </c>
      <c r="BF127" s="4">
        <v>10.202999999999999</v>
      </c>
      <c r="BG127" s="4">
        <v>4.4530000000000003</v>
      </c>
      <c r="BH127" s="4">
        <v>4.3999999999999997E-2</v>
      </c>
      <c r="BI127" s="4">
        <v>4.4969999999999999</v>
      </c>
      <c r="BJ127" s="4">
        <v>3.6349999999999998</v>
      </c>
      <c r="BK127" s="4">
        <v>3.5999999999999997E-2</v>
      </c>
      <c r="BL127" s="4">
        <v>3.6709999999999998</v>
      </c>
      <c r="BM127" s="4">
        <v>0.52139999999999997</v>
      </c>
      <c r="BQ127" s="4">
        <v>88.210999999999999</v>
      </c>
      <c r="BR127" s="4">
        <v>0.45114799999999999</v>
      </c>
      <c r="BS127" s="4">
        <v>-5</v>
      </c>
      <c r="BT127" s="4">
        <v>6.0000000000000001E-3</v>
      </c>
      <c r="BU127" s="4">
        <v>11.024929</v>
      </c>
      <c r="BV127" s="4">
        <v>21</v>
      </c>
      <c r="BW127" s="4">
        <f t="shared" si="10"/>
        <v>2.9127862418000001</v>
      </c>
      <c r="BY127" s="4">
        <f>BE127*$BU127*VLOOKUP("Fuel Specific Gravity",'Raw Data'!$A$1:$B$2000,2,FALSE)</f>
        <v>23920.074532022605</v>
      </c>
      <c r="BZ127" s="4">
        <f>BF127*$BU127*VLOOKUP("Fuel Specific Gravity",'Raw Data'!$A$1:$B$2000,2,FALSE)</f>
        <v>84.478000290837002</v>
      </c>
      <c r="CA127" s="4">
        <f>BJ127*$BU127*VLOOKUP("Fuel Specific Gravity",'Raw Data'!$A$1:$B$2000,2,FALSE)</f>
        <v>30.096788303164999</v>
      </c>
      <c r="CB127" s="4">
        <f>BM127*$BU127*VLOOKUP("Fuel Specific Gravity",'Raw Data'!$A$1:$B$2000,2,FALSE)</f>
        <v>4.3170468834306002</v>
      </c>
    </row>
    <row r="128" spans="1:80" x14ac:dyDescent="0.25">
      <c r="A128" s="2">
        <v>43167</v>
      </c>
      <c r="B128" s="38">
        <v>2.0415509259259258E-2</v>
      </c>
      <c r="C128" s="4">
        <v>14.231</v>
      </c>
      <c r="D128" s="4">
        <v>3.2500000000000001E-2</v>
      </c>
      <c r="E128" s="4">
        <v>324.72962100000001</v>
      </c>
      <c r="F128" s="4">
        <v>211.5</v>
      </c>
      <c r="G128" s="4">
        <v>2.1</v>
      </c>
      <c r="H128" s="4">
        <v>68.599999999999994</v>
      </c>
      <c r="J128" s="4">
        <v>0.54</v>
      </c>
      <c r="K128" s="4">
        <v>0.87490000000000001</v>
      </c>
      <c r="L128" s="4">
        <v>12.450100000000001</v>
      </c>
      <c r="M128" s="4">
        <v>2.8400000000000002E-2</v>
      </c>
      <c r="N128" s="4">
        <v>185.03399999999999</v>
      </c>
      <c r="O128" s="4">
        <v>1.8371999999999999</v>
      </c>
      <c r="P128" s="4">
        <v>186.9</v>
      </c>
      <c r="Q128" s="4">
        <v>151.06530000000001</v>
      </c>
      <c r="R128" s="4">
        <v>1.4999</v>
      </c>
      <c r="S128" s="4">
        <v>152.6</v>
      </c>
      <c r="T128" s="4">
        <v>68.622200000000007</v>
      </c>
      <c r="W128" s="4">
        <v>0</v>
      </c>
      <c r="X128" s="4">
        <v>0.47270000000000001</v>
      </c>
      <c r="Y128" s="4">
        <v>12</v>
      </c>
      <c r="Z128" s="4">
        <v>851</v>
      </c>
      <c r="AA128" s="4">
        <v>851</v>
      </c>
      <c r="AB128" s="4">
        <v>867</v>
      </c>
      <c r="AC128" s="4">
        <v>86</v>
      </c>
      <c r="AD128" s="4">
        <v>27.16</v>
      </c>
      <c r="AE128" s="4">
        <v>0.62</v>
      </c>
      <c r="AF128" s="4">
        <v>978</v>
      </c>
      <c r="AG128" s="4">
        <v>2</v>
      </c>
      <c r="AH128" s="4">
        <v>44</v>
      </c>
      <c r="AI128" s="4">
        <v>41</v>
      </c>
      <c r="AJ128" s="4">
        <v>191.1</v>
      </c>
      <c r="AK128" s="4">
        <v>169.1</v>
      </c>
      <c r="AL128" s="4">
        <v>5.6</v>
      </c>
      <c r="AM128" s="4">
        <v>175</v>
      </c>
      <c r="AN128" s="4" t="s">
        <v>155</v>
      </c>
      <c r="AO128" s="4">
        <v>2</v>
      </c>
      <c r="AP128" s="5">
        <v>0.8962268518518518</v>
      </c>
      <c r="AQ128" s="4">
        <v>47.162880999999999</v>
      </c>
      <c r="AR128" s="4">
        <v>-88.491951999999998</v>
      </c>
      <c r="AS128" s="4">
        <v>318</v>
      </c>
      <c r="AT128" s="4">
        <v>31.5</v>
      </c>
      <c r="AU128" s="4">
        <v>12</v>
      </c>
      <c r="AV128" s="4">
        <v>9</v>
      </c>
      <c r="AW128" s="4" t="s">
        <v>200</v>
      </c>
      <c r="AX128" s="4">
        <v>1.0770999999999999</v>
      </c>
      <c r="AY128" s="4">
        <v>1.1771</v>
      </c>
      <c r="AZ128" s="4">
        <v>1.8771</v>
      </c>
      <c r="BA128" s="4">
        <v>13.404</v>
      </c>
      <c r="BB128" s="4">
        <v>14.27</v>
      </c>
      <c r="BC128" s="4">
        <v>1.06</v>
      </c>
      <c r="BD128" s="4">
        <v>14.303000000000001</v>
      </c>
      <c r="BE128" s="4">
        <v>2898.386</v>
      </c>
      <c r="BF128" s="4">
        <v>4.2089999999999996</v>
      </c>
      <c r="BG128" s="4">
        <v>4.5110000000000001</v>
      </c>
      <c r="BH128" s="4">
        <v>4.4999999999999998E-2</v>
      </c>
      <c r="BI128" s="4">
        <v>4.556</v>
      </c>
      <c r="BJ128" s="4">
        <v>3.6829999999999998</v>
      </c>
      <c r="BK128" s="4">
        <v>3.6999999999999998E-2</v>
      </c>
      <c r="BL128" s="4">
        <v>3.7189999999999999</v>
      </c>
      <c r="BM128" s="4">
        <v>0.55130000000000001</v>
      </c>
      <c r="BQ128" s="4">
        <v>80.015000000000001</v>
      </c>
      <c r="BR128" s="4">
        <v>0.51424300000000001</v>
      </c>
      <c r="BS128" s="4">
        <v>-5</v>
      </c>
      <c r="BT128" s="4">
        <v>6.0000000000000001E-3</v>
      </c>
      <c r="BU128" s="4">
        <v>12.566814000000001</v>
      </c>
      <c r="BV128" s="4">
        <v>21</v>
      </c>
      <c r="BW128" s="4">
        <f t="shared" si="10"/>
        <v>3.3201522588000003</v>
      </c>
      <c r="BY128" s="4">
        <f>BE128*$BU128*VLOOKUP("Fuel Specific Gravity",'Raw Data'!$A$1:$B$2000,2,FALSE)</f>
        <v>27354.031799415206</v>
      </c>
      <c r="BZ128" s="4">
        <f>BF128*$BU128*VLOOKUP("Fuel Specific Gravity",'Raw Data'!$A$1:$B$2000,2,FALSE)</f>
        <v>39.723183814625997</v>
      </c>
      <c r="CA128" s="4">
        <f>BJ128*$BU128*VLOOKUP("Fuel Specific Gravity",'Raw Data'!$A$1:$B$2000,2,FALSE)</f>
        <v>34.758965547461997</v>
      </c>
      <c r="CB128" s="4">
        <f>BM128*$BU128*VLOOKUP("Fuel Specific Gravity",'Raw Data'!$A$1:$B$2000,2,FALSE)</f>
        <v>5.2029915032082004</v>
      </c>
    </row>
    <row r="129" spans="1:80" x14ac:dyDescent="0.25">
      <c r="A129" s="2">
        <v>43167</v>
      </c>
      <c r="B129" s="38">
        <v>2.0427083333333332E-2</v>
      </c>
      <c r="C129" s="4">
        <v>14.067</v>
      </c>
      <c r="D129" s="4">
        <v>1.55E-2</v>
      </c>
      <c r="E129" s="4">
        <v>154.6875</v>
      </c>
      <c r="F129" s="4">
        <v>310.10000000000002</v>
      </c>
      <c r="G129" s="4">
        <v>1.8</v>
      </c>
      <c r="H129" s="4">
        <v>73.900000000000006</v>
      </c>
      <c r="J129" s="4">
        <v>0.48</v>
      </c>
      <c r="K129" s="4">
        <v>0.87639999999999996</v>
      </c>
      <c r="L129" s="4">
        <v>12.328200000000001</v>
      </c>
      <c r="M129" s="4">
        <v>1.3599999999999999E-2</v>
      </c>
      <c r="N129" s="4">
        <v>271.78750000000002</v>
      </c>
      <c r="O129" s="4">
        <v>1.5922000000000001</v>
      </c>
      <c r="P129" s="4">
        <v>273.39999999999998</v>
      </c>
      <c r="Q129" s="4">
        <v>221.89240000000001</v>
      </c>
      <c r="R129" s="4">
        <v>1.2999000000000001</v>
      </c>
      <c r="S129" s="4">
        <v>223.2</v>
      </c>
      <c r="T129" s="4">
        <v>73.901499999999999</v>
      </c>
      <c r="W129" s="4">
        <v>0</v>
      </c>
      <c r="X129" s="4">
        <v>0.42309999999999998</v>
      </c>
      <c r="Y129" s="4">
        <v>12.1</v>
      </c>
      <c r="Z129" s="4">
        <v>850</v>
      </c>
      <c r="AA129" s="4">
        <v>851</v>
      </c>
      <c r="AB129" s="4">
        <v>867</v>
      </c>
      <c r="AC129" s="4">
        <v>86</v>
      </c>
      <c r="AD129" s="4">
        <v>27.16</v>
      </c>
      <c r="AE129" s="4">
        <v>0.62</v>
      </c>
      <c r="AF129" s="4">
        <v>978</v>
      </c>
      <c r="AG129" s="4">
        <v>2</v>
      </c>
      <c r="AH129" s="4">
        <v>44</v>
      </c>
      <c r="AI129" s="4">
        <v>41</v>
      </c>
      <c r="AJ129" s="4">
        <v>191.9</v>
      </c>
      <c r="AK129" s="4">
        <v>169</v>
      </c>
      <c r="AL129" s="4">
        <v>5.8</v>
      </c>
      <c r="AM129" s="4">
        <v>175</v>
      </c>
      <c r="AN129" s="4" t="s">
        <v>155</v>
      </c>
      <c r="AO129" s="4">
        <v>2</v>
      </c>
      <c r="AP129" s="5">
        <v>0.89623842592592595</v>
      </c>
      <c r="AQ129" s="4">
        <v>47.162750000000003</v>
      </c>
      <c r="AR129" s="4">
        <v>-88.491952999999995</v>
      </c>
      <c r="AS129" s="4">
        <v>317.8</v>
      </c>
      <c r="AT129" s="4">
        <v>32.200000000000003</v>
      </c>
      <c r="AU129" s="4">
        <v>12</v>
      </c>
      <c r="AV129" s="4">
        <v>9</v>
      </c>
      <c r="AW129" s="4" t="s">
        <v>200</v>
      </c>
      <c r="AX129" s="4">
        <v>1.1770229999999999</v>
      </c>
      <c r="AY129" s="4">
        <v>1.277023</v>
      </c>
      <c r="AZ129" s="4">
        <v>1.977023</v>
      </c>
      <c r="BA129" s="4">
        <v>13.404</v>
      </c>
      <c r="BB129" s="4">
        <v>14.44</v>
      </c>
      <c r="BC129" s="4">
        <v>1.08</v>
      </c>
      <c r="BD129" s="4">
        <v>14.106</v>
      </c>
      <c r="BE129" s="4">
        <v>2901.77</v>
      </c>
      <c r="BF129" s="4">
        <v>2.0310000000000001</v>
      </c>
      <c r="BG129" s="4">
        <v>6.6989999999999998</v>
      </c>
      <c r="BH129" s="4">
        <v>3.9E-2</v>
      </c>
      <c r="BI129" s="4">
        <v>6.7389999999999999</v>
      </c>
      <c r="BJ129" s="4">
        <v>5.4690000000000003</v>
      </c>
      <c r="BK129" s="4">
        <v>3.2000000000000001E-2</v>
      </c>
      <c r="BL129" s="4">
        <v>5.5010000000000003</v>
      </c>
      <c r="BM129" s="4">
        <v>0.60029999999999994</v>
      </c>
      <c r="BQ129" s="4">
        <v>72.418999999999997</v>
      </c>
      <c r="BR129" s="4">
        <v>0.55058600000000002</v>
      </c>
      <c r="BS129" s="4">
        <v>-5</v>
      </c>
      <c r="BT129" s="4">
        <v>6.0000000000000001E-3</v>
      </c>
      <c r="BU129" s="4">
        <v>13.454946</v>
      </c>
      <c r="BV129" s="4">
        <v>21</v>
      </c>
      <c r="BW129" s="4">
        <f t="shared" si="10"/>
        <v>3.5547967331999999</v>
      </c>
      <c r="BY129" s="4">
        <f>BE129*$BU129*VLOOKUP("Fuel Specific Gravity",'Raw Data'!$A$1:$B$2000,2,FALSE)</f>
        <v>29321.412149469415</v>
      </c>
      <c r="BZ129" s="4">
        <f>BF129*$BU129*VLOOKUP("Fuel Specific Gravity",'Raw Data'!$A$1:$B$2000,2,FALSE)</f>
        <v>20.522573489826001</v>
      </c>
      <c r="CA129" s="4">
        <f>BJ129*$BU129*VLOOKUP("Fuel Specific Gravity",'Raw Data'!$A$1:$B$2000,2,FALSE)</f>
        <v>55.262409855174006</v>
      </c>
      <c r="CB129" s="4">
        <f>BM129*$BU129*VLOOKUP("Fuel Specific Gravity",'Raw Data'!$A$1:$B$2000,2,FALSE)</f>
        <v>6.065830066933799</v>
      </c>
    </row>
    <row r="130" spans="1:80" x14ac:dyDescent="0.25">
      <c r="A130" s="2">
        <v>43167</v>
      </c>
      <c r="B130" s="38">
        <v>2.0438657407407405E-2</v>
      </c>
      <c r="C130" s="4">
        <v>13.391</v>
      </c>
      <c r="D130" s="4">
        <v>6.4999999999999997E-3</v>
      </c>
      <c r="E130" s="4">
        <v>65.102880999999996</v>
      </c>
      <c r="F130" s="4">
        <v>470</v>
      </c>
      <c r="G130" s="4">
        <v>1.4</v>
      </c>
      <c r="H130" s="4">
        <v>70.5</v>
      </c>
      <c r="J130" s="4">
        <v>0.4</v>
      </c>
      <c r="K130" s="4">
        <v>0.88180000000000003</v>
      </c>
      <c r="L130" s="4">
        <v>11.808199999999999</v>
      </c>
      <c r="M130" s="4">
        <v>5.7000000000000002E-3</v>
      </c>
      <c r="N130" s="4">
        <v>414.39819999999997</v>
      </c>
      <c r="O130" s="4">
        <v>1.2279</v>
      </c>
      <c r="P130" s="4">
        <v>415.6</v>
      </c>
      <c r="Q130" s="4">
        <v>338.32249999999999</v>
      </c>
      <c r="R130" s="4">
        <v>1.0024999999999999</v>
      </c>
      <c r="S130" s="4">
        <v>339.3</v>
      </c>
      <c r="T130" s="4">
        <v>70.469899999999996</v>
      </c>
      <c r="W130" s="4">
        <v>0</v>
      </c>
      <c r="X130" s="4">
        <v>0.35270000000000001</v>
      </c>
      <c r="Y130" s="4">
        <v>12</v>
      </c>
      <c r="Z130" s="4">
        <v>851</v>
      </c>
      <c r="AA130" s="4">
        <v>852</v>
      </c>
      <c r="AB130" s="4">
        <v>867</v>
      </c>
      <c r="AC130" s="4">
        <v>86</v>
      </c>
      <c r="AD130" s="4">
        <v>27.16</v>
      </c>
      <c r="AE130" s="4">
        <v>0.62</v>
      </c>
      <c r="AF130" s="4">
        <v>978</v>
      </c>
      <c r="AG130" s="4">
        <v>2</v>
      </c>
      <c r="AH130" s="4">
        <v>44</v>
      </c>
      <c r="AI130" s="4">
        <v>41</v>
      </c>
      <c r="AJ130" s="4">
        <v>192</v>
      </c>
      <c r="AK130" s="4">
        <v>169</v>
      </c>
      <c r="AL130" s="4">
        <v>5.7</v>
      </c>
      <c r="AM130" s="4">
        <v>175</v>
      </c>
      <c r="AN130" s="4" t="s">
        <v>155</v>
      </c>
      <c r="AO130" s="4">
        <v>2</v>
      </c>
      <c r="AP130" s="5">
        <v>0.8962500000000001</v>
      </c>
      <c r="AQ130" s="4">
        <v>47.162598000000003</v>
      </c>
      <c r="AR130" s="4">
        <v>-88.491917999999998</v>
      </c>
      <c r="AS130" s="4">
        <v>317.8</v>
      </c>
      <c r="AT130" s="4">
        <v>34.799999999999997</v>
      </c>
      <c r="AU130" s="4">
        <v>12</v>
      </c>
      <c r="AV130" s="4">
        <v>9</v>
      </c>
      <c r="AW130" s="4" t="s">
        <v>200</v>
      </c>
      <c r="AX130" s="4">
        <v>1.585385</v>
      </c>
      <c r="AY130" s="4">
        <v>1.3770770000000001</v>
      </c>
      <c r="AZ130" s="4">
        <v>2.3853849999999999</v>
      </c>
      <c r="BA130" s="4">
        <v>13.404</v>
      </c>
      <c r="BB130" s="4">
        <v>15.13</v>
      </c>
      <c r="BC130" s="4">
        <v>1.1299999999999999</v>
      </c>
      <c r="BD130" s="4">
        <v>13.407</v>
      </c>
      <c r="BE130" s="4">
        <v>2903.9760000000001</v>
      </c>
      <c r="BF130" s="4">
        <v>0.89900000000000002</v>
      </c>
      <c r="BG130" s="4">
        <v>10.672000000000001</v>
      </c>
      <c r="BH130" s="4">
        <v>3.2000000000000001E-2</v>
      </c>
      <c r="BI130" s="4">
        <v>10.704000000000001</v>
      </c>
      <c r="BJ130" s="4">
        <v>8.7129999999999992</v>
      </c>
      <c r="BK130" s="4">
        <v>2.5999999999999999E-2</v>
      </c>
      <c r="BL130" s="4">
        <v>8.7390000000000008</v>
      </c>
      <c r="BM130" s="4">
        <v>0.59799999999999998</v>
      </c>
      <c r="BQ130" s="4">
        <v>63.070999999999998</v>
      </c>
      <c r="BR130" s="4">
        <v>0.57157999999999998</v>
      </c>
      <c r="BS130" s="4">
        <v>-5</v>
      </c>
      <c r="BT130" s="4">
        <v>6.0000000000000001E-3</v>
      </c>
      <c r="BU130" s="4">
        <v>13.967986</v>
      </c>
      <c r="BV130" s="4">
        <v>21</v>
      </c>
      <c r="BW130" s="4">
        <f t="shared" si="10"/>
        <v>3.6903419011999996</v>
      </c>
      <c r="BY130" s="4">
        <f>BE130*$BU130*VLOOKUP("Fuel Specific Gravity",'Raw Data'!$A$1:$B$2000,2,FALSE)</f>
        <v>30462.584780364337</v>
      </c>
      <c r="BZ130" s="4">
        <f>BF130*$BU130*VLOOKUP("Fuel Specific Gravity",'Raw Data'!$A$1:$B$2000,2,FALSE)</f>
        <v>9.4304717799140008</v>
      </c>
      <c r="CA130" s="4">
        <f>BJ130*$BU130*VLOOKUP("Fuel Specific Gravity",'Raw Data'!$A$1:$B$2000,2,FALSE)</f>
        <v>91.39899957551799</v>
      </c>
      <c r="CB130" s="4">
        <f>BM130*$BU130*VLOOKUP("Fuel Specific Gravity",'Raw Data'!$A$1:$B$2000,2,FALSE)</f>
        <v>6.2729945766280002</v>
      </c>
    </row>
    <row r="131" spans="1:80" x14ac:dyDescent="0.25">
      <c r="A131" s="2">
        <v>43167</v>
      </c>
      <c r="B131" s="38">
        <v>2.0450231481481482E-2</v>
      </c>
      <c r="C131" s="4">
        <v>11.93</v>
      </c>
      <c r="D131" s="4">
        <v>4.5999999999999999E-3</v>
      </c>
      <c r="E131" s="4">
        <v>45.640194000000001</v>
      </c>
      <c r="F131" s="4">
        <v>620.4</v>
      </c>
      <c r="G131" s="4">
        <v>1</v>
      </c>
      <c r="H131" s="4">
        <v>59.5</v>
      </c>
      <c r="J131" s="4">
        <v>0.39</v>
      </c>
      <c r="K131" s="4">
        <v>0.89359999999999995</v>
      </c>
      <c r="L131" s="4">
        <v>10.6602</v>
      </c>
      <c r="M131" s="4">
        <v>4.1000000000000003E-3</v>
      </c>
      <c r="N131" s="4">
        <v>554.42259999999999</v>
      </c>
      <c r="O131" s="4">
        <v>0.89359999999999995</v>
      </c>
      <c r="P131" s="4">
        <v>555.29999999999995</v>
      </c>
      <c r="Q131" s="4">
        <v>452.64100000000002</v>
      </c>
      <c r="R131" s="4">
        <v>0.72950000000000004</v>
      </c>
      <c r="S131" s="4">
        <v>453.4</v>
      </c>
      <c r="T131" s="4">
        <v>59.476399999999998</v>
      </c>
      <c r="W131" s="4">
        <v>0</v>
      </c>
      <c r="X131" s="4">
        <v>0.34549999999999997</v>
      </c>
      <c r="Y131" s="4">
        <v>12</v>
      </c>
      <c r="Z131" s="4">
        <v>851</v>
      </c>
      <c r="AA131" s="4">
        <v>852</v>
      </c>
      <c r="AB131" s="4">
        <v>867</v>
      </c>
      <c r="AC131" s="4">
        <v>86</v>
      </c>
      <c r="AD131" s="4">
        <v>27.16</v>
      </c>
      <c r="AE131" s="4">
        <v>0.62</v>
      </c>
      <c r="AF131" s="4">
        <v>978</v>
      </c>
      <c r="AG131" s="4">
        <v>2</v>
      </c>
      <c r="AH131" s="4">
        <v>44</v>
      </c>
      <c r="AI131" s="4">
        <v>41</v>
      </c>
      <c r="AJ131" s="4">
        <v>192</v>
      </c>
      <c r="AK131" s="4">
        <v>169</v>
      </c>
      <c r="AL131" s="4">
        <v>5.7</v>
      </c>
      <c r="AM131" s="4">
        <v>175</v>
      </c>
      <c r="AN131" s="4" t="s">
        <v>155</v>
      </c>
      <c r="AO131" s="4">
        <v>2</v>
      </c>
      <c r="AP131" s="5">
        <v>0.89626157407407403</v>
      </c>
      <c r="AQ131" s="4">
        <v>47.162452999999999</v>
      </c>
      <c r="AR131" s="4">
        <v>-88.491892000000007</v>
      </c>
      <c r="AS131" s="4">
        <v>317.7</v>
      </c>
      <c r="AT131" s="4">
        <v>37.6</v>
      </c>
      <c r="AU131" s="4">
        <v>12</v>
      </c>
      <c r="AV131" s="4">
        <v>9</v>
      </c>
      <c r="AW131" s="4" t="s">
        <v>200</v>
      </c>
      <c r="AX131" s="4">
        <v>1.7</v>
      </c>
      <c r="AY131" s="4">
        <v>1.4</v>
      </c>
      <c r="AZ131" s="4">
        <v>2.5</v>
      </c>
      <c r="BA131" s="4">
        <v>13.404</v>
      </c>
      <c r="BB131" s="4">
        <v>16.88</v>
      </c>
      <c r="BC131" s="4">
        <v>1.26</v>
      </c>
      <c r="BD131" s="4">
        <v>11.907</v>
      </c>
      <c r="BE131" s="4">
        <v>2905.4459999999999</v>
      </c>
      <c r="BF131" s="4">
        <v>0.70699999999999996</v>
      </c>
      <c r="BG131" s="4">
        <v>15.824</v>
      </c>
      <c r="BH131" s="4">
        <v>2.5999999999999999E-2</v>
      </c>
      <c r="BI131" s="4">
        <v>15.85</v>
      </c>
      <c r="BJ131" s="4">
        <v>12.919</v>
      </c>
      <c r="BK131" s="4">
        <v>2.1000000000000001E-2</v>
      </c>
      <c r="BL131" s="4">
        <v>12.94</v>
      </c>
      <c r="BM131" s="4">
        <v>0.55940000000000001</v>
      </c>
      <c r="BQ131" s="4">
        <v>68.468000000000004</v>
      </c>
      <c r="BR131" s="4">
        <v>0.54698800000000003</v>
      </c>
      <c r="BS131" s="4">
        <v>-5</v>
      </c>
      <c r="BT131" s="4">
        <v>6.0000000000000001E-3</v>
      </c>
      <c r="BU131" s="4">
        <v>13.36702</v>
      </c>
      <c r="BV131" s="4">
        <v>21</v>
      </c>
      <c r="BW131" s="4">
        <f t="shared" si="10"/>
        <v>3.531566684</v>
      </c>
      <c r="BY131" s="4">
        <f>BE131*$BU131*VLOOKUP("Fuel Specific Gravity",'Raw Data'!$A$1:$B$2000,2,FALSE)</f>
        <v>29166.70324798092</v>
      </c>
      <c r="BZ131" s="4">
        <f>BF131*$BU131*VLOOKUP("Fuel Specific Gravity",'Raw Data'!$A$1:$B$2000,2,FALSE)</f>
        <v>7.0973128381399997</v>
      </c>
      <c r="CA131" s="4">
        <f>BJ131*$BU131*VLOOKUP("Fuel Specific Gravity",'Raw Data'!$A$1:$B$2000,2,FALSE)</f>
        <v>129.68908706638001</v>
      </c>
      <c r="CB131" s="4">
        <f>BM131*$BU131*VLOOKUP("Fuel Specific Gravity",'Raw Data'!$A$1:$B$2000,2,FALSE)</f>
        <v>5.6156107519880001</v>
      </c>
    </row>
    <row r="132" spans="1:80" x14ac:dyDescent="0.25">
      <c r="A132" s="2">
        <v>43167</v>
      </c>
      <c r="B132" s="38">
        <v>2.0461805555555556E-2</v>
      </c>
      <c r="C132" s="4">
        <v>11.920999999999999</v>
      </c>
      <c r="D132" s="4">
        <v>9.5999999999999992E-3</v>
      </c>
      <c r="E132" s="4">
        <v>95.637930999999995</v>
      </c>
      <c r="F132" s="4">
        <v>649.20000000000005</v>
      </c>
      <c r="G132" s="4">
        <v>1</v>
      </c>
      <c r="H132" s="4">
        <v>51.5</v>
      </c>
      <c r="J132" s="4">
        <v>0.3</v>
      </c>
      <c r="K132" s="4">
        <v>0.89370000000000005</v>
      </c>
      <c r="L132" s="4">
        <v>10.653700000000001</v>
      </c>
      <c r="M132" s="4">
        <v>8.5000000000000006E-3</v>
      </c>
      <c r="N132" s="4">
        <v>580.19529999999997</v>
      </c>
      <c r="O132" s="4">
        <v>0.92869999999999997</v>
      </c>
      <c r="P132" s="4">
        <v>581.1</v>
      </c>
      <c r="Q132" s="4">
        <v>473.6823</v>
      </c>
      <c r="R132" s="4">
        <v>0.75819999999999999</v>
      </c>
      <c r="S132" s="4">
        <v>474.4</v>
      </c>
      <c r="T132" s="4">
        <v>51.490499999999997</v>
      </c>
      <c r="W132" s="4">
        <v>0</v>
      </c>
      <c r="X132" s="4">
        <v>0.2681</v>
      </c>
      <c r="Y132" s="4">
        <v>12</v>
      </c>
      <c r="Z132" s="4">
        <v>851</v>
      </c>
      <c r="AA132" s="4">
        <v>852</v>
      </c>
      <c r="AB132" s="4">
        <v>868</v>
      </c>
      <c r="AC132" s="4">
        <v>86</v>
      </c>
      <c r="AD132" s="4">
        <v>27.16</v>
      </c>
      <c r="AE132" s="4">
        <v>0.62</v>
      </c>
      <c r="AF132" s="4">
        <v>978</v>
      </c>
      <c r="AG132" s="4">
        <v>2</v>
      </c>
      <c r="AH132" s="4">
        <v>44</v>
      </c>
      <c r="AI132" s="4">
        <v>41</v>
      </c>
      <c r="AJ132" s="4">
        <v>192</v>
      </c>
      <c r="AK132" s="4">
        <v>169</v>
      </c>
      <c r="AL132" s="4">
        <v>5.8</v>
      </c>
      <c r="AM132" s="4">
        <v>175</v>
      </c>
      <c r="AN132" s="4" t="s">
        <v>155</v>
      </c>
      <c r="AO132" s="4">
        <v>2</v>
      </c>
      <c r="AP132" s="5">
        <v>0.89627314814814818</v>
      </c>
      <c r="AQ132" s="4">
        <v>47.162146</v>
      </c>
      <c r="AR132" s="4">
        <v>-88.491757000000007</v>
      </c>
      <c r="AS132" s="4">
        <v>317.60000000000002</v>
      </c>
      <c r="AT132" s="4">
        <v>40.5</v>
      </c>
      <c r="AU132" s="4">
        <v>12</v>
      </c>
      <c r="AV132" s="4">
        <v>9</v>
      </c>
      <c r="AW132" s="4" t="s">
        <v>200</v>
      </c>
      <c r="AX132" s="4">
        <v>1.7770999999999999</v>
      </c>
      <c r="AY132" s="4">
        <v>1.6313</v>
      </c>
      <c r="AZ132" s="4">
        <v>2.6541999999999999</v>
      </c>
      <c r="BA132" s="4">
        <v>13.404</v>
      </c>
      <c r="BB132" s="4">
        <v>16.88</v>
      </c>
      <c r="BC132" s="4">
        <v>1.26</v>
      </c>
      <c r="BD132" s="4">
        <v>11.898999999999999</v>
      </c>
      <c r="BE132" s="4">
        <v>2904.4479999999999</v>
      </c>
      <c r="BF132" s="4">
        <v>1.4830000000000001</v>
      </c>
      <c r="BG132" s="4">
        <v>16.564</v>
      </c>
      <c r="BH132" s="4">
        <v>2.7E-2</v>
      </c>
      <c r="BI132" s="4">
        <v>16.591000000000001</v>
      </c>
      <c r="BJ132" s="4">
        <v>13.523</v>
      </c>
      <c r="BK132" s="4">
        <v>2.1999999999999999E-2</v>
      </c>
      <c r="BL132" s="4">
        <v>13.545</v>
      </c>
      <c r="BM132" s="4">
        <v>0.4844</v>
      </c>
      <c r="BQ132" s="4">
        <v>53.143999999999998</v>
      </c>
      <c r="BR132" s="4">
        <v>0.475325</v>
      </c>
      <c r="BS132" s="4">
        <v>-5</v>
      </c>
      <c r="BT132" s="4">
        <v>5.071E-3</v>
      </c>
      <c r="BU132" s="4">
        <v>11.615755</v>
      </c>
      <c r="BV132" s="4">
        <v>21</v>
      </c>
      <c r="BW132" s="4">
        <f t="shared" si="10"/>
        <v>3.0688824709999998</v>
      </c>
      <c r="BY132" s="4">
        <f>BE132*$BU132*VLOOKUP("Fuel Specific Gravity",'Raw Data'!$A$1:$B$2000,2,FALSE)</f>
        <v>25336.75464005824</v>
      </c>
      <c r="BZ132" s="4">
        <f>BF132*$BU132*VLOOKUP("Fuel Specific Gravity",'Raw Data'!$A$1:$B$2000,2,FALSE)</f>
        <v>12.936849663415002</v>
      </c>
      <c r="CA132" s="4">
        <f>BJ132*$BU132*VLOOKUP("Fuel Specific Gravity",'Raw Data'!$A$1:$B$2000,2,FALSE)</f>
        <v>117.96697100361499</v>
      </c>
      <c r="CB132" s="4">
        <f>BM132*$BU132*VLOOKUP("Fuel Specific Gravity",'Raw Data'!$A$1:$B$2000,2,FALSE)</f>
        <v>4.2256304632220001</v>
      </c>
    </row>
    <row r="133" spans="1:80" x14ac:dyDescent="0.25">
      <c r="A133" s="2">
        <v>43167</v>
      </c>
      <c r="B133" s="38">
        <v>2.047337962962963E-2</v>
      </c>
      <c r="C133" s="4">
        <v>12.023</v>
      </c>
      <c r="D133" s="4">
        <v>1.37E-2</v>
      </c>
      <c r="E133" s="4">
        <v>136.52975699999999</v>
      </c>
      <c r="F133" s="4">
        <v>651.29999999999995</v>
      </c>
      <c r="G133" s="4">
        <v>1.1000000000000001</v>
      </c>
      <c r="H133" s="4">
        <v>42.5</v>
      </c>
      <c r="J133" s="4">
        <v>0.51</v>
      </c>
      <c r="K133" s="4">
        <v>0.89270000000000005</v>
      </c>
      <c r="L133" s="4">
        <v>10.7333</v>
      </c>
      <c r="M133" s="4">
        <v>1.2200000000000001E-2</v>
      </c>
      <c r="N133" s="4">
        <v>581.47239999999999</v>
      </c>
      <c r="O133" s="4">
        <v>0.98199999999999998</v>
      </c>
      <c r="P133" s="4">
        <v>582.5</v>
      </c>
      <c r="Q133" s="4">
        <v>474.72500000000002</v>
      </c>
      <c r="R133" s="4">
        <v>0.80169999999999997</v>
      </c>
      <c r="S133" s="4">
        <v>475.5</v>
      </c>
      <c r="T133" s="4">
        <v>42.534300000000002</v>
      </c>
      <c r="W133" s="4">
        <v>0</v>
      </c>
      <c r="X133" s="4">
        <v>0.4582</v>
      </c>
      <c r="Y133" s="4">
        <v>12</v>
      </c>
      <c r="Z133" s="4">
        <v>852</v>
      </c>
      <c r="AA133" s="4">
        <v>853</v>
      </c>
      <c r="AB133" s="4">
        <v>869</v>
      </c>
      <c r="AC133" s="4">
        <v>86</v>
      </c>
      <c r="AD133" s="4">
        <v>27.16</v>
      </c>
      <c r="AE133" s="4">
        <v>0.62</v>
      </c>
      <c r="AF133" s="4">
        <v>978</v>
      </c>
      <c r="AG133" s="4">
        <v>2</v>
      </c>
      <c r="AH133" s="4">
        <v>44</v>
      </c>
      <c r="AI133" s="4">
        <v>41</v>
      </c>
      <c r="AJ133" s="4">
        <v>191.1</v>
      </c>
      <c r="AK133" s="4">
        <v>169</v>
      </c>
      <c r="AL133" s="4">
        <v>5.6</v>
      </c>
      <c r="AM133" s="4">
        <v>175</v>
      </c>
      <c r="AN133" s="4" t="s">
        <v>155</v>
      </c>
      <c r="AO133" s="4">
        <v>2</v>
      </c>
      <c r="AP133" s="5">
        <v>0.89629629629629637</v>
      </c>
      <c r="AQ133" s="4">
        <v>47.162064999999998</v>
      </c>
      <c r="AR133" s="4">
        <v>-88.491718000000006</v>
      </c>
      <c r="AS133" s="4">
        <v>317.60000000000002</v>
      </c>
      <c r="AT133" s="4">
        <v>42.3</v>
      </c>
      <c r="AU133" s="4">
        <v>12</v>
      </c>
      <c r="AV133" s="4">
        <v>9</v>
      </c>
      <c r="AW133" s="4" t="s">
        <v>200</v>
      </c>
      <c r="AX133" s="4">
        <v>1.8</v>
      </c>
      <c r="AY133" s="4">
        <v>1.7</v>
      </c>
      <c r="AZ133" s="4">
        <v>2.7</v>
      </c>
      <c r="BA133" s="4">
        <v>13.404</v>
      </c>
      <c r="BB133" s="4">
        <v>16.739999999999998</v>
      </c>
      <c r="BC133" s="4">
        <v>1.25</v>
      </c>
      <c r="BD133" s="4">
        <v>12.016</v>
      </c>
      <c r="BE133" s="4">
        <v>2903.65</v>
      </c>
      <c r="BF133" s="4">
        <v>2.0990000000000002</v>
      </c>
      <c r="BG133" s="4">
        <v>16.472999999999999</v>
      </c>
      <c r="BH133" s="4">
        <v>2.8000000000000001E-2</v>
      </c>
      <c r="BI133" s="4">
        <v>16.501000000000001</v>
      </c>
      <c r="BJ133" s="4">
        <v>13.449</v>
      </c>
      <c r="BK133" s="4">
        <v>2.3E-2</v>
      </c>
      <c r="BL133" s="4">
        <v>13.472</v>
      </c>
      <c r="BM133" s="4">
        <v>0.39710000000000001</v>
      </c>
      <c r="BQ133" s="4">
        <v>90.120999999999995</v>
      </c>
      <c r="BR133" s="4">
        <v>0.52666900000000005</v>
      </c>
      <c r="BS133" s="4">
        <v>-5</v>
      </c>
      <c r="BT133" s="4">
        <v>6.8580000000000004E-3</v>
      </c>
      <c r="BU133" s="4">
        <v>12.870474</v>
      </c>
      <c r="BV133" s="4">
        <v>21</v>
      </c>
      <c r="BW133" s="4">
        <f t="shared" si="10"/>
        <v>3.4003792307999996</v>
      </c>
      <c r="BY133" s="4">
        <f>BE133*$BU133*VLOOKUP("Fuel Specific Gravity",'Raw Data'!$A$1:$B$2000,2,FALSE)</f>
        <v>28065.885224405101</v>
      </c>
      <c r="BZ133" s="4">
        <f>BF133*$BU133*VLOOKUP("Fuel Specific Gravity",'Raw Data'!$A$1:$B$2000,2,FALSE)</f>
        <v>20.288358819426001</v>
      </c>
      <c r="CA133" s="4">
        <f>BJ133*$BU133*VLOOKUP("Fuel Specific Gravity",'Raw Data'!$A$1:$B$2000,2,FALSE)</f>
        <v>129.99434862432599</v>
      </c>
      <c r="CB133" s="4">
        <f>BM133*$BU133*VLOOKUP("Fuel Specific Gravity",'Raw Data'!$A$1:$B$2000,2,FALSE)</f>
        <v>3.8382597842754005</v>
      </c>
    </row>
    <row r="134" spans="1:80" x14ac:dyDescent="0.25">
      <c r="A134" s="2">
        <v>43167</v>
      </c>
      <c r="B134" s="38">
        <v>2.0484953703703703E-2</v>
      </c>
      <c r="C134" s="4">
        <v>8.6790000000000003</v>
      </c>
      <c r="D134" s="4">
        <v>4.2200000000000001E-2</v>
      </c>
      <c r="E134" s="4">
        <v>421.52556600000003</v>
      </c>
      <c r="F134" s="4">
        <v>687.8</v>
      </c>
      <c r="G134" s="4">
        <v>1.1000000000000001</v>
      </c>
      <c r="H134" s="4">
        <v>61.1</v>
      </c>
      <c r="J134" s="4">
        <v>0.87</v>
      </c>
      <c r="K134" s="4">
        <v>0.92059999999999997</v>
      </c>
      <c r="L134" s="4">
        <v>7.9901</v>
      </c>
      <c r="M134" s="4">
        <v>3.8800000000000001E-2</v>
      </c>
      <c r="N134" s="4">
        <v>633.13430000000005</v>
      </c>
      <c r="O134" s="4">
        <v>1.0125999999999999</v>
      </c>
      <c r="P134" s="4">
        <v>634.1</v>
      </c>
      <c r="Q134" s="4">
        <v>516.90279999999996</v>
      </c>
      <c r="R134" s="4">
        <v>0.82669999999999999</v>
      </c>
      <c r="S134" s="4">
        <v>517.70000000000005</v>
      </c>
      <c r="T134" s="4">
        <v>61.1</v>
      </c>
      <c r="W134" s="4">
        <v>0</v>
      </c>
      <c r="X134" s="4">
        <v>0.79769999999999996</v>
      </c>
      <c r="Y134" s="4">
        <v>12</v>
      </c>
      <c r="Z134" s="4">
        <v>852</v>
      </c>
      <c r="AA134" s="4">
        <v>852</v>
      </c>
      <c r="AB134" s="4">
        <v>869</v>
      </c>
      <c r="AC134" s="4">
        <v>86</v>
      </c>
      <c r="AD134" s="4">
        <v>27.16</v>
      </c>
      <c r="AE134" s="4">
        <v>0.62</v>
      </c>
      <c r="AF134" s="4">
        <v>978</v>
      </c>
      <c r="AG134" s="4">
        <v>2</v>
      </c>
      <c r="AH134" s="4">
        <v>44</v>
      </c>
      <c r="AI134" s="4">
        <v>41</v>
      </c>
      <c r="AJ134" s="4">
        <v>191</v>
      </c>
      <c r="AK134" s="4">
        <v>169</v>
      </c>
      <c r="AL134" s="4">
        <v>5.7</v>
      </c>
      <c r="AM134" s="4">
        <v>175</v>
      </c>
      <c r="AN134" s="4" t="s">
        <v>155</v>
      </c>
      <c r="AO134" s="4">
        <v>2</v>
      </c>
      <c r="AP134" s="5">
        <v>0.89629629629629637</v>
      </c>
      <c r="AQ134" s="4">
        <v>47.161813000000002</v>
      </c>
      <c r="AR134" s="4">
        <v>-88.491553999999994</v>
      </c>
      <c r="AS134" s="4">
        <v>317.10000000000002</v>
      </c>
      <c r="AT134" s="4">
        <v>42.8</v>
      </c>
      <c r="AU134" s="4">
        <v>12</v>
      </c>
      <c r="AV134" s="4">
        <v>9</v>
      </c>
      <c r="AW134" s="4" t="s">
        <v>200</v>
      </c>
      <c r="AX134" s="4">
        <v>1.8771</v>
      </c>
      <c r="AY134" s="4">
        <v>1.7770999999999999</v>
      </c>
      <c r="AZ134" s="4">
        <v>2.7770999999999999</v>
      </c>
      <c r="BA134" s="4">
        <v>13.404</v>
      </c>
      <c r="BB134" s="4">
        <v>22.75</v>
      </c>
      <c r="BC134" s="4">
        <v>1.7</v>
      </c>
      <c r="BD134" s="4">
        <v>8.6270000000000007</v>
      </c>
      <c r="BE134" s="4">
        <v>2895.471</v>
      </c>
      <c r="BF134" s="4">
        <v>8.9499999999999993</v>
      </c>
      <c r="BG134" s="4">
        <v>24.027000000000001</v>
      </c>
      <c r="BH134" s="4">
        <v>3.7999999999999999E-2</v>
      </c>
      <c r="BI134" s="4">
        <v>24.065999999999999</v>
      </c>
      <c r="BJ134" s="4">
        <v>19.616</v>
      </c>
      <c r="BK134" s="4">
        <v>3.1E-2</v>
      </c>
      <c r="BL134" s="4">
        <v>19.648</v>
      </c>
      <c r="BM134" s="4">
        <v>0.7641</v>
      </c>
      <c r="BQ134" s="4">
        <v>210.184</v>
      </c>
      <c r="BR134" s="4">
        <v>0.439029</v>
      </c>
      <c r="BS134" s="4">
        <v>-5</v>
      </c>
      <c r="BT134" s="4">
        <v>6.071E-3</v>
      </c>
      <c r="BU134" s="4">
        <v>10.728771</v>
      </c>
      <c r="BV134" s="4">
        <v>21</v>
      </c>
      <c r="BW134" s="4">
        <f t="shared" si="10"/>
        <v>2.8345412982</v>
      </c>
      <c r="BY134" s="4">
        <f>BE134*$BU134*VLOOKUP("Fuel Specific Gravity",'Raw Data'!$A$1:$B$2000,2,FALSE)</f>
        <v>23329.698817401892</v>
      </c>
      <c r="BZ134" s="4">
        <f>BF134*$BU134*VLOOKUP("Fuel Specific Gravity",'Raw Data'!$A$1:$B$2000,2,FALSE)</f>
        <v>72.112897837950001</v>
      </c>
      <c r="CA134" s="4">
        <f>BJ134*$BU134*VLOOKUP("Fuel Specific Gravity",'Raw Data'!$A$1:$B$2000,2,FALSE)</f>
        <v>158.05213452393599</v>
      </c>
      <c r="CB134" s="4">
        <f>BM134*$BU134*VLOOKUP("Fuel Specific Gravity",'Raw Data'!$A$1:$B$2000,2,FALSE)</f>
        <v>6.1565882947460997</v>
      </c>
    </row>
    <row r="135" spans="1:80" x14ac:dyDescent="0.25">
      <c r="A135" s="2">
        <v>43167</v>
      </c>
      <c r="B135" s="38">
        <v>2.0496527777777777E-2</v>
      </c>
      <c r="C135" s="4">
        <v>6.2430000000000003</v>
      </c>
      <c r="D135" s="4">
        <v>3.8399999999999997E-2</v>
      </c>
      <c r="E135" s="4">
        <v>383.63563399999998</v>
      </c>
      <c r="F135" s="4">
        <v>700.1</v>
      </c>
      <c r="G135" s="4">
        <v>1.3</v>
      </c>
      <c r="H135" s="4">
        <v>104.5</v>
      </c>
      <c r="J135" s="4">
        <v>1.1299999999999999</v>
      </c>
      <c r="K135" s="4">
        <v>0.94210000000000005</v>
      </c>
      <c r="L135" s="4">
        <v>5.8814000000000002</v>
      </c>
      <c r="M135" s="4">
        <v>3.61E-2</v>
      </c>
      <c r="N135" s="4">
        <v>659.60239999999999</v>
      </c>
      <c r="O135" s="4">
        <v>1.2417</v>
      </c>
      <c r="P135" s="4">
        <v>660.8</v>
      </c>
      <c r="Q135" s="4">
        <v>538.51179999999999</v>
      </c>
      <c r="R135" s="4">
        <v>1.0138</v>
      </c>
      <c r="S135" s="4">
        <v>539.5</v>
      </c>
      <c r="T135" s="4">
        <v>104.5363</v>
      </c>
      <c r="W135" s="4">
        <v>0</v>
      </c>
      <c r="X135" s="4">
        <v>1.0612999999999999</v>
      </c>
      <c r="Y135" s="4">
        <v>12</v>
      </c>
      <c r="Z135" s="4">
        <v>851</v>
      </c>
      <c r="AA135" s="4">
        <v>852</v>
      </c>
      <c r="AB135" s="4">
        <v>868</v>
      </c>
      <c r="AC135" s="4">
        <v>86</v>
      </c>
      <c r="AD135" s="4">
        <v>27.16</v>
      </c>
      <c r="AE135" s="4">
        <v>0.62</v>
      </c>
      <c r="AF135" s="4">
        <v>978</v>
      </c>
      <c r="AG135" s="4">
        <v>2</v>
      </c>
      <c r="AH135" s="4">
        <v>44</v>
      </c>
      <c r="AI135" s="4">
        <v>41</v>
      </c>
      <c r="AJ135" s="4">
        <v>191</v>
      </c>
      <c r="AK135" s="4">
        <v>169</v>
      </c>
      <c r="AL135" s="4">
        <v>5.7</v>
      </c>
      <c r="AM135" s="4">
        <v>175</v>
      </c>
      <c r="AN135" s="4" t="s">
        <v>155</v>
      </c>
      <c r="AO135" s="4">
        <v>2</v>
      </c>
      <c r="AP135" s="5">
        <v>0.89631944444444445</v>
      </c>
      <c r="AQ135" s="4">
        <v>47.161738</v>
      </c>
      <c r="AR135" s="4">
        <v>-88.491505000000004</v>
      </c>
      <c r="AS135" s="4">
        <v>316.89999999999998</v>
      </c>
      <c r="AT135" s="4">
        <v>43.4</v>
      </c>
      <c r="AU135" s="4">
        <v>12</v>
      </c>
      <c r="AV135" s="4">
        <v>9</v>
      </c>
      <c r="AW135" s="4" t="s">
        <v>200</v>
      </c>
      <c r="AX135" s="4">
        <v>1.9</v>
      </c>
      <c r="AY135" s="4">
        <v>1.8</v>
      </c>
      <c r="AZ135" s="4">
        <v>2.8</v>
      </c>
      <c r="BA135" s="4">
        <v>13.404</v>
      </c>
      <c r="BB135" s="4">
        <v>31.21</v>
      </c>
      <c r="BC135" s="4">
        <v>2.33</v>
      </c>
      <c r="BD135" s="4">
        <v>6.141</v>
      </c>
      <c r="BE135" s="4">
        <v>2893.973</v>
      </c>
      <c r="BF135" s="4">
        <v>11.32</v>
      </c>
      <c r="BG135" s="4">
        <v>33.988999999999997</v>
      </c>
      <c r="BH135" s="4">
        <v>6.4000000000000001E-2</v>
      </c>
      <c r="BI135" s="4">
        <v>34.052999999999997</v>
      </c>
      <c r="BJ135" s="4">
        <v>27.748999999999999</v>
      </c>
      <c r="BK135" s="4">
        <v>5.1999999999999998E-2</v>
      </c>
      <c r="BL135" s="4">
        <v>27.800999999999998</v>
      </c>
      <c r="BM135" s="4">
        <v>1.7749999999999999</v>
      </c>
      <c r="BQ135" s="4">
        <v>379.69499999999999</v>
      </c>
      <c r="BR135" s="4">
        <v>0.195105</v>
      </c>
      <c r="BS135" s="4">
        <v>-5</v>
      </c>
      <c r="BT135" s="4">
        <v>6.0000000000000001E-3</v>
      </c>
      <c r="BU135" s="4">
        <v>4.7678779999999996</v>
      </c>
      <c r="BV135" s="4">
        <v>21</v>
      </c>
      <c r="BW135" s="4">
        <f t="shared" si="10"/>
        <v>1.2596733675999998</v>
      </c>
      <c r="BY135" s="4">
        <f>BE135*$BU135*VLOOKUP("Fuel Specific Gravity",'Raw Data'!$A$1:$B$2000,2,FALSE)</f>
        <v>10362.380759669793</v>
      </c>
      <c r="BZ135" s="4">
        <f>BF135*$BU135*VLOOKUP("Fuel Specific Gravity",'Raw Data'!$A$1:$B$2000,2,FALSE)</f>
        <v>40.533256598960001</v>
      </c>
      <c r="CA135" s="4">
        <f>BJ135*$BU135*VLOOKUP("Fuel Specific Gravity",'Raw Data'!$A$1:$B$2000,2,FALSE)</f>
        <v>99.360188813121979</v>
      </c>
      <c r="CB135" s="4">
        <f>BM135*$BU135*VLOOKUP("Fuel Specific Gravity",'Raw Data'!$A$1:$B$2000,2,FALSE)</f>
        <v>6.3557005709499999</v>
      </c>
    </row>
    <row r="136" spans="1:80" x14ac:dyDescent="0.25">
      <c r="A136" s="2">
        <v>43167</v>
      </c>
      <c r="B136" s="38">
        <v>2.050810185185185E-2</v>
      </c>
      <c r="C136" s="4">
        <v>8.52</v>
      </c>
      <c r="D136" s="4">
        <v>3.7600000000000001E-2</v>
      </c>
      <c r="E136" s="4">
        <v>376.052189</v>
      </c>
      <c r="F136" s="4">
        <v>611.5</v>
      </c>
      <c r="G136" s="4">
        <v>1.9</v>
      </c>
      <c r="H136" s="4">
        <v>90.8</v>
      </c>
      <c r="J136" s="4">
        <v>1.64</v>
      </c>
      <c r="K136" s="4">
        <v>0.92200000000000004</v>
      </c>
      <c r="L136" s="4">
        <v>7.8554000000000004</v>
      </c>
      <c r="M136" s="4">
        <v>3.4700000000000002E-2</v>
      </c>
      <c r="N136" s="4">
        <v>563.77250000000004</v>
      </c>
      <c r="O136" s="4">
        <v>1.7692000000000001</v>
      </c>
      <c r="P136" s="4">
        <v>565.5</v>
      </c>
      <c r="Q136" s="4">
        <v>460.27440000000001</v>
      </c>
      <c r="R136" s="4">
        <v>1.4443999999999999</v>
      </c>
      <c r="S136" s="4">
        <v>461.7</v>
      </c>
      <c r="T136" s="4">
        <v>90.765699999999995</v>
      </c>
      <c r="W136" s="4">
        <v>0</v>
      </c>
      <c r="X136" s="4">
        <v>1.5143</v>
      </c>
      <c r="Y136" s="4">
        <v>12</v>
      </c>
      <c r="Z136" s="4">
        <v>850</v>
      </c>
      <c r="AA136" s="4">
        <v>852</v>
      </c>
      <c r="AB136" s="4">
        <v>868</v>
      </c>
      <c r="AC136" s="4">
        <v>86</v>
      </c>
      <c r="AD136" s="4">
        <v>27.16</v>
      </c>
      <c r="AE136" s="4">
        <v>0.62</v>
      </c>
      <c r="AF136" s="4">
        <v>978</v>
      </c>
      <c r="AG136" s="4">
        <v>2</v>
      </c>
      <c r="AH136" s="4">
        <v>44</v>
      </c>
      <c r="AI136" s="4">
        <v>41</v>
      </c>
      <c r="AJ136" s="4">
        <v>191</v>
      </c>
      <c r="AK136" s="4">
        <v>169</v>
      </c>
      <c r="AL136" s="4">
        <v>5.7</v>
      </c>
      <c r="AM136" s="4">
        <v>175</v>
      </c>
      <c r="AN136" s="4" t="s">
        <v>155</v>
      </c>
      <c r="AO136" s="4">
        <v>2</v>
      </c>
      <c r="AP136" s="5">
        <v>0.89631944444444445</v>
      </c>
      <c r="AQ136" s="4">
        <v>47.161617999999997</v>
      </c>
      <c r="AR136" s="4">
        <v>-88.491405</v>
      </c>
      <c r="AS136" s="4">
        <v>316.7</v>
      </c>
      <c r="AT136" s="4">
        <v>43</v>
      </c>
      <c r="AU136" s="4">
        <v>12</v>
      </c>
      <c r="AV136" s="4">
        <v>9</v>
      </c>
      <c r="AW136" s="4" t="s">
        <v>200</v>
      </c>
      <c r="AX136" s="4">
        <v>1.9771000000000001</v>
      </c>
      <c r="AY136" s="4">
        <v>1.1832</v>
      </c>
      <c r="AZ136" s="4">
        <v>2.8771</v>
      </c>
      <c r="BA136" s="4">
        <v>13.404</v>
      </c>
      <c r="BB136" s="4">
        <v>23.16</v>
      </c>
      <c r="BC136" s="4">
        <v>1.73</v>
      </c>
      <c r="BD136" s="4">
        <v>8.4629999999999992</v>
      </c>
      <c r="BE136" s="4">
        <v>2895.8690000000001</v>
      </c>
      <c r="BF136" s="4">
        <v>8.1349999999999998</v>
      </c>
      <c r="BG136" s="4">
        <v>21.765000000000001</v>
      </c>
      <c r="BH136" s="4">
        <v>6.8000000000000005E-2</v>
      </c>
      <c r="BI136" s="4">
        <v>21.832999999999998</v>
      </c>
      <c r="BJ136" s="4">
        <v>17.768999999999998</v>
      </c>
      <c r="BK136" s="4">
        <v>5.6000000000000001E-2</v>
      </c>
      <c r="BL136" s="4">
        <v>17.824999999999999</v>
      </c>
      <c r="BM136" s="4">
        <v>1.1547000000000001</v>
      </c>
      <c r="BQ136" s="4">
        <v>405.89400000000001</v>
      </c>
      <c r="BR136" s="4">
        <v>8.2241999999999996E-2</v>
      </c>
      <c r="BS136" s="4">
        <v>-5</v>
      </c>
      <c r="BT136" s="4">
        <v>6.0000000000000001E-3</v>
      </c>
      <c r="BU136" s="4">
        <v>2.009789</v>
      </c>
      <c r="BV136" s="4">
        <v>21</v>
      </c>
      <c r="BW136" s="4">
        <f t="shared" si="10"/>
        <v>0.53098625379999997</v>
      </c>
      <c r="BY136" s="4">
        <f>BE136*$BU136*VLOOKUP("Fuel Specific Gravity",'Raw Data'!$A$1:$B$2000,2,FALSE)</f>
        <v>4370.8843318923909</v>
      </c>
      <c r="BZ136" s="4">
        <f>BF136*$BU136*VLOOKUP("Fuel Specific Gravity",'Raw Data'!$A$1:$B$2000,2,FALSE)</f>
        <v>12.278574769765001</v>
      </c>
      <c r="CA136" s="4">
        <f>BJ136*$BU136*VLOOKUP("Fuel Specific Gravity",'Raw Data'!$A$1:$B$2000,2,FALSE)</f>
        <v>26.819667496491</v>
      </c>
      <c r="CB136" s="4">
        <f>BM136*$BU136*VLOOKUP("Fuel Specific Gravity",'Raw Data'!$A$1:$B$2000,2,FALSE)</f>
        <v>1.7428482220833001</v>
      </c>
    </row>
    <row r="137" spans="1:80" x14ac:dyDescent="0.25">
      <c r="A137" s="2">
        <v>43167</v>
      </c>
      <c r="B137" s="38">
        <v>2.0519675925925924E-2</v>
      </c>
      <c r="C137" s="4">
        <v>12.802</v>
      </c>
      <c r="D137" s="4">
        <v>0.1837</v>
      </c>
      <c r="E137" s="4">
        <v>1836.666667</v>
      </c>
      <c r="F137" s="4">
        <v>495</v>
      </c>
      <c r="G137" s="4">
        <v>2.4</v>
      </c>
      <c r="H137" s="4">
        <v>67</v>
      </c>
      <c r="J137" s="4">
        <v>2.97</v>
      </c>
      <c r="K137" s="4">
        <v>0.88490000000000002</v>
      </c>
      <c r="L137" s="4">
        <v>11.3292</v>
      </c>
      <c r="M137" s="4">
        <v>0.16250000000000001</v>
      </c>
      <c r="N137" s="4">
        <v>438.03320000000002</v>
      </c>
      <c r="O137" s="4">
        <v>2.1587000000000001</v>
      </c>
      <c r="P137" s="4">
        <v>440.2</v>
      </c>
      <c r="Q137" s="4">
        <v>357.61849999999998</v>
      </c>
      <c r="R137" s="4">
        <v>1.7624</v>
      </c>
      <c r="S137" s="4">
        <v>359.4</v>
      </c>
      <c r="T137" s="4">
        <v>66.998800000000003</v>
      </c>
      <c r="W137" s="4">
        <v>0</v>
      </c>
      <c r="X137" s="4">
        <v>2.6253000000000002</v>
      </c>
      <c r="Y137" s="4">
        <v>12.1</v>
      </c>
      <c r="Z137" s="4">
        <v>850</v>
      </c>
      <c r="AA137" s="4">
        <v>851</v>
      </c>
      <c r="AB137" s="4">
        <v>869</v>
      </c>
      <c r="AC137" s="4">
        <v>86</v>
      </c>
      <c r="AD137" s="4">
        <v>27.16</v>
      </c>
      <c r="AE137" s="4">
        <v>0.62</v>
      </c>
      <c r="AF137" s="4">
        <v>978</v>
      </c>
      <c r="AG137" s="4">
        <v>2</v>
      </c>
      <c r="AH137" s="4">
        <v>44</v>
      </c>
      <c r="AI137" s="4">
        <v>41</v>
      </c>
      <c r="AJ137" s="4">
        <v>191.9</v>
      </c>
      <c r="AK137" s="4">
        <v>169.9</v>
      </c>
      <c r="AL137" s="4">
        <v>5.8</v>
      </c>
      <c r="AM137" s="4">
        <v>175</v>
      </c>
      <c r="AN137" s="4" t="s">
        <v>155</v>
      </c>
      <c r="AO137" s="4">
        <v>2</v>
      </c>
      <c r="AP137" s="5">
        <v>0.8963310185185186</v>
      </c>
      <c r="AQ137" s="4">
        <v>47.161468999999997</v>
      </c>
      <c r="AR137" s="4">
        <v>-88.491269000000003</v>
      </c>
      <c r="AS137" s="4">
        <v>316.5</v>
      </c>
      <c r="AT137" s="4">
        <v>42.8</v>
      </c>
      <c r="AU137" s="4">
        <v>12</v>
      </c>
      <c r="AV137" s="4">
        <v>8</v>
      </c>
      <c r="AW137" s="4" t="s">
        <v>224</v>
      </c>
      <c r="AX137" s="4">
        <v>1.5374000000000001</v>
      </c>
      <c r="AY137" s="4">
        <v>1.0770999999999999</v>
      </c>
      <c r="AZ137" s="4">
        <v>2.8229000000000002</v>
      </c>
      <c r="BA137" s="4">
        <v>13.404</v>
      </c>
      <c r="BB137" s="4">
        <v>15.56</v>
      </c>
      <c r="BC137" s="4">
        <v>1.1599999999999999</v>
      </c>
      <c r="BD137" s="4">
        <v>13.002000000000001</v>
      </c>
      <c r="BE137" s="4">
        <v>2864.5970000000002</v>
      </c>
      <c r="BF137" s="4">
        <v>26.157</v>
      </c>
      <c r="BG137" s="4">
        <v>11.599</v>
      </c>
      <c r="BH137" s="4">
        <v>5.7000000000000002E-2</v>
      </c>
      <c r="BI137" s="4">
        <v>11.656000000000001</v>
      </c>
      <c r="BJ137" s="4">
        <v>9.4689999999999994</v>
      </c>
      <c r="BK137" s="4">
        <v>4.7E-2</v>
      </c>
      <c r="BL137" s="4">
        <v>9.516</v>
      </c>
      <c r="BM137" s="4">
        <v>0.58460000000000001</v>
      </c>
      <c r="BQ137" s="4">
        <v>482.66399999999999</v>
      </c>
      <c r="BR137" s="4">
        <v>0.12981100000000001</v>
      </c>
      <c r="BS137" s="4">
        <v>-5</v>
      </c>
      <c r="BT137" s="4">
        <v>6.0000000000000001E-3</v>
      </c>
      <c r="BU137" s="4">
        <v>3.172256</v>
      </c>
      <c r="BV137" s="4">
        <v>21</v>
      </c>
      <c r="BW137" s="4">
        <f t="shared" si="10"/>
        <v>0.83811003519999994</v>
      </c>
      <c r="BY137" s="4">
        <f>BE137*$BU137*VLOOKUP("Fuel Specific Gravity",'Raw Data'!$A$1:$B$2000,2,FALSE)</f>
        <v>6824.5135006448327</v>
      </c>
      <c r="BZ137" s="4">
        <f>BF137*$BU137*VLOOKUP("Fuel Specific Gravity",'Raw Data'!$A$1:$B$2000,2,FALSE)</f>
        <v>62.315501844191999</v>
      </c>
      <c r="CA137" s="4">
        <f>BJ137*$BU137*VLOOKUP("Fuel Specific Gravity",'Raw Data'!$A$1:$B$2000,2,FALSE)</f>
        <v>22.558607140063998</v>
      </c>
      <c r="CB137" s="4">
        <f>BM137*$BU137*VLOOKUP("Fuel Specific Gravity",'Raw Data'!$A$1:$B$2000,2,FALSE)</f>
        <v>1.3927301440575999</v>
      </c>
    </row>
    <row r="138" spans="1:80" x14ac:dyDescent="0.25">
      <c r="A138" s="2">
        <v>43167</v>
      </c>
      <c r="B138" s="38">
        <v>2.0531250000000001E-2</v>
      </c>
      <c r="C138" s="4">
        <v>13.53</v>
      </c>
      <c r="D138" s="4">
        <v>0.86080000000000001</v>
      </c>
      <c r="E138" s="4">
        <v>8608.2695509999994</v>
      </c>
      <c r="F138" s="4">
        <v>440</v>
      </c>
      <c r="G138" s="4">
        <v>2.6</v>
      </c>
      <c r="H138" s="4">
        <v>45</v>
      </c>
      <c r="J138" s="4">
        <v>3.96</v>
      </c>
      <c r="K138" s="4">
        <v>0.873</v>
      </c>
      <c r="L138" s="4">
        <v>11.8124</v>
      </c>
      <c r="M138" s="4">
        <v>0.75149999999999995</v>
      </c>
      <c r="N138" s="4">
        <v>384.1139</v>
      </c>
      <c r="O138" s="4">
        <v>2.2698999999999998</v>
      </c>
      <c r="P138" s="4">
        <v>386.4</v>
      </c>
      <c r="Q138" s="4">
        <v>313.59780000000001</v>
      </c>
      <c r="R138" s="4">
        <v>1.8532</v>
      </c>
      <c r="S138" s="4">
        <v>315.5</v>
      </c>
      <c r="T138" s="4">
        <v>44.9679</v>
      </c>
      <c r="W138" s="4">
        <v>0</v>
      </c>
      <c r="X138" s="4">
        <v>3.4611000000000001</v>
      </c>
      <c r="Y138" s="4">
        <v>12</v>
      </c>
      <c r="Z138" s="4">
        <v>850</v>
      </c>
      <c r="AA138" s="4">
        <v>852</v>
      </c>
      <c r="AB138" s="4">
        <v>870</v>
      </c>
      <c r="AC138" s="4">
        <v>86</v>
      </c>
      <c r="AD138" s="4">
        <v>27.16</v>
      </c>
      <c r="AE138" s="4">
        <v>0.62</v>
      </c>
      <c r="AF138" s="4">
        <v>978</v>
      </c>
      <c r="AG138" s="4">
        <v>2</v>
      </c>
      <c r="AH138" s="4">
        <v>44</v>
      </c>
      <c r="AI138" s="4">
        <v>41</v>
      </c>
      <c r="AJ138" s="4">
        <v>191.1</v>
      </c>
      <c r="AK138" s="4">
        <v>169.1</v>
      </c>
      <c r="AL138" s="4">
        <v>5.7</v>
      </c>
      <c r="AM138" s="4">
        <v>175</v>
      </c>
      <c r="AN138" s="4" t="s">
        <v>155</v>
      </c>
      <c r="AO138" s="4">
        <v>2</v>
      </c>
      <c r="AP138" s="5">
        <v>0.89634259259259252</v>
      </c>
      <c r="AQ138" s="4">
        <v>47.161352999999998</v>
      </c>
      <c r="AR138" s="4">
        <v>-88.491136999999995</v>
      </c>
      <c r="AS138" s="4">
        <v>316.3</v>
      </c>
      <c r="AT138" s="4">
        <v>36.200000000000003</v>
      </c>
      <c r="AU138" s="4">
        <v>12</v>
      </c>
      <c r="AV138" s="4">
        <v>8</v>
      </c>
      <c r="AW138" s="4" t="s">
        <v>224</v>
      </c>
      <c r="AX138" s="4">
        <v>1.7083999999999999</v>
      </c>
      <c r="AY138" s="4">
        <v>1.0228999999999999</v>
      </c>
      <c r="AZ138" s="4">
        <v>3.0312999999999999</v>
      </c>
      <c r="BA138" s="4">
        <v>13.404</v>
      </c>
      <c r="BB138" s="4">
        <v>14.04</v>
      </c>
      <c r="BC138" s="4">
        <v>1.05</v>
      </c>
      <c r="BD138" s="4">
        <v>14.544</v>
      </c>
      <c r="BE138" s="4">
        <v>2731.6689999999999</v>
      </c>
      <c r="BF138" s="4">
        <v>110.614</v>
      </c>
      <c r="BG138" s="4">
        <v>9.3019999999999996</v>
      </c>
      <c r="BH138" s="4">
        <v>5.5E-2</v>
      </c>
      <c r="BI138" s="4">
        <v>9.3569999999999993</v>
      </c>
      <c r="BJ138" s="4">
        <v>7.5940000000000003</v>
      </c>
      <c r="BK138" s="4">
        <v>4.4999999999999998E-2</v>
      </c>
      <c r="BL138" s="4">
        <v>7.6390000000000002</v>
      </c>
      <c r="BM138" s="4">
        <v>0.3589</v>
      </c>
      <c r="BQ138" s="4">
        <v>581.971</v>
      </c>
      <c r="BR138" s="4">
        <v>0.16558600000000001</v>
      </c>
      <c r="BS138" s="4">
        <v>-5</v>
      </c>
      <c r="BT138" s="4">
        <v>6.0000000000000001E-3</v>
      </c>
      <c r="BU138" s="4">
        <v>4.0465080000000002</v>
      </c>
      <c r="BV138" s="4">
        <v>21</v>
      </c>
      <c r="BW138" s="4">
        <f t="shared" si="10"/>
        <v>1.0690874135999999</v>
      </c>
      <c r="BY138" s="4">
        <f>BE138*$BU138*VLOOKUP("Fuel Specific Gravity",'Raw Data'!$A$1:$B$2000,2,FALSE)</f>
        <v>8301.344066850852</v>
      </c>
      <c r="BZ138" s="4">
        <f>BF138*$BU138*VLOOKUP("Fuel Specific Gravity",'Raw Data'!$A$1:$B$2000,2,FALSE)</f>
        <v>336.147927369912</v>
      </c>
      <c r="CA138" s="4">
        <f>BJ138*$BU138*VLOOKUP("Fuel Specific Gravity",'Raw Data'!$A$1:$B$2000,2,FALSE)</f>
        <v>23.077615495752003</v>
      </c>
      <c r="CB138" s="4">
        <f>BM138*$BU138*VLOOKUP("Fuel Specific Gravity",'Raw Data'!$A$1:$B$2000,2,FALSE)</f>
        <v>1.0906710826212</v>
      </c>
    </row>
    <row r="139" spans="1:80" x14ac:dyDescent="0.25">
      <c r="A139" s="2">
        <v>43167</v>
      </c>
      <c r="B139" s="38">
        <v>2.0542824074074074E-2</v>
      </c>
      <c r="C139" s="4">
        <v>13.023</v>
      </c>
      <c r="D139" s="4">
        <v>2.7593000000000001</v>
      </c>
      <c r="E139" s="4">
        <v>27592.896550000001</v>
      </c>
      <c r="F139" s="4">
        <v>369.2</v>
      </c>
      <c r="G139" s="4">
        <v>2.6</v>
      </c>
      <c r="H139" s="4">
        <v>73.5</v>
      </c>
      <c r="J139" s="4">
        <v>4.4000000000000004</v>
      </c>
      <c r="K139" s="4">
        <v>0.85980000000000001</v>
      </c>
      <c r="L139" s="4">
        <v>11.197100000000001</v>
      </c>
      <c r="M139" s="4">
        <v>2.3723999999999998</v>
      </c>
      <c r="N139" s="4">
        <v>317.41269999999997</v>
      </c>
      <c r="O139" s="4">
        <v>2.2696999999999998</v>
      </c>
      <c r="P139" s="4">
        <v>319.7</v>
      </c>
      <c r="Q139" s="4">
        <v>259.14170000000001</v>
      </c>
      <c r="R139" s="4">
        <v>1.853</v>
      </c>
      <c r="S139" s="4">
        <v>261</v>
      </c>
      <c r="T139" s="4">
        <v>73.5</v>
      </c>
      <c r="W139" s="4">
        <v>0</v>
      </c>
      <c r="X139" s="4">
        <v>3.7831000000000001</v>
      </c>
      <c r="Y139" s="4">
        <v>12</v>
      </c>
      <c r="Z139" s="4">
        <v>851</v>
      </c>
      <c r="AA139" s="4">
        <v>852</v>
      </c>
      <c r="AB139" s="4">
        <v>869</v>
      </c>
      <c r="AC139" s="4">
        <v>86</v>
      </c>
      <c r="AD139" s="4">
        <v>27.16</v>
      </c>
      <c r="AE139" s="4">
        <v>0.62</v>
      </c>
      <c r="AF139" s="4">
        <v>978</v>
      </c>
      <c r="AG139" s="4">
        <v>2</v>
      </c>
      <c r="AH139" s="4">
        <v>44</v>
      </c>
      <c r="AI139" s="4">
        <v>41</v>
      </c>
      <c r="AJ139" s="4">
        <v>191</v>
      </c>
      <c r="AK139" s="4">
        <v>169</v>
      </c>
      <c r="AL139" s="4">
        <v>5.8</v>
      </c>
      <c r="AM139" s="4">
        <v>175</v>
      </c>
      <c r="AN139" s="4" t="s">
        <v>155</v>
      </c>
      <c r="AO139" s="4">
        <v>2</v>
      </c>
      <c r="AP139" s="5">
        <v>0.89635416666666667</v>
      </c>
      <c r="AQ139" s="4">
        <v>47.161178999999997</v>
      </c>
      <c r="AR139" s="4">
        <v>-88.490924000000007</v>
      </c>
      <c r="AS139" s="4">
        <v>316.3</v>
      </c>
      <c r="AT139" s="4">
        <v>33.299999999999997</v>
      </c>
      <c r="AU139" s="4">
        <v>12</v>
      </c>
      <c r="AV139" s="4">
        <v>8</v>
      </c>
      <c r="AW139" s="4" t="s">
        <v>224</v>
      </c>
      <c r="AX139" s="4">
        <v>1.8</v>
      </c>
      <c r="AY139" s="4">
        <v>1</v>
      </c>
      <c r="AZ139" s="4">
        <v>3.1</v>
      </c>
      <c r="BA139" s="4">
        <v>13.404</v>
      </c>
      <c r="BB139" s="4">
        <v>12.65</v>
      </c>
      <c r="BC139" s="4">
        <v>0.94</v>
      </c>
      <c r="BD139" s="4">
        <v>16.306000000000001</v>
      </c>
      <c r="BE139" s="4">
        <v>2396.4259999999999</v>
      </c>
      <c r="BF139" s="4">
        <v>323.16899999999998</v>
      </c>
      <c r="BG139" s="4">
        <v>7.1139999999999999</v>
      </c>
      <c r="BH139" s="4">
        <v>5.0999999999999997E-2</v>
      </c>
      <c r="BI139" s="4">
        <v>7.165</v>
      </c>
      <c r="BJ139" s="4">
        <v>5.8079999999999998</v>
      </c>
      <c r="BK139" s="4">
        <v>4.2000000000000003E-2</v>
      </c>
      <c r="BL139" s="4">
        <v>5.85</v>
      </c>
      <c r="BM139" s="4">
        <v>0.54279999999999995</v>
      </c>
      <c r="BQ139" s="4">
        <v>588.71600000000001</v>
      </c>
      <c r="BR139" s="4">
        <v>0.380741</v>
      </c>
      <c r="BS139" s="4">
        <v>-5</v>
      </c>
      <c r="BT139" s="4">
        <v>6.9290000000000003E-3</v>
      </c>
      <c r="BU139" s="4">
        <v>9.3043589999999998</v>
      </c>
      <c r="BV139" s="4">
        <v>21</v>
      </c>
      <c r="BW139" s="4">
        <f t="shared" ref="BW139:BW145" si="11">BU139*0.2642</f>
        <v>2.4582116477999998</v>
      </c>
      <c r="BY139" s="4">
        <f>BE139*$BU139*VLOOKUP("Fuel Specific Gravity",'Raw Data'!$A$1:$B$2000,2,FALSE)</f>
        <v>16745.203073521432</v>
      </c>
      <c r="BZ139" s="4">
        <f>BF139*$BU139*VLOOKUP("Fuel Specific Gravity",'Raw Data'!$A$1:$B$2000,2,FALSE)</f>
        <v>2258.1671756469209</v>
      </c>
      <c r="CA139" s="4">
        <f>BJ139*$BU139*VLOOKUP("Fuel Specific Gravity",'Raw Data'!$A$1:$B$2000,2,FALSE)</f>
        <v>40.583827521071996</v>
      </c>
      <c r="CB139" s="4">
        <f>BM139*$BU139*VLOOKUP("Fuel Specific Gravity",'Raw Data'!$A$1:$B$2000,2,FALSE)</f>
        <v>3.7928549549652</v>
      </c>
    </row>
    <row r="140" spans="1:80" x14ac:dyDescent="0.25">
      <c r="A140" s="2">
        <v>43167</v>
      </c>
      <c r="B140" s="38">
        <v>2.0554398148148148E-2</v>
      </c>
      <c r="C140" s="4">
        <v>12.91</v>
      </c>
      <c r="D140" s="4">
        <v>2.78</v>
      </c>
      <c r="E140" s="4">
        <v>27799.793099999999</v>
      </c>
      <c r="F140" s="4">
        <v>264.3</v>
      </c>
      <c r="G140" s="4">
        <v>2.9</v>
      </c>
      <c r="H140" s="4">
        <v>151.5</v>
      </c>
      <c r="J140" s="4">
        <v>4.4000000000000004</v>
      </c>
      <c r="K140" s="4">
        <v>0.86040000000000005</v>
      </c>
      <c r="L140" s="4">
        <v>11.107699999999999</v>
      </c>
      <c r="M140" s="4">
        <v>2.3917999999999999</v>
      </c>
      <c r="N140" s="4">
        <v>227.3974</v>
      </c>
      <c r="O140" s="4">
        <v>2.4950999999999999</v>
      </c>
      <c r="P140" s="4">
        <v>229.9</v>
      </c>
      <c r="Q140" s="4">
        <v>185.6515</v>
      </c>
      <c r="R140" s="4">
        <v>2.0369999999999999</v>
      </c>
      <c r="S140" s="4">
        <v>187.7</v>
      </c>
      <c r="T140" s="4">
        <v>151.5498</v>
      </c>
      <c r="W140" s="4">
        <v>0</v>
      </c>
      <c r="X140" s="4">
        <v>3.7856999999999998</v>
      </c>
      <c r="Y140" s="4">
        <v>12</v>
      </c>
      <c r="Z140" s="4">
        <v>851</v>
      </c>
      <c r="AA140" s="4">
        <v>852</v>
      </c>
      <c r="AB140" s="4">
        <v>869</v>
      </c>
      <c r="AC140" s="4">
        <v>86</v>
      </c>
      <c r="AD140" s="4">
        <v>27.16</v>
      </c>
      <c r="AE140" s="4">
        <v>0.62</v>
      </c>
      <c r="AF140" s="4">
        <v>978</v>
      </c>
      <c r="AG140" s="4">
        <v>2</v>
      </c>
      <c r="AH140" s="4">
        <v>43.070999999999998</v>
      </c>
      <c r="AI140" s="4">
        <v>41</v>
      </c>
      <c r="AJ140" s="4">
        <v>191</v>
      </c>
      <c r="AK140" s="4">
        <v>169</v>
      </c>
      <c r="AL140" s="4">
        <v>5.7</v>
      </c>
      <c r="AM140" s="4">
        <v>175.1</v>
      </c>
      <c r="AN140" s="4" t="s">
        <v>155</v>
      </c>
      <c r="AO140" s="4">
        <v>2</v>
      </c>
      <c r="AP140" s="5">
        <v>0.89637731481481486</v>
      </c>
      <c r="AQ140" s="4">
        <v>47.161043999999997</v>
      </c>
      <c r="AR140" s="4">
        <v>-88.490797999999998</v>
      </c>
      <c r="AS140" s="4">
        <v>316.3</v>
      </c>
      <c r="AT140" s="4">
        <v>32.799999999999997</v>
      </c>
      <c r="AU140" s="4">
        <v>12</v>
      </c>
      <c r="AV140" s="4">
        <v>8</v>
      </c>
      <c r="AW140" s="4" t="s">
        <v>224</v>
      </c>
      <c r="AX140" s="4">
        <v>1.8</v>
      </c>
      <c r="AY140" s="4">
        <v>1</v>
      </c>
      <c r="AZ140" s="4">
        <v>3.1</v>
      </c>
      <c r="BA140" s="4">
        <v>13.404</v>
      </c>
      <c r="BB140" s="4">
        <v>12.71</v>
      </c>
      <c r="BC140" s="4">
        <v>0.95</v>
      </c>
      <c r="BD140" s="4">
        <v>16.228000000000002</v>
      </c>
      <c r="BE140" s="4">
        <v>2388.2620000000002</v>
      </c>
      <c r="BF140" s="4">
        <v>327.31599999999997</v>
      </c>
      <c r="BG140" s="4">
        <v>5.12</v>
      </c>
      <c r="BH140" s="4">
        <v>5.6000000000000001E-2</v>
      </c>
      <c r="BI140" s="4">
        <v>5.1760000000000002</v>
      </c>
      <c r="BJ140" s="4">
        <v>4.18</v>
      </c>
      <c r="BK140" s="4">
        <v>4.5999999999999999E-2</v>
      </c>
      <c r="BL140" s="4">
        <v>4.226</v>
      </c>
      <c r="BM140" s="4">
        <v>1.1244000000000001</v>
      </c>
      <c r="BQ140" s="4">
        <v>591.83399999999995</v>
      </c>
      <c r="BR140" s="4">
        <v>0.371917</v>
      </c>
      <c r="BS140" s="4">
        <v>-5</v>
      </c>
      <c r="BT140" s="4">
        <v>7.0000000000000001E-3</v>
      </c>
      <c r="BU140" s="4">
        <v>9.0887220000000006</v>
      </c>
      <c r="BV140" s="4">
        <v>21</v>
      </c>
      <c r="BW140" s="4">
        <f t="shared" si="11"/>
        <v>2.4012403523999999</v>
      </c>
      <c r="BY140" s="4">
        <f>BE140*$BU140*VLOOKUP("Fuel Specific Gravity",'Raw Data'!$A$1:$B$2000,2,FALSE)</f>
        <v>16301.393285254166</v>
      </c>
      <c r="BZ140" s="4">
        <f>BF140*$BU140*VLOOKUP("Fuel Specific Gravity",'Raw Data'!$A$1:$B$2000,2,FALSE)</f>
        <v>2234.1379817441521</v>
      </c>
      <c r="CA140" s="4">
        <f>BJ140*$BU140*VLOOKUP("Fuel Specific Gravity",'Raw Data'!$A$1:$B$2000,2,FALSE)</f>
        <v>28.53113432796</v>
      </c>
      <c r="CB140" s="4">
        <f>BM140*$BU140*VLOOKUP("Fuel Specific Gravity",'Raw Data'!$A$1:$B$2000,2,FALSE)</f>
        <v>7.6747386216168012</v>
      </c>
    </row>
    <row r="141" spans="1:80" x14ac:dyDescent="0.25">
      <c r="A141" s="2">
        <v>43167</v>
      </c>
      <c r="B141" s="38">
        <v>2.0565972222222222E-2</v>
      </c>
      <c r="C141" s="4">
        <v>12.762</v>
      </c>
      <c r="D141" s="4">
        <v>2.2357999999999998</v>
      </c>
      <c r="E141" s="4">
        <v>22358.391960000001</v>
      </c>
      <c r="F141" s="4">
        <v>190.6</v>
      </c>
      <c r="G141" s="4">
        <v>3</v>
      </c>
      <c r="H141" s="4">
        <v>213.8</v>
      </c>
      <c r="J141" s="4">
        <v>4.3</v>
      </c>
      <c r="K141" s="4">
        <v>0.86650000000000005</v>
      </c>
      <c r="L141" s="4">
        <v>11.057499999999999</v>
      </c>
      <c r="M141" s="4">
        <v>1.9373</v>
      </c>
      <c r="N141" s="4">
        <v>165.16630000000001</v>
      </c>
      <c r="O141" s="4">
        <v>2.5912999999999999</v>
      </c>
      <c r="P141" s="4">
        <v>167.8</v>
      </c>
      <c r="Q141" s="4">
        <v>134.84479999999999</v>
      </c>
      <c r="R141" s="4">
        <v>2.1156000000000001</v>
      </c>
      <c r="S141" s="4">
        <v>137</v>
      </c>
      <c r="T141" s="4">
        <v>213.81890000000001</v>
      </c>
      <c r="W141" s="4">
        <v>0</v>
      </c>
      <c r="X141" s="4">
        <v>3.7258</v>
      </c>
      <c r="Y141" s="4">
        <v>11.9</v>
      </c>
      <c r="Z141" s="4">
        <v>851</v>
      </c>
      <c r="AA141" s="4">
        <v>852</v>
      </c>
      <c r="AB141" s="4">
        <v>869</v>
      </c>
      <c r="AC141" s="4">
        <v>86</v>
      </c>
      <c r="AD141" s="4">
        <v>27.16</v>
      </c>
      <c r="AE141" s="4">
        <v>0.62</v>
      </c>
      <c r="AF141" s="4">
        <v>978</v>
      </c>
      <c r="AG141" s="4">
        <v>2</v>
      </c>
      <c r="AH141" s="4">
        <v>43</v>
      </c>
      <c r="AI141" s="4">
        <v>41</v>
      </c>
      <c r="AJ141" s="4">
        <v>191</v>
      </c>
      <c r="AK141" s="4">
        <v>169</v>
      </c>
      <c r="AL141" s="4">
        <v>5.7</v>
      </c>
      <c r="AM141" s="4">
        <v>175.4</v>
      </c>
      <c r="AN141" s="4" t="s">
        <v>155</v>
      </c>
      <c r="AO141" s="4">
        <v>2</v>
      </c>
      <c r="AP141" s="5">
        <v>0.89638888888888879</v>
      </c>
      <c r="AQ141" s="4">
        <v>47.160919</v>
      </c>
      <c r="AR141" s="4">
        <v>-88.490711000000005</v>
      </c>
      <c r="AS141" s="4">
        <v>316.3</v>
      </c>
      <c r="AT141" s="4">
        <v>34</v>
      </c>
      <c r="AU141" s="4">
        <v>12</v>
      </c>
      <c r="AV141" s="4">
        <v>8</v>
      </c>
      <c r="AW141" s="4" t="s">
        <v>224</v>
      </c>
      <c r="AX141" s="4">
        <v>1.3373999999999999</v>
      </c>
      <c r="AY141" s="4">
        <v>1.0770999999999999</v>
      </c>
      <c r="AZ141" s="4">
        <v>2.3290000000000002</v>
      </c>
      <c r="BA141" s="4">
        <v>13.404</v>
      </c>
      <c r="BB141" s="4">
        <v>13.32</v>
      </c>
      <c r="BC141" s="4">
        <v>0.99</v>
      </c>
      <c r="BD141" s="4">
        <v>15.413</v>
      </c>
      <c r="BE141" s="4">
        <v>2468.8270000000002</v>
      </c>
      <c r="BF141" s="4">
        <v>275.29399999999998</v>
      </c>
      <c r="BG141" s="4">
        <v>3.8620000000000001</v>
      </c>
      <c r="BH141" s="4">
        <v>6.0999999999999999E-2</v>
      </c>
      <c r="BI141" s="4">
        <v>3.9220000000000002</v>
      </c>
      <c r="BJ141" s="4">
        <v>3.153</v>
      </c>
      <c r="BK141" s="4">
        <v>4.9000000000000002E-2</v>
      </c>
      <c r="BL141" s="4">
        <v>3.202</v>
      </c>
      <c r="BM141" s="4">
        <v>1.6474</v>
      </c>
      <c r="BQ141" s="4">
        <v>604.84699999999998</v>
      </c>
      <c r="BR141" s="4">
        <v>0.31054399999999999</v>
      </c>
      <c r="BS141" s="4">
        <v>-5</v>
      </c>
      <c r="BT141" s="4">
        <v>7.0000000000000001E-3</v>
      </c>
      <c r="BU141" s="4">
        <v>7.5889189999999997</v>
      </c>
      <c r="BV141" s="4">
        <v>21</v>
      </c>
      <c r="BW141" s="4">
        <f t="shared" si="11"/>
        <v>2.0049923997999999</v>
      </c>
      <c r="BY141" s="4">
        <f>BE141*$BU141*VLOOKUP("Fuel Specific Gravity",'Raw Data'!$A$1:$B$2000,2,FALSE)</f>
        <v>14070.531824137764</v>
      </c>
      <c r="BZ141" s="4">
        <f>BF141*$BU141*VLOOKUP("Fuel Specific Gravity",'Raw Data'!$A$1:$B$2000,2,FALSE)</f>
        <v>1568.9770842566857</v>
      </c>
      <c r="CA141" s="4">
        <f>BJ141*$BU141*VLOOKUP("Fuel Specific Gravity",'Raw Data'!$A$1:$B$2000,2,FALSE)</f>
        <v>17.969824066857001</v>
      </c>
      <c r="CB141" s="4">
        <f>BM141*$BU141*VLOOKUP("Fuel Specific Gravity",'Raw Data'!$A$1:$B$2000,2,FALSE)</f>
        <v>9.388990855610599</v>
      </c>
    </row>
    <row r="142" spans="1:80" x14ac:dyDescent="0.25">
      <c r="A142" s="2">
        <v>43167</v>
      </c>
      <c r="B142" s="38">
        <v>2.0577546296296299E-2</v>
      </c>
      <c r="C142" s="4">
        <v>12.442</v>
      </c>
      <c r="D142" s="4">
        <v>1.2395</v>
      </c>
      <c r="E142" s="4">
        <v>12394.962589999999</v>
      </c>
      <c r="F142" s="4">
        <v>151.69999999999999</v>
      </c>
      <c r="G142" s="4">
        <v>2.9</v>
      </c>
      <c r="H142" s="4">
        <v>283.8</v>
      </c>
      <c r="J142" s="4">
        <v>4.13</v>
      </c>
      <c r="K142" s="4">
        <v>0.878</v>
      </c>
      <c r="L142" s="4">
        <v>10.924300000000001</v>
      </c>
      <c r="M142" s="4">
        <v>1.0883</v>
      </c>
      <c r="N142" s="4">
        <v>133.15459999999999</v>
      </c>
      <c r="O142" s="4">
        <v>2.5842999999999998</v>
      </c>
      <c r="P142" s="4">
        <v>135.69999999999999</v>
      </c>
      <c r="Q142" s="4">
        <v>108.7099</v>
      </c>
      <c r="R142" s="4">
        <v>2.1097999999999999</v>
      </c>
      <c r="S142" s="4">
        <v>110.8</v>
      </c>
      <c r="T142" s="4">
        <v>283.77969999999999</v>
      </c>
      <c r="W142" s="4">
        <v>0</v>
      </c>
      <c r="X142" s="4">
        <v>3.6295000000000002</v>
      </c>
      <c r="Y142" s="4">
        <v>12.1</v>
      </c>
      <c r="Z142" s="4">
        <v>850</v>
      </c>
      <c r="AA142" s="4">
        <v>852</v>
      </c>
      <c r="AB142" s="4">
        <v>869</v>
      </c>
      <c r="AC142" s="4">
        <v>86</v>
      </c>
      <c r="AD142" s="4">
        <v>27.16</v>
      </c>
      <c r="AE142" s="4">
        <v>0.62</v>
      </c>
      <c r="AF142" s="4">
        <v>978</v>
      </c>
      <c r="AG142" s="4">
        <v>2</v>
      </c>
      <c r="AH142" s="4">
        <v>43</v>
      </c>
      <c r="AI142" s="4">
        <v>41</v>
      </c>
      <c r="AJ142" s="4">
        <v>191</v>
      </c>
      <c r="AK142" s="4">
        <v>169</v>
      </c>
      <c r="AL142" s="4">
        <v>5.7</v>
      </c>
      <c r="AM142" s="4">
        <v>175.8</v>
      </c>
      <c r="AN142" s="4" t="s">
        <v>155</v>
      </c>
      <c r="AO142" s="4">
        <v>2</v>
      </c>
      <c r="AP142" s="5">
        <v>0.89640046296296294</v>
      </c>
      <c r="AQ142" s="4">
        <v>47.160890000000002</v>
      </c>
      <c r="AR142" s="4">
        <v>-88.490691999999996</v>
      </c>
      <c r="AS142" s="4">
        <v>316.3</v>
      </c>
      <c r="AT142" s="4">
        <v>34.299999999999997</v>
      </c>
      <c r="AU142" s="4">
        <v>12</v>
      </c>
      <c r="AV142" s="4">
        <v>8</v>
      </c>
      <c r="AW142" s="4" t="s">
        <v>224</v>
      </c>
      <c r="AX142" s="4">
        <v>1.1229</v>
      </c>
      <c r="AY142" s="4">
        <v>1.1771</v>
      </c>
      <c r="AZ142" s="4">
        <v>2.1</v>
      </c>
      <c r="BA142" s="4">
        <v>13.404</v>
      </c>
      <c r="BB142" s="4">
        <v>14.64</v>
      </c>
      <c r="BC142" s="4">
        <v>1.0900000000000001</v>
      </c>
      <c r="BD142" s="4">
        <v>13.894</v>
      </c>
      <c r="BE142" s="4">
        <v>2637.308</v>
      </c>
      <c r="BF142" s="4">
        <v>167.22</v>
      </c>
      <c r="BG142" s="4">
        <v>3.3660000000000001</v>
      </c>
      <c r="BH142" s="4">
        <v>6.5000000000000002E-2</v>
      </c>
      <c r="BI142" s="4">
        <v>3.4319999999999999</v>
      </c>
      <c r="BJ142" s="4">
        <v>2.7480000000000002</v>
      </c>
      <c r="BK142" s="4">
        <v>5.2999999999999999E-2</v>
      </c>
      <c r="BL142" s="4">
        <v>2.802</v>
      </c>
      <c r="BM142" s="4">
        <v>2.3641000000000001</v>
      </c>
      <c r="BQ142" s="4">
        <v>637.11599999999999</v>
      </c>
      <c r="BR142" s="4">
        <v>0.21681600000000001</v>
      </c>
      <c r="BS142" s="4">
        <v>-5</v>
      </c>
      <c r="BT142" s="4">
        <v>6.071E-3</v>
      </c>
      <c r="BU142" s="4">
        <v>5.2984410000000004</v>
      </c>
      <c r="BV142" s="4">
        <v>21</v>
      </c>
      <c r="BW142" s="4">
        <f t="shared" si="11"/>
        <v>1.3998481122000002</v>
      </c>
      <c r="BY142" s="4">
        <f>BE142*$BU142*VLOOKUP("Fuel Specific Gravity",'Raw Data'!$A$1:$B$2000,2,FALSE)</f>
        <v>10494.189248457827</v>
      </c>
      <c r="BZ142" s="4">
        <f>BF142*$BU142*VLOOKUP("Fuel Specific Gravity",'Raw Data'!$A$1:$B$2000,2,FALSE)</f>
        <v>665.38998331902008</v>
      </c>
      <c r="CA142" s="4">
        <f>BJ142*$BU142*VLOOKUP("Fuel Specific Gravity",'Raw Data'!$A$1:$B$2000,2,FALSE)</f>
        <v>10.934647016868002</v>
      </c>
      <c r="CB142" s="4">
        <f>BM142*$BU142*VLOOKUP("Fuel Specific Gravity",'Raw Data'!$A$1:$B$2000,2,FALSE)</f>
        <v>9.4070593204430999</v>
      </c>
    </row>
    <row r="143" spans="1:80" x14ac:dyDescent="0.25">
      <c r="A143" s="2">
        <v>43167</v>
      </c>
      <c r="B143" s="38">
        <v>2.0589120370370372E-2</v>
      </c>
      <c r="C143" s="4">
        <v>13.395</v>
      </c>
      <c r="D143" s="4">
        <v>0.4254</v>
      </c>
      <c r="E143" s="4">
        <v>4254.1370969999998</v>
      </c>
      <c r="F143" s="4">
        <v>116.4</v>
      </c>
      <c r="G143" s="4">
        <v>2.9</v>
      </c>
      <c r="H143" s="4">
        <v>258.8</v>
      </c>
      <c r="J143" s="4">
        <v>3.67</v>
      </c>
      <c r="K143" s="4">
        <v>0.87780000000000002</v>
      </c>
      <c r="L143" s="4">
        <v>11.757999999999999</v>
      </c>
      <c r="M143" s="4">
        <v>0.37340000000000001</v>
      </c>
      <c r="N143" s="4">
        <v>102.19119999999999</v>
      </c>
      <c r="O143" s="4">
        <v>2.5264000000000002</v>
      </c>
      <c r="P143" s="4">
        <v>104.7</v>
      </c>
      <c r="Q143" s="4">
        <v>83.430800000000005</v>
      </c>
      <c r="R143" s="4">
        <v>2.0626000000000002</v>
      </c>
      <c r="S143" s="4">
        <v>85.5</v>
      </c>
      <c r="T143" s="4">
        <v>258.81959999999998</v>
      </c>
      <c r="W143" s="4">
        <v>0</v>
      </c>
      <c r="X143" s="4">
        <v>3.2244999999999999</v>
      </c>
      <c r="Y143" s="4">
        <v>12</v>
      </c>
      <c r="Z143" s="4">
        <v>850</v>
      </c>
      <c r="AA143" s="4">
        <v>852</v>
      </c>
      <c r="AB143" s="4">
        <v>868</v>
      </c>
      <c r="AC143" s="4">
        <v>86</v>
      </c>
      <c r="AD143" s="4">
        <v>27.16</v>
      </c>
      <c r="AE143" s="4">
        <v>0.62</v>
      </c>
      <c r="AF143" s="4">
        <v>978</v>
      </c>
      <c r="AG143" s="4">
        <v>2</v>
      </c>
      <c r="AH143" s="4">
        <v>43</v>
      </c>
      <c r="AI143" s="4">
        <v>41</v>
      </c>
      <c r="AJ143" s="4">
        <v>191</v>
      </c>
      <c r="AK143" s="4">
        <v>169</v>
      </c>
      <c r="AL143" s="4">
        <v>5.7</v>
      </c>
      <c r="AM143" s="4">
        <v>176</v>
      </c>
      <c r="AN143" s="4" t="s">
        <v>155</v>
      </c>
      <c r="AO143" s="4">
        <v>2</v>
      </c>
      <c r="AP143" s="5">
        <v>0.89640046296296294</v>
      </c>
      <c r="AQ143" s="4">
        <v>47.160774000000004</v>
      </c>
      <c r="AR143" s="4">
        <v>-88.490673000000001</v>
      </c>
      <c r="AS143" s="4">
        <v>316.3</v>
      </c>
      <c r="AT143" s="4">
        <v>34.799999999999997</v>
      </c>
      <c r="AU143" s="4">
        <v>12</v>
      </c>
      <c r="AV143" s="4">
        <v>8</v>
      </c>
      <c r="AW143" s="4" t="s">
        <v>224</v>
      </c>
      <c r="AX143" s="4">
        <v>1.2542</v>
      </c>
      <c r="AY143" s="4">
        <v>1.2770999999999999</v>
      </c>
      <c r="AZ143" s="4">
        <v>2.2542</v>
      </c>
      <c r="BA143" s="4">
        <v>13.404</v>
      </c>
      <c r="BB143" s="4">
        <v>14.62</v>
      </c>
      <c r="BC143" s="4">
        <v>1.0900000000000001</v>
      </c>
      <c r="BD143" s="4">
        <v>13.92</v>
      </c>
      <c r="BE143" s="4">
        <v>2811.355</v>
      </c>
      <c r="BF143" s="4">
        <v>56.829000000000001</v>
      </c>
      <c r="BG143" s="4">
        <v>2.5590000000000002</v>
      </c>
      <c r="BH143" s="4">
        <v>6.3E-2</v>
      </c>
      <c r="BI143" s="4">
        <v>2.6219999999999999</v>
      </c>
      <c r="BJ143" s="4">
        <v>2.089</v>
      </c>
      <c r="BK143" s="4">
        <v>5.1999999999999998E-2</v>
      </c>
      <c r="BL143" s="4">
        <v>2.141</v>
      </c>
      <c r="BM143" s="4">
        <v>2.1355</v>
      </c>
      <c r="BQ143" s="4">
        <v>560.59199999999998</v>
      </c>
      <c r="BR143" s="4">
        <v>0.18212999999999999</v>
      </c>
      <c r="BS143" s="4">
        <v>-5</v>
      </c>
      <c r="BT143" s="4">
        <v>6.0000000000000001E-3</v>
      </c>
      <c r="BU143" s="4">
        <v>4.4508020000000004</v>
      </c>
      <c r="BV143" s="4">
        <v>21</v>
      </c>
      <c r="BW143" s="4">
        <f t="shared" si="11"/>
        <v>1.1759018884000001</v>
      </c>
      <c r="BY143" s="4">
        <f>BE143*$BU143*VLOOKUP("Fuel Specific Gravity",'Raw Data'!$A$1:$B$2000,2,FALSE)</f>
        <v>9397.1011269892115</v>
      </c>
      <c r="BZ143" s="4">
        <f>BF143*$BU143*VLOOKUP("Fuel Specific Gravity",'Raw Data'!$A$1:$B$2000,2,FALSE)</f>
        <v>189.95390477035804</v>
      </c>
      <c r="CA143" s="4">
        <f>BJ143*$BU143*VLOOKUP("Fuel Specific Gravity",'Raw Data'!$A$1:$B$2000,2,FALSE)</f>
        <v>6.9825917588780007</v>
      </c>
      <c r="CB143" s="4">
        <f>BM143*$BU143*VLOOKUP("Fuel Specific Gravity",'Raw Data'!$A$1:$B$2000,2,FALSE)</f>
        <v>7.1380204409210011</v>
      </c>
    </row>
    <row r="144" spans="1:80" x14ac:dyDescent="0.25">
      <c r="A144" s="2">
        <v>43167</v>
      </c>
      <c r="B144" s="38">
        <v>2.0600694444444446E-2</v>
      </c>
      <c r="C144" s="4">
        <v>13.821</v>
      </c>
      <c r="D144" s="4">
        <v>0.11169999999999999</v>
      </c>
      <c r="E144" s="4">
        <v>1117.1095769999999</v>
      </c>
      <c r="F144" s="4">
        <v>156</v>
      </c>
      <c r="G144" s="4">
        <v>2.5</v>
      </c>
      <c r="H144" s="4">
        <v>165</v>
      </c>
      <c r="J144" s="4">
        <v>3.19</v>
      </c>
      <c r="K144" s="4">
        <v>0.87729999999999997</v>
      </c>
      <c r="L144" s="4">
        <v>12.125999999999999</v>
      </c>
      <c r="M144" s="4">
        <v>9.8000000000000004E-2</v>
      </c>
      <c r="N144" s="4">
        <v>136.8261</v>
      </c>
      <c r="O144" s="4">
        <v>2.1772</v>
      </c>
      <c r="P144" s="4">
        <v>139</v>
      </c>
      <c r="Q144" s="4">
        <v>111.70740000000001</v>
      </c>
      <c r="R144" s="4">
        <v>1.7775000000000001</v>
      </c>
      <c r="S144" s="4">
        <v>113.5</v>
      </c>
      <c r="T144" s="4">
        <v>164.95150000000001</v>
      </c>
      <c r="W144" s="4">
        <v>0</v>
      </c>
      <c r="X144" s="4">
        <v>2.8001999999999998</v>
      </c>
      <c r="Y144" s="4">
        <v>12</v>
      </c>
      <c r="Z144" s="4">
        <v>850</v>
      </c>
      <c r="AA144" s="4">
        <v>850</v>
      </c>
      <c r="AB144" s="4">
        <v>867</v>
      </c>
      <c r="AC144" s="4">
        <v>86</v>
      </c>
      <c r="AD144" s="4">
        <v>27.16</v>
      </c>
      <c r="AE144" s="4">
        <v>0.62</v>
      </c>
      <c r="AF144" s="4">
        <v>978</v>
      </c>
      <c r="AG144" s="4">
        <v>2</v>
      </c>
      <c r="AH144" s="4">
        <v>43</v>
      </c>
      <c r="AI144" s="4">
        <v>41</v>
      </c>
      <c r="AJ144" s="4">
        <v>191</v>
      </c>
      <c r="AK144" s="4">
        <v>169</v>
      </c>
      <c r="AL144" s="4">
        <v>5.7</v>
      </c>
      <c r="AM144" s="4">
        <v>176</v>
      </c>
      <c r="AN144" s="4" t="s">
        <v>155</v>
      </c>
      <c r="AO144" s="4">
        <v>2</v>
      </c>
      <c r="AP144" s="5">
        <v>0.89641203703703709</v>
      </c>
      <c r="AQ144" s="4">
        <v>47.160538000000003</v>
      </c>
      <c r="AR144" s="4">
        <v>-88.490680999999995</v>
      </c>
      <c r="AS144" s="4">
        <v>315.8</v>
      </c>
      <c r="AT144" s="4">
        <v>32.5</v>
      </c>
      <c r="AU144" s="4">
        <v>12</v>
      </c>
      <c r="AV144" s="4">
        <v>9</v>
      </c>
      <c r="AW144" s="4" t="s">
        <v>211</v>
      </c>
      <c r="AX144" s="4">
        <v>1.6084000000000001</v>
      </c>
      <c r="AY144" s="4">
        <v>1.3771</v>
      </c>
      <c r="AZ144" s="4">
        <v>2.6084000000000001</v>
      </c>
      <c r="BA144" s="4">
        <v>13.404</v>
      </c>
      <c r="BB144" s="4">
        <v>14.56</v>
      </c>
      <c r="BC144" s="4">
        <v>1.0900000000000001</v>
      </c>
      <c r="BD144" s="4">
        <v>13.981999999999999</v>
      </c>
      <c r="BE144" s="4">
        <v>2879.5889999999999</v>
      </c>
      <c r="BF144" s="4">
        <v>14.813000000000001</v>
      </c>
      <c r="BG144" s="4">
        <v>3.403</v>
      </c>
      <c r="BH144" s="4">
        <v>5.3999999999999999E-2</v>
      </c>
      <c r="BI144" s="4">
        <v>3.4569999999999999</v>
      </c>
      <c r="BJ144" s="4">
        <v>2.778</v>
      </c>
      <c r="BK144" s="4">
        <v>4.3999999999999997E-2</v>
      </c>
      <c r="BL144" s="4">
        <v>2.8220000000000001</v>
      </c>
      <c r="BM144" s="4">
        <v>1.3516999999999999</v>
      </c>
      <c r="BQ144" s="4">
        <v>483.51100000000002</v>
      </c>
      <c r="BR144" s="4">
        <v>0.18557399999999999</v>
      </c>
      <c r="BS144" s="4">
        <v>-5</v>
      </c>
      <c r="BT144" s="4">
        <v>6.0000000000000001E-3</v>
      </c>
      <c r="BU144" s="4">
        <v>4.5349649999999997</v>
      </c>
      <c r="BV144" s="4">
        <v>21</v>
      </c>
      <c r="BW144" s="4">
        <f t="shared" si="11"/>
        <v>1.1981377529999999</v>
      </c>
      <c r="BY144" s="4">
        <f>BE144*$BU144*VLOOKUP("Fuel Specific Gravity",'Raw Data'!$A$1:$B$2000,2,FALSE)</f>
        <v>9807.1853323681353</v>
      </c>
      <c r="BZ144" s="4">
        <f>BF144*$BU144*VLOOKUP("Fuel Specific Gravity",'Raw Data'!$A$1:$B$2000,2,FALSE)</f>
        <v>50.449503845294998</v>
      </c>
      <c r="CA144" s="4">
        <f>BJ144*$BU144*VLOOKUP("Fuel Specific Gravity",'Raw Data'!$A$1:$B$2000,2,FALSE)</f>
        <v>9.4611977102699996</v>
      </c>
      <c r="CB144" s="4">
        <f>BM144*$BU144*VLOOKUP("Fuel Specific Gravity",'Raw Data'!$A$1:$B$2000,2,FALSE)</f>
        <v>4.6035640550654993</v>
      </c>
    </row>
    <row r="145" spans="1:80" x14ac:dyDescent="0.25">
      <c r="A145" s="2">
        <v>43167</v>
      </c>
      <c r="B145" s="38">
        <v>2.0612268518518519E-2</v>
      </c>
      <c r="C145" s="4">
        <v>13.614000000000001</v>
      </c>
      <c r="D145" s="4">
        <v>4.02E-2</v>
      </c>
      <c r="E145" s="4">
        <v>401.59420299999999</v>
      </c>
      <c r="F145" s="4">
        <v>198.9</v>
      </c>
      <c r="G145" s="4">
        <v>2.1</v>
      </c>
      <c r="H145" s="4">
        <v>110.9</v>
      </c>
      <c r="J145" s="4">
        <v>2.67</v>
      </c>
      <c r="K145" s="4">
        <v>0.87970000000000004</v>
      </c>
      <c r="L145" s="4">
        <v>11.9757</v>
      </c>
      <c r="M145" s="4">
        <v>3.5299999999999998E-2</v>
      </c>
      <c r="N145" s="4">
        <v>174.92930000000001</v>
      </c>
      <c r="O145" s="4">
        <v>1.8472999999999999</v>
      </c>
      <c r="P145" s="4">
        <v>176.8</v>
      </c>
      <c r="Q145" s="4">
        <v>142.81559999999999</v>
      </c>
      <c r="R145" s="4">
        <v>1.5082</v>
      </c>
      <c r="S145" s="4">
        <v>144.30000000000001</v>
      </c>
      <c r="T145" s="4">
        <v>110.9312</v>
      </c>
      <c r="W145" s="4">
        <v>0</v>
      </c>
      <c r="X145" s="4">
        <v>2.3519000000000001</v>
      </c>
      <c r="Y145" s="4">
        <v>12.1</v>
      </c>
      <c r="Z145" s="4">
        <v>849</v>
      </c>
      <c r="AA145" s="4">
        <v>850</v>
      </c>
      <c r="AB145" s="4">
        <v>866</v>
      </c>
      <c r="AC145" s="4">
        <v>86</v>
      </c>
      <c r="AD145" s="4">
        <v>27.16</v>
      </c>
      <c r="AE145" s="4">
        <v>0.62</v>
      </c>
      <c r="AF145" s="4">
        <v>978</v>
      </c>
      <c r="AG145" s="4">
        <v>2</v>
      </c>
      <c r="AH145" s="4">
        <v>43</v>
      </c>
      <c r="AI145" s="4">
        <v>41</v>
      </c>
      <c r="AJ145" s="4">
        <v>191</v>
      </c>
      <c r="AK145" s="4">
        <v>169.9</v>
      </c>
      <c r="AL145" s="4">
        <v>5.7</v>
      </c>
      <c r="AM145" s="4">
        <v>176</v>
      </c>
      <c r="AN145" s="4" t="s">
        <v>155</v>
      </c>
      <c r="AO145" s="4">
        <v>2</v>
      </c>
      <c r="AP145" s="5">
        <v>0.89643518518518517</v>
      </c>
      <c r="AQ145" s="4">
        <v>47.160477999999998</v>
      </c>
      <c r="AR145" s="4">
        <v>-88.490684999999999</v>
      </c>
      <c r="AS145" s="4">
        <v>315.60000000000002</v>
      </c>
      <c r="AT145" s="4">
        <v>31.5</v>
      </c>
      <c r="AU145" s="4">
        <v>12</v>
      </c>
      <c r="AV145" s="4">
        <v>9</v>
      </c>
      <c r="AW145" s="4" t="s">
        <v>211</v>
      </c>
      <c r="AX145" s="4">
        <v>2.0851150000000001</v>
      </c>
      <c r="AY145" s="4">
        <v>1.554046</v>
      </c>
      <c r="AZ145" s="4">
        <v>3.008092</v>
      </c>
      <c r="BA145" s="4">
        <v>13.404</v>
      </c>
      <c r="BB145" s="4">
        <v>14.86</v>
      </c>
      <c r="BC145" s="4">
        <v>1.1100000000000001</v>
      </c>
      <c r="BD145" s="4">
        <v>13.679</v>
      </c>
      <c r="BE145" s="4">
        <v>2895.7310000000002</v>
      </c>
      <c r="BF145" s="4">
        <v>5.4370000000000003</v>
      </c>
      <c r="BG145" s="4">
        <v>4.43</v>
      </c>
      <c r="BH145" s="4">
        <v>4.7E-2</v>
      </c>
      <c r="BI145" s="4">
        <v>4.476</v>
      </c>
      <c r="BJ145" s="4">
        <v>3.6160000000000001</v>
      </c>
      <c r="BK145" s="4">
        <v>3.7999999999999999E-2</v>
      </c>
      <c r="BL145" s="4">
        <v>3.6549999999999998</v>
      </c>
      <c r="BM145" s="4">
        <v>0.92559999999999998</v>
      </c>
      <c r="BQ145" s="4">
        <v>413.5</v>
      </c>
      <c r="BR145" s="4">
        <v>0.187858</v>
      </c>
      <c r="BS145" s="4">
        <v>-5</v>
      </c>
      <c r="BT145" s="4">
        <v>6.0000000000000001E-3</v>
      </c>
      <c r="BU145" s="4">
        <v>4.5907799999999996</v>
      </c>
      <c r="BV145" s="4">
        <v>21</v>
      </c>
      <c r="BW145" s="4">
        <f t="shared" si="11"/>
        <v>1.2128840759999999</v>
      </c>
      <c r="BY145" s="4">
        <f>BE145*$BU145*VLOOKUP("Fuel Specific Gravity",'Raw Data'!$A$1:$B$2000,2,FALSE)</f>
        <v>9983.5416340951797</v>
      </c>
      <c r="BZ145" s="4">
        <f>BF145*$BU145*VLOOKUP("Fuel Specific Gravity",'Raw Data'!$A$1:$B$2000,2,FALSE)</f>
        <v>18.745013215859998</v>
      </c>
      <c r="CA145" s="4">
        <f>BJ145*$BU145*VLOOKUP("Fuel Specific Gravity",'Raw Data'!$A$1:$B$2000,2,FALSE)</f>
        <v>12.466795620479999</v>
      </c>
      <c r="CB145" s="4">
        <f>BM145*$BU145*VLOOKUP("Fuel Specific Gravity",'Raw Data'!$A$1:$B$2000,2,FALSE)</f>
        <v>3.1911687019679995</v>
      </c>
    </row>
    <row r="146" spans="1:80" x14ac:dyDescent="0.25">
      <c r="A146" s="2">
        <v>43167</v>
      </c>
      <c r="B146" s="38">
        <v>2.0623842592592593E-2</v>
      </c>
      <c r="C146" s="4">
        <v>13.896000000000001</v>
      </c>
      <c r="D146" s="4">
        <v>2.5700000000000001E-2</v>
      </c>
      <c r="E146" s="4">
        <v>256.66666700000002</v>
      </c>
      <c r="F146" s="4">
        <v>216.5</v>
      </c>
      <c r="G146" s="4">
        <v>2.1</v>
      </c>
      <c r="H146" s="4">
        <v>94.5</v>
      </c>
      <c r="J146" s="4">
        <v>2.1800000000000002</v>
      </c>
      <c r="K146" s="4">
        <v>0.87760000000000005</v>
      </c>
      <c r="L146" s="4">
        <v>12.1945</v>
      </c>
      <c r="M146" s="4">
        <v>2.2499999999999999E-2</v>
      </c>
      <c r="N146" s="4">
        <v>190.0061</v>
      </c>
      <c r="O146" s="4">
        <v>1.8429</v>
      </c>
      <c r="P146" s="4">
        <v>191.8</v>
      </c>
      <c r="Q146" s="4">
        <v>155.12459999999999</v>
      </c>
      <c r="R146" s="4">
        <v>1.5045999999999999</v>
      </c>
      <c r="S146" s="4">
        <v>156.6</v>
      </c>
      <c r="T146" s="4">
        <v>94.512600000000006</v>
      </c>
      <c r="W146" s="4">
        <v>0</v>
      </c>
      <c r="X146" s="4">
        <v>1.9144000000000001</v>
      </c>
      <c r="Y146" s="4">
        <v>12</v>
      </c>
      <c r="Z146" s="4">
        <v>849</v>
      </c>
      <c r="AA146" s="4">
        <v>851</v>
      </c>
      <c r="AB146" s="4">
        <v>867</v>
      </c>
      <c r="AC146" s="4">
        <v>86</v>
      </c>
      <c r="AD146" s="4">
        <v>27.16</v>
      </c>
      <c r="AE146" s="4">
        <v>0.62</v>
      </c>
      <c r="AF146" s="4">
        <v>978</v>
      </c>
      <c r="AG146" s="4">
        <v>2</v>
      </c>
      <c r="AH146" s="4">
        <v>43</v>
      </c>
      <c r="AI146" s="4">
        <v>41</v>
      </c>
      <c r="AJ146" s="4">
        <v>191</v>
      </c>
      <c r="AK146" s="4">
        <v>170</v>
      </c>
      <c r="AL146" s="4">
        <v>5.7</v>
      </c>
      <c r="AM146" s="4">
        <v>175.8</v>
      </c>
      <c r="AN146" s="4" t="s">
        <v>155</v>
      </c>
      <c r="AO146" s="4">
        <v>2</v>
      </c>
      <c r="AP146" s="5">
        <v>0.89643518518518517</v>
      </c>
      <c r="AQ146" s="4">
        <v>47.160381000000001</v>
      </c>
      <c r="AR146" s="4">
        <v>-88.490679999999998</v>
      </c>
      <c r="AS146" s="4">
        <v>315.3</v>
      </c>
      <c r="AT146" s="4">
        <v>31.4</v>
      </c>
      <c r="AU146" s="4">
        <v>12</v>
      </c>
      <c r="AV146" s="4">
        <v>9</v>
      </c>
      <c r="AW146" s="4" t="s">
        <v>211</v>
      </c>
      <c r="AX146" s="4">
        <v>2.0458460000000001</v>
      </c>
      <c r="AY146" s="4">
        <v>1.6</v>
      </c>
      <c r="AZ146" s="4">
        <v>3.022923</v>
      </c>
      <c r="BA146" s="4">
        <v>13.404</v>
      </c>
      <c r="BB146" s="4">
        <v>14.59</v>
      </c>
      <c r="BC146" s="4">
        <v>1.0900000000000001</v>
      </c>
      <c r="BD146" s="4">
        <v>13.949</v>
      </c>
      <c r="BE146" s="4">
        <v>2899.192</v>
      </c>
      <c r="BF146" s="4">
        <v>3.4079999999999999</v>
      </c>
      <c r="BG146" s="4">
        <v>4.7309999999999999</v>
      </c>
      <c r="BH146" s="4">
        <v>4.5999999999999999E-2</v>
      </c>
      <c r="BI146" s="4">
        <v>4.7759999999999998</v>
      </c>
      <c r="BJ146" s="4">
        <v>3.8620000000000001</v>
      </c>
      <c r="BK146" s="4">
        <v>3.6999999999999998E-2</v>
      </c>
      <c r="BL146" s="4">
        <v>3.9</v>
      </c>
      <c r="BM146" s="4">
        <v>0.77539999999999998</v>
      </c>
      <c r="BQ146" s="4">
        <v>330.93200000000002</v>
      </c>
      <c r="BR146" s="4">
        <v>0.16384599999999999</v>
      </c>
      <c r="BS146" s="4">
        <v>-5</v>
      </c>
      <c r="BT146" s="4">
        <v>6.0000000000000001E-3</v>
      </c>
      <c r="BU146" s="4">
        <v>4.0039870000000004</v>
      </c>
      <c r="BV146" s="4">
        <v>21</v>
      </c>
      <c r="BW146" s="4">
        <f t="shared" ref="BW146" si="12">BU146*0.2642</f>
        <v>1.0578533654</v>
      </c>
      <c r="BY146" s="4">
        <f>BE146*$BU146*VLOOKUP("Fuel Specific Gravity",'Raw Data'!$A$1:$B$2000,2,FALSE)</f>
        <v>8717.8536359565041</v>
      </c>
      <c r="BZ146" s="4">
        <f>BF146*$BU146*VLOOKUP("Fuel Specific Gravity",'Raw Data'!$A$1:$B$2000,2,FALSE)</f>
        <v>10.247836359696</v>
      </c>
      <c r="CA146" s="4">
        <f>BJ146*$BU146*VLOOKUP("Fuel Specific Gravity",'Raw Data'!$A$1:$B$2000,2,FALSE)</f>
        <v>11.613011743294003</v>
      </c>
      <c r="CB146" s="4">
        <f>BM146*$BU146*VLOOKUP("Fuel Specific Gravity",'Raw Data'!$A$1:$B$2000,2,FALSE)</f>
        <v>2.3316233313698</v>
      </c>
    </row>
    <row r="147" spans="1:80" x14ac:dyDescent="0.25">
      <c r="A147" s="2">
        <v>43167</v>
      </c>
      <c r="B147" s="38">
        <v>2.0635416666666666E-2</v>
      </c>
      <c r="C147" s="4">
        <v>14.340999999999999</v>
      </c>
      <c r="D147" s="4">
        <v>0.1918</v>
      </c>
      <c r="E147" s="4">
        <v>1917.806505</v>
      </c>
      <c r="F147" s="4">
        <v>218.9</v>
      </c>
      <c r="G147" s="4">
        <v>2.1</v>
      </c>
      <c r="H147" s="4">
        <v>84.6</v>
      </c>
      <c r="J147" s="4">
        <v>1.79</v>
      </c>
      <c r="K147" s="4">
        <v>0.87260000000000004</v>
      </c>
      <c r="L147" s="4">
        <v>12.514200000000001</v>
      </c>
      <c r="M147" s="4">
        <v>0.1673</v>
      </c>
      <c r="N147" s="4">
        <v>191.04689999999999</v>
      </c>
      <c r="O147" s="4">
        <v>1.8325</v>
      </c>
      <c r="P147" s="4">
        <v>192.9</v>
      </c>
      <c r="Q147" s="4">
        <v>155.9742</v>
      </c>
      <c r="R147" s="4">
        <v>1.4961</v>
      </c>
      <c r="S147" s="4">
        <v>157.5</v>
      </c>
      <c r="T147" s="4">
        <v>84.556399999999996</v>
      </c>
      <c r="W147" s="4">
        <v>0</v>
      </c>
      <c r="X147" s="4">
        <v>1.5628</v>
      </c>
      <c r="Y147" s="4">
        <v>12</v>
      </c>
      <c r="Z147" s="4">
        <v>849</v>
      </c>
      <c r="AA147" s="4">
        <v>850</v>
      </c>
      <c r="AB147" s="4">
        <v>865</v>
      </c>
      <c r="AC147" s="4">
        <v>86</v>
      </c>
      <c r="AD147" s="4">
        <v>27.16</v>
      </c>
      <c r="AE147" s="4">
        <v>0.62</v>
      </c>
      <c r="AF147" s="4">
        <v>978</v>
      </c>
      <c r="AG147" s="4">
        <v>2</v>
      </c>
      <c r="AH147" s="4">
        <v>43</v>
      </c>
      <c r="AI147" s="4">
        <v>41</v>
      </c>
      <c r="AJ147" s="4">
        <v>191</v>
      </c>
      <c r="AK147" s="4">
        <v>170</v>
      </c>
      <c r="AL147" s="4">
        <v>5.7</v>
      </c>
      <c r="AM147" s="4">
        <v>175.4</v>
      </c>
      <c r="AN147" s="4" t="s">
        <v>155</v>
      </c>
      <c r="AO147" s="4">
        <v>2</v>
      </c>
      <c r="AP147" s="5">
        <v>0.89644675925925921</v>
      </c>
      <c r="AQ147" s="4">
        <v>47.160254000000002</v>
      </c>
      <c r="AR147" s="4">
        <v>-88.490672000000004</v>
      </c>
      <c r="AS147" s="4">
        <v>315</v>
      </c>
      <c r="AT147" s="4">
        <v>31.4</v>
      </c>
      <c r="AU147" s="4">
        <v>12</v>
      </c>
      <c r="AV147" s="4">
        <v>9</v>
      </c>
      <c r="AW147" s="4" t="s">
        <v>211</v>
      </c>
      <c r="AX147" s="4">
        <v>2.3083999999999998</v>
      </c>
      <c r="AY147" s="4">
        <v>1.6771</v>
      </c>
      <c r="AZ147" s="4">
        <v>3.2313000000000001</v>
      </c>
      <c r="BA147" s="4">
        <v>13.404</v>
      </c>
      <c r="BB147" s="4">
        <v>14</v>
      </c>
      <c r="BC147" s="4">
        <v>1.04</v>
      </c>
      <c r="BD147" s="4">
        <v>14.599</v>
      </c>
      <c r="BE147" s="4">
        <v>2866.1759999999999</v>
      </c>
      <c r="BF147" s="4">
        <v>24.395</v>
      </c>
      <c r="BG147" s="4">
        <v>4.5819999999999999</v>
      </c>
      <c r="BH147" s="4">
        <v>4.3999999999999997E-2</v>
      </c>
      <c r="BI147" s="4">
        <v>4.6260000000000003</v>
      </c>
      <c r="BJ147" s="4">
        <v>3.7410000000000001</v>
      </c>
      <c r="BK147" s="4">
        <v>3.5999999999999997E-2</v>
      </c>
      <c r="BL147" s="4">
        <v>3.7770000000000001</v>
      </c>
      <c r="BM147" s="4">
        <v>0.66830000000000001</v>
      </c>
      <c r="BQ147" s="4">
        <v>260.26</v>
      </c>
      <c r="BR147" s="4">
        <v>0.226101</v>
      </c>
      <c r="BS147" s="4">
        <v>-5</v>
      </c>
      <c r="BT147" s="4">
        <v>6.0000000000000001E-3</v>
      </c>
      <c r="BU147" s="4">
        <v>5.5253430000000003</v>
      </c>
      <c r="BV147" s="4">
        <v>21</v>
      </c>
      <c r="BW147" s="4">
        <f t="shared" ref="BW147:BW181" si="13">BU147*0.2642</f>
        <v>1.4597956206</v>
      </c>
      <c r="BY147" s="4">
        <f>BE147*$BU147*VLOOKUP("Fuel Specific Gravity",'Raw Data'!$A$1:$B$2000,2,FALSE)</f>
        <v>11893.290729274368</v>
      </c>
      <c r="BZ147" s="4">
        <f>BF147*$BU147*VLOOKUP("Fuel Specific Gravity",'Raw Data'!$A$1:$B$2000,2,FALSE)</f>
        <v>101.227847606235</v>
      </c>
      <c r="CA147" s="4">
        <f>BJ147*$BU147*VLOOKUP("Fuel Specific Gravity",'Raw Data'!$A$1:$B$2000,2,FALSE)</f>
        <v>15.523401430413001</v>
      </c>
      <c r="CB147" s="4">
        <f>BM147*$BU147*VLOOKUP("Fuel Specific Gravity",'Raw Data'!$A$1:$B$2000,2,FALSE)</f>
        <v>2.7731326319019001</v>
      </c>
    </row>
    <row r="148" spans="1:80" x14ac:dyDescent="0.25">
      <c r="A148" s="4">
        <v>43167</v>
      </c>
      <c r="B148" s="38">
        <v>2.064699074074074E-2</v>
      </c>
      <c r="C148" s="4">
        <v>14.474</v>
      </c>
      <c r="D148" s="4">
        <v>0.38729999999999998</v>
      </c>
      <c r="E148" s="4">
        <v>3873.2807309999998</v>
      </c>
      <c r="F148" s="4">
        <v>225.5</v>
      </c>
      <c r="G148" s="4">
        <v>2.1</v>
      </c>
      <c r="H148" s="4">
        <v>69.3</v>
      </c>
      <c r="J148" s="4">
        <v>1.6</v>
      </c>
      <c r="K148" s="4">
        <v>0.86980000000000002</v>
      </c>
      <c r="L148" s="4">
        <v>12.589700000000001</v>
      </c>
      <c r="M148" s="4">
        <v>0.33689999999999998</v>
      </c>
      <c r="N148" s="4">
        <v>196.11689999999999</v>
      </c>
      <c r="O148" s="4">
        <v>1.8266</v>
      </c>
      <c r="P148" s="4">
        <v>197.9</v>
      </c>
      <c r="Q148" s="4">
        <v>160.29509999999999</v>
      </c>
      <c r="R148" s="4">
        <v>1.4928999999999999</v>
      </c>
      <c r="S148" s="4">
        <v>161.80000000000001</v>
      </c>
      <c r="T148" s="4">
        <v>69.298299999999998</v>
      </c>
      <c r="W148" s="4">
        <v>0</v>
      </c>
      <c r="X148" s="4">
        <v>1.3916999999999999</v>
      </c>
      <c r="Y148" s="4">
        <v>12</v>
      </c>
      <c r="Z148" s="4">
        <v>850</v>
      </c>
      <c r="AA148" s="4">
        <v>850</v>
      </c>
      <c r="AB148" s="4">
        <v>865</v>
      </c>
      <c r="AC148" s="4">
        <v>86.9</v>
      </c>
      <c r="AD148" s="4">
        <v>27.45</v>
      </c>
      <c r="AE148" s="4">
        <v>0.63</v>
      </c>
      <c r="AF148" s="4">
        <v>978</v>
      </c>
      <c r="AG148" s="4">
        <v>2</v>
      </c>
      <c r="AH148" s="4">
        <v>43</v>
      </c>
      <c r="AI148" s="4">
        <v>41</v>
      </c>
      <c r="AJ148" s="4">
        <v>191</v>
      </c>
      <c r="AK148" s="4">
        <v>170</v>
      </c>
      <c r="AL148" s="4">
        <v>5.7</v>
      </c>
      <c r="AM148" s="4">
        <v>175</v>
      </c>
      <c r="AN148" s="4" t="s">
        <v>155</v>
      </c>
      <c r="AO148" s="4">
        <v>2</v>
      </c>
      <c r="AP148" s="4">
        <v>0.89645833333333336</v>
      </c>
      <c r="AQ148" s="4">
        <v>47.160127000000003</v>
      </c>
      <c r="AR148" s="4">
        <v>-88.490663999999995</v>
      </c>
      <c r="AS148" s="4">
        <v>314.7</v>
      </c>
      <c r="AT148" s="4">
        <v>31.1</v>
      </c>
      <c r="AU148" s="4">
        <v>12</v>
      </c>
      <c r="AV148" s="4">
        <v>9</v>
      </c>
      <c r="AW148" s="4" t="s">
        <v>211</v>
      </c>
      <c r="AX148" s="4">
        <v>2.4</v>
      </c>
      <c r="AY148" s="4">
        <v>1.7</v>
      </c>
      <c r="AZ148" s="4">
        <v>3.3</v>
      </c>
      <c r="BA148" s="4">
        <v>13.404</v>
      </c>
      <c r="BB148" s="4">
        <v>13.69</v>
      </c>
      <c r="BC148" s="4">
        <v>1.02</v>
      </c>
      <c r="BD148" s="4">
        <v>14.97</v>
      </c>
      <c r="BE148" s="4">
        <v>2829.002</v>
      </c>
      <c r="BF148" s="4">
        <v>48.182000000000002</v>
      </c>
      <c r="BG148" s="4">
        <v>4.6150000000000002</v>
      </c>
      <c r="BH148" s="4">
        <v>4.2999999999999997E-2</v>
      </c>
      <c r="BI148" s="4">
        <v>4.6580000000000004</v>
      </c>
      <c r="BJ148" s="4">
        <v>3.7719999999999998</v>
      </c>
      <c r="BK148" s="4">
        <v>3.5000000000000003E-2</v>
      </c>
      <c r="BL148" s="4">
        <v>3.8069999999999999</v>
      </c>
      <c r="BM148" s="4">
        <v>0.53739999999999999</v>
      </c>
      <c r="BQ148" s="4">
        <v>227.37899999999999</v>
      </c>
      <c r="BR148" s="4">
        <v>0.38056899999999999</v>
      </c>
      <c r="BS148" s="4">
        <v>-5</v>
      </c>
      <c r="BT148" s="4">
        <v>6.0000000000000001E-3</v>
      </c>
      <c r="BU148" s="4">
        <v>9.3001550000000002</v>
      </c>
      <c r="BV148" s="4">
        <v>21</v>
      </c>
      <c r="BW148" s="4">
        <f t="shared" si="13"/>
        <v>2.4571009510000001</v>
      </c>
      <c r="BY148" s="4">
        <f>BE148*$BU148*VLOOKUP("Fuel Specific Gravity",'Raw Data'!$A$1:$B$2000,2,FALSE)</f>
        <v>19758.927978577813</v>
      </c>
      <c r="BZ148" s="4">
        <f>BF148*$BU148*VLOOKUP("Fuel Specific Gravity",'Raw Data'!$A$1:$B$2000,2,FALSE)</f>
        <v>336.52315122571002</v>
      </c>
      <c r="CA148" s="4">
        <f>BJ148*$BU148*VLOOKUP("Fuel Specific Gravity",'Raw Data'!$A$1:$B$2000,2,FALSE)</f>
        <v>26.34521867966</v>
      </c>
      <c r="CB148" s="4">
        <f>BM148*$BU148*VLOOKUP("Fuel Specific Gravity",'Raw Data'!$A$1:$B$2000,2,FALSE)</f>
        <v>3.7534253760469998</v>
      </c>
    </row>
    <row r="149" spans="1:80" x14ac:dyDescent="0.25">
      <c r="A149" s="4">
        <v>43167</v>
      </c>
      <c r="B149" s="38">
        <v>2.0658564814814814E-2</v>
      </c>
      <c r="C149" s="4">
        <v>14.45</v>
      </c>
      <c r="D149" s="4">
        <v>0.4672</v>
      </c>
      <c r="E149" s="4">
        <v>4672</v>
      </c>
      <c r="F149" s="4">
        <v>214</v>
      </c>
      <c r="G149" s="4">
        <v>2.1</v>
      </c>
      <c r="H149" s="4">
        <v>69.900000000000006</v>
      </c>
      <c r="J149" s="4">
        <v>1.49</v>
      </c>
      <c r="K149" s="4">
        <v>0.86919999999999997</v>
      </c>
      <c r="L149" s="4">
        <v>12.56</v>
      </c>
      <c r="M149" s="4">
        <v>0.40610000000000002</v>
      </c>
      <c r="N149" s="4">
        <v>186.0275</v>
      </c>
      <c r="O149" s="4">
        <v>1.8594999999999999</v>
      </c>
      <c r="P149" s="4">
        <v>187.9</v>
      </c>
      <c r="Q149" s="4">
        <v>152.0617</v>
      </c>
      <c r="R149" s="4">
        <v>1.52</v>
      </c>
      <c r="S149" s="4">
        <v>153.6</v>
      </c>
      <c r="T149" s="4">
        <v>69.898300000000006</v>
      </c>
      <c r="W149" s="4">
        <v>0</v>
      </c>
      <c r="X149" s="4">
        <v>1.2923</v>
      </c>
      <c r="Y149" s="4">
        <v>11.9</v>
      </c>
      <c r="Z149" s="4">
        <v>852</v>
      </c>
      <c r="AA149" s="4">
        <v>852</v>
      </c>
      <c r="AB149" s="4">
        <v>866</v>
      </c>
      <c r="AC149" s="4">
        <v>87</v>
      </c>
      <c r="AD149" s="4">
        <v>27.47</v>
      </c>
      <c r="AE149" s="4">
        <v>0.63</v>
      </c>
      <c r="AF149" s="4">
        <v>978</v>
      </c>
      <c r="AG149" s="4">
        <v>2</v>
      </c>
      <c r="AH149" s="4">
        <v>43</v>
      </c>
      <c r="AI149" s="4">
        <v>41</v>
      </c>
      <c r="AJ149" s="4">
        <v>191</v>
      </c>
      <c r="AK149" s="4">
        <v>169.1</v>
      </c>
      <c r="AL149" s="4">
        <v>5.6</v>
      </c>
      <c r="AM149" s="4">
        <v>175</v>
      </c>
      <c r="AN149" s="4" t="s">
        <v>155</v>
      </c>
      <c r="AO149" s="4">
        <v>2</v>
      </c>
      <c r="AP149" s="4">
        <v>0.89646990740740751</v>
      </c>
      <c r="AQ149" s="4">
        <v>47.160003000000003</v>
      </c>
      <c r="AR149" s="4">
        <v>-88.490646999999996</v>
      </c>
      <c r="AS149" s="4">
        <v>314.39999999999998</v>
      </c>
      <c r="AT149" s="4">
        <v>31</v>
      </c>
      <c r="AU149" s="4">
        <v>12</v>
      </c>
      <c r="AV149" s="4">
        <v>9</v>
      </c>
      <c r="AW149" s="4" t="s">
        <v>211</v>
      </c>
      <c r="AX149" s="4">
        <v>1.9374</v>
      </c>
      <c r="AY149" s="4">
        <v>1.7770999999999999</v>
      </c>
      <c r="AZ149" s="4">
        <v>2.9144999999999999</v>
      </c>
      <c r="BA149" s="4">
        <v>13.404</v>
      </c>
      <c r="BB149" s="4">
        <v>13.63</v>
      </c>
      <c r="BC149" s="4">
        <v>1.02</v>
      </c>
      <c r="BD149" s="4">
        <v>15.044</v>
      </c>
      <c r="BE149" s="4">
        <v>2813.69</v>
      </c>
      <c r="BF149" s="4">
        <v>57.902999999999999</v>
      </c>
      <c r="BG149" s="4">
        <v>4.3639999999999999</v>
      </c>
      <c r="BH149" s="4">
        <v>4.3999999999999997E-2</v>
      </c>
      <c r="BI149" s="4">
        <v>4.4080000000000004</v>
      </c>
      <c r="BJ149" s="4">
        <v>3.5670000000000002</v>
      </c>
      <c r="BK149" s="4">
        <v>3.5999999999999997E-2</v>
      </c>
      <c r="BL149" s="4">
        <v>3.6030000000000002</v>
      </c>
      <c r="BM149" s="4">
        <v>0.54039999999999999</v>
      </c>
      <c r="BQ149" s="4">
        <v>210.49600000000001</v>
      </c>
      <c r="BR149" s="4">
        <v>0.48861599999999999</v>
      </c>
      <c r="BS149" s="4">
        <v>-5</v>
      </c>
      <c r="BT149" s="4">
        <v>6.9290000000000003E-3</v>
      </c>
      <c r="BU149" s="4">
        <v>11.940554000000001</v>
      </c>
      <c r="BV149" s="4">
        <v>21</v>
      </c>
      <c r="BW149" s="4">
        <f t="shared" si="13"/>
        <v>3.1546943667999998</v>
      </c>
      <c r="BY149" s="4">
        <f>BE149*$BU149*VLOOKUP("Fuel Specific Gravity",'Raw Data'!$A$1:$B$2000,2,FALSE)</f>
        <v>25231.360055579265</v>
      </c>
      <c r="BZ149" s="4">
        <f>BF149*$BU149*VLOOKUP("Fuel Specific Gravity",'Raw Data'!$A$1:$B$2000,2,FALSE)</f>
        <v>519.23681759476199</v>
      </c>
      <c r="CA149" s="4">
        <f>BJ149*$BU149*VLOOKUP("Fuel Specific Gravity",'Raw Data'!$A$1:$B$2000,2,FALSE)</f>
        <v>31.986559044618005</v>
      </c>
      <c r="CB149" s="4">
        <f>BM149*$BU149*VLOOKUP("Fuel Specific Gravity",'Raw Data'!$A$1:$B$2000,2,FALSE)</f>
        <v>4.8459592115815999</v>
      </c>
    </row>
    <row r="150" spans="1:80" x14ac:dyDescent="0.25">
      <c r="A150" s="4">
        <v>43167</v>
      </c>
      <c r="B150" s="38">
        <v>2.0670138888888887E-2</v>
      </c>
      <c r="C150" s="4">
        <v>14.441000000000001</v>
      </c>
      <c r="D150" s="4">
        <v>0.40500000000000003</v>
      </c>
      <c r="E150" s="4">
        <v>4050.4255320000002</v>
      </c>
      <c r="F150" s="4">
        <v>192.9</v>
      </c>
      <c r="G150" s="4">
        <v>2.2000000000000002</v>
      </c>
      <c r="H150" s="4">
        <v>78.8</v>
      </c>
      <c r="J150" s="4">
        <v>1.24</v>
      </c>
      <c r="K150" s="4">
        <v>0.86980000000000002</v>
      </c>
      <c r="L150" s="4">
        <v>12.5616</v>
      </c>
      <c r="M150" s="4">
        <v>0.3523</v>
      </c>
      <c r="N150" s="4">
        <v>167.803</v>
      </c>
      <c r="O150" s="4">
        <v>1.9478</v>
      </c>
      <c r="P150" s="4">
        <v>169.8</v>
      </c>
      <c r="Q150" s="4">
        <v>137.16470000000001</v>
      </c>
      <c r="R150" s="4">
        <v>1.5922000000000001</v>
      </c>
      <c r="S150" s="4">
        <v>138.80000000000001</v>
      </c>
      <c r="T150" s="4">
        <v>78.843500000000006</v>
      </c>
      <c r="W150" s="4">
        <v>0</v>
      </c>
      <c r="X150" s="4">
        <v>1.0795999999999999</v>
      </c>
      <c r="Y150" s="4">
        <v>12</v>
      </c>
      <c r="Z150" s="4">
        <v>852</v>
      </c>
      <c r="AA150" s="4">
        <v>853</v>
      </c>
      <c r="AB150" s="4">
        <v>868</v>
      </c>
      <c r="AC150" s="4">
        <v>87</v>
      </c>
      <c r="AD150" s="4">
        <v>27.47</v>
      </c>
      <c r="AE150" s="4">
        <v>0.63</v>
      </c>
      <c r="AF150" s="4">
        <v>978</v>
      </c>
      <c r="AG150" s="4">
        <v>2</v>
      </c>
      <c r="AH150" s="4">
        <v>43</v>
      </c>
      <c r="AI150" s="4">
        <v>41</v>
      </c>
      <c r="AJ150" s="4">
        <v>191</v>
      </c>
      <c r="AK150" s="4">
        <v>169.9</v>
      </c>
      <c r="AL150" s="4">
        <v>5.6</v>
      </c>
      <c r="AM150" s="4">
        <v>175</v>
      </c>
      <c r="AN150" s="4" t="s">
        <v>155</v>
      </c>
      <c r="AO150" s="4">
        <v>2</v>
      </c>
      <c r="AP150" s="4">
        <v>0.89648148148148143</v>
      </c>
      <c r="AQ150" s="4">
        <v>47.159889999999997</v>
      </c>
      <c r="AR150" s="4">
        <v>-88.490577000000002</v>
      </c>
      <c r="AS150" s="4">
        <v>314.3</v>
      </c>
      <c r="AT150" s="4">
        <v>30.4</v>
      </c>
      <c r="AU150" s="4">
        <v>12</v>
      </c>
      <c r="AV150" s="4">
        <v>9</v>
      </c>
      <c r="AW150" s="4" t="s">
        <v>211</v>
      </c>
      <c r="AX150" s="4">
        <v>1.8771</v>
      </c>
      <c r="AY150" s="4">
        <v>1.8</v>
      </c>
      <c r="AZ150" s="4">
        <v>2.8771</v>
      </c>
      <c r="BA150" s="4">
        <v>13.404</v>
      </c>
      <c r="BB150" s="4">
        <v>13.7</v>
      </c>
      <c r="BC150" s="4">
        <v>1.02</v>
      </c>
      <c r="BD150" s="4">
        <v>14.964</v>
      </c>
      <c r="BE150" s="4">
        <v>2825.2539999999999</v>
      </c>
      <c r="BF150" s="4">
        <v>50.435000000000002</v>
      </c>
      <c r="BG150" s="4">
        <v>3.952</v>
      </c>
      <c r="BH150" s="4">
        <v>4.5999999999999999E-2</v>
      </c>
      <c r="BI150" s="4">
        <v>3.9980000000000002</v>
      </c>
      <c r="BJ150" s="4">
        <v>3.2309999999999999</v>
      </c>
      <c r="BK150" s="4">
        <v>3.7999999999999999E-2</v>
      </c>
      <c r="BL150" s="4">
        <v>3.2679999999999998</v>
      </c>
      <c r="BM150" s="4">
        <v>0.6119</v>
      </c>
      <c r="BQ150" s="4">
        <v>176.554</v>
      </c>
      <c r="BR150" s="4">
        <v>0.47463300000000003</v>
      </c>
      <c r="BS150" s="4">
        <v>-5</v>
      </c>
      <c r="BT150" s="4">
        <v>7.0000000000000001E-3</v>
      </c>
      <c r="BU150" s="4">
        <v>11.598843</v>
      </c>
      <c r="BV150" s="4">
        <v>21</v>
      </c>
      <c r="BW150" s="4">
        <f t="shared" si="13"/>
        <v>3.0644143206000001</v>
      </c>
      <c r="BY150" s="4">
        <f>BE150*$BU150*VLOOKUP("Fuel Specific Gravity",'Raw Data'!$A$1:$B$2000,2,FALSE)</f>
        <v>24610.027863422623</v>
      </c>
      <c r="BZ150" s="4">
        <f>BF150*$BU150*VLOOKUP("Fuel Specific Gravity",'Raw Data'!$A$1:$B$2000,2,FALSE)</f>
        <v>439.32572267545504</v>
      </c>
      <c r="CA150" s="4">
        <f>BJ150*$BU150*VLOOKUP("Fuel Specific Gravity",'Raw Data'!$A$1:$B$2000,2,FALSE)</f>
        <v>28.144372161483002</v>
      </c>
      <c r="CB150" s="4">
        <f>BM150*$BU150*VLOOKUP("Fuel Specific Gravity",'Raw Data'!$A$1:$B$2000,2,FALSE)</f>
        <v>5.3300963558067007</v>
      </c>
    </row>
    <row r="151" spans="1:80" x14ac:dyDescent="0.25">
      <c r="A151" s="4">
        <v>43167</v>
      </c>
      <c r="B151" s="38">
        <v>2.0681712962962961E-2</v>
      </c>
      <c r="C151" s="4">
        <v>14.234999999999999</v>
      </c>
      <c r="D151" s="4">
        <v>0.37180000000000002</v>
      </c>
      <c r="E151" s="4">
        <v>3717.6348549999998</v>
      </c>
      <c r="F151" s="4">
        <v>172.4</v>
      </c>
      <c r="G151" s="4">
        <v>2.2999999999999998</v>
      </c>
      <c r="H151" s="4">
        <v>83.8</v>
      </c>
      <c r="J151" s="4">
        <v>1.0900000000000001</v>
      </c>
      <c r="K151" s="4">
        <v>0.87170000000000003</v>
      </c>
      <c r="L151" s="4">
        <v>12.408300000000001</v>
      </c>
      <c r="M151" s="4">
        <v>0.3241</v>
      </c>
      <c r="N151" s="4">
        <v>150.32130000000001</v>
      </c>
      <c r="O151" s="4">
        <v>2.0049000000000001</v>
      </c>
      <c r="P151" s="4">
        <v>152.30000000000001</v>
      </c>
      <c r="Q151" s="4">
        <v>122.875</v>
      </c>
      <c r="R151" s="4">
        <v>1.6389</v>
      </c>
      <c r="S151" s="4">
        <v>124.5</v>
      </c>
      <c r="T151" s="4">
        <v>83.840999999999994</v>
      </c>
      <c r="W151" s="4">
        <v>0</v>
      </c>
      <c r="X151" s="4">
        <v>0.94750000000000001</v>
      </c>
      <c r="Y151" s="4">
        <v>11.9</v>
      </c>
      <c r="Z151" s="4">
        <v>852</v>
      </c>
      <c r="AA151" s="4">
        <v>852</v>
      </c>
      <c r="AB151" s="4">
        <v>868</v>
      </c>
      <c r="AC151" s="4">
        <v>87</v>
      </c>
      <c r="AD151" s="4">
        <v>27.47</v>
      </c>
      <c r="AE151" s="4">
        <v>0.63</v>
      </c>
      <c r="AF151" s="4">
        <v>978</v>
      </c>
      <c r="AG151" s="4">
        <v>2</v>
      </c>
      <c r="AH151" s="4">
        <v>43</v>
      </c>
      <c r="AI151" s="4">
        <v>41</v>
      </c>
      <c r="AJ151" s="4">
        <v>190.1</v>
      </c>
      <c r="AK151" s="4">
        <v>170</v>
      </c>
      <c r="AL151" s="4">
        <v>5.5</v>
      </c>
      <c r="AM151" s="4">
        <v>174.9</v>
      </c>
      <c r="AN151" s="4" t="s">
        <v>155</v>
      </c>
      <c r="AO151" s="4">
        <v>2</v>
      </c>
      <c r="AP151" s="4">
        <v>0.89649305555555558</v>
      </c>
      <c r="AQ151" s="4">
        <v>47.159778000000003</v>
      </c>
      <c r="AR151" s="4">
        <v>-88.490466999999995</v>
      </c>
      <c r="AS151" s="4">
        <v>314.39999999999998</v>
      </c>
      <c r="AT151" s="4">
        <v>33.299999999999997</v>
      </c>
      <c r="AU151" s="4">
        <v>12</v>
      </c>
      <c r="AV151" s="4">
        <v>9</v>
      </c>
      <c r="AW151" s="4" t="s">
        <v>211</v>
      </c>
      <c r="AX151" s="4">
        <v>1.4374</v>
      </c>
      <c r="AY151" s="4">
        <v>1.8</v>
      </c>
      <c r="AZ151" s="4">
        <v>2.4373999999999998</v>
      </c>
      <c r="BA151" s="4">
        <v>13.404</v>
      </c>
      <c r="BB151" s="4">
        <v>13.91</v>
      </c>
      <c r="BC151" s="4">
        <v>1.04</v>
      </c>
      <c r="BD151" s="4">
        <v>14.718</v>
      </c>
      <c r="BE151" s="4">
        <v>2830.5590000000002</v>
      </c>
      <c r="BF151" s="4">
        <v>47.051000000000002</v>
      </c>
      <c r="BG151" s="4">
        <v>3.5910000000000002</v>
      </c>
      <c r="BH151" s="4">
        <v>4.8000000000000001E-2</v>
      </c>
      <c r="BI151" s="4">
        <v>3.6389999999999998</v>
      </c>
      <c r="BJ151" s="4">
        <v>2.9350000000000001</v>
      </c>
      <c r="BK151" s="4">
        <v>3.9E-2</v>
      </c>
      <c r="BL151" s="4">
        <v>2.9740000000000002</v>
      </c>
      <c r="BM151" s="4">
        <v>0.66</v>
      </c>
      <c r="BQ151" s="4">
        <v>157.15199999999999</v>
      </c>
      <c r="BR151" s="4">
        <v>0.36348799999999998</v>
      </c>
      <c r="BS151" s="4">
        <v>-5</v>
      </c>
      <c r="BT151" s="4">
        <v>7.9279999999999993E-3</v>
      </c>
      <c r="BU151" s="4">
        <v>8.8827269999999992</v>
      </c>
      <c r="BV151" s="4">
        <v>21</v>
      </c>
      <c r="BW151" s="4">
        <f t="shared" si="13"/>
        <v>2.3468164733999997</v>
      </c>
      <c r="BY151" s="4">
        <f>BE151*$BU151*VLOOKUP("Fuel Specific Gravity",'Raw Data'!$A$1:$B$2000,2,FALSE)</f>
        <v>18882.455223649144</v>
      </c>
      <c r="BZ151" s="4">
        <f>BF151*$BU151*VLOOKUP("Fuel Specific Gravity",'Raw Data'!$A$1:$B$2000,2,FALSE)</f>
        <v>313.87383224582697</v>
      </c>
      <c r="CA151" s="4">
        <f>BJ151*$BU151*VLOOKUP("Fuel Specific Gravity",'Raw Data'!$A$1:$B$2000,2,FALSE)</f>
        <v>19.579173612494998</v>
      </c>
      <c r="CB151" s="4">
        <f>BM151*$BU151*VLOOKUP("Fuel Specific Gravity",'Raw Data'!$A$1:$B$2000,2,FALSE)</f>
        <v>4.4028124648200002</v>
      </c>
    </row>
    <row r="152" spans="1:80" x14ac:dyDescent="0.25">
      <c r="A152" s="4">
        <v>43167</v>
      </c>
      <c r="B152" s="38">
        <v>2.0693287037037034E-2</v>
      </c>
      <c r="C152" s="4">
        <v>14.125</v>
      </c>
      <c r="D152" s="4">
        <v>0.14349999999999999</v>
      </c>
      <c r="E152" s="4">
        <v>1435.4771780000001</v>
      </c>
      <c r="F152" s="4">
        <v>153.4</v>
      </c>
      <c r="G152" s="4">
        <v>2.2999999999999998</v>
      </c>
      <c r="H152" s="4">
        <v>80.3</v>
      </c>
      <c r="J152" s="4">
        <v>0.94</v>
      </c>
      <c r="K152" s="4">
        <v>0.87460000000000004</v>
      </c>
      <c r="L152" s="4">
        <v>12.353400000000001</v>
      </c>
      <c r="M152" s="4">
        <v>0.1255</v>
      </c>
      <c r="N152" s="4">
        <v>134.17169999999999</v>
      </c>
      <c r="O152" s="4">
        <v>2.0116000000000001</v>
      </c>
      <c r="P152" s="4">
        <v>136.19999999999999</v>
      </c>
      <c r="Q152" s="4">
        <v>109.67400000000001</v>
      </c>
      <c r="R152" s="4">
        <v>1.6443000000000001</v>
      </c>
      <c r="S152" s="4">
        <v>111.3</v>
      </c>
      <c r="T152" s="4">
        <v>80.293199999999999</v>
      </c>
      <c r="W152" s="4">
        <v>0</v>
      </c>
      <c r="X152" s="4">
        <v>0.81810000000000005</v>
      </c>
      <c r="Y152" s="4">
        <v>11.9</v>
      </c>
      <c r="Z152" s="4">
        <v>851</v>
      </c>
      <c r="AA152" s="4">
        <v>851</v>
      </c>
      <c r="AB152" s="4">
        <v>869</v>
      </c>
      <c r="AC152" s="4">
        <v>87</v>
      </c>
      <c r="AD152" s="4">
        <v>27.47</v>
      </c>
      <c r="AE152" s="4">
        <v>0.63</v>
      </c>
      <c r="AF152" s="4">
        <v>978</v>
      </c>
      <c r="AG152" s="4">
        <v>2</v>
      </c>
      <c r="AH152" s="4">
        <v>43</v>
      </c>
      <c r="AI152" s="4">
        <v>41</v>
      </c>
      <c r="AJ152" s="4">
        <v>190</v>
      </c>
      <c r="AK152" s="4">
        <v>170</v>
      </c>
      <c r="AL152" s="4">
        <v>5.5</v>
      </c>
      <c r="AM152" s="4">
        <v>174.6</v>
      </c>
      <c r="AN152" s="4" t="s">
        <v>155</v>
      </c>
      <c r="AO152" s="4">
        <v>2</v>
      </c>
      <c r="AP152" s="4">
        <v>0.89650462962962962</v>
      </c>
      <c r="AQ152" s="4">
        <v>47.159672999999998</v>
      </c>
      <c r="AR152" s="4">
        <v>-88.490317000000005</v>
      </c>
      <c r="AS152" s="4">
        <v>314.5</v>
      </c>
      <c r="AT152" s="4">
        <v>34.799999999999997</v>
      </c>
      <c r="AU152" s="4">
        <v>12</v>
      </c>
      <c r="AV152" s="4">
        <v>9</v>
      </c>
      <c r="AW152" s="4" t="s">
        <v>211</v>
      </c>
      <c r="AX152" s="4">
        <v>1.7625999999999999</v>
      </c>
      <c r="AY152" s="4">
        <v>1.1832</v>
      </c>
      <c r="AZ152" s="4">
        <v>2.6855000000000002</v>
      </c>
      <c r="BA152" s="4">
        <v>13.404</v>
      </c>
      <c r="BB152" s="4">
        <v>14.25</v>
      </c>
      <c r="BC152" s="4">
        <v>1.06</v>
      </c>
      <c r="BD152" s="4">
        <v>14.337999999999999</v>
      </c>
      <c r="BE152" s="4">
        <v>2875.4989999999998</v>
      </c>
      <c r="BF152" s="4">
        <v>18.600000000000001</v>
      </c>
      <c r="BG152" s="4">
        <v>3.2709999999999999</v>
      </c>
      <c r="BH152" s="4">
        <v>4.9000000000000002E-2</v>
      </c>
      <c r="BI152" s="4">
        <v>3.32</v>
      </c>
      <c r="BJ152" s="4">
        <v>2.673</v>
      </c>
      <c r="BK152" s="4">
        <v>0.04</v>
      </c>
      <c r="BL152" s="4">
        <v>2.714</v>
      </c>
      <c r="BM152" s="4">
        <v>0.64500000000000002</v>
      </c>
      <c r="BQ152" s="4">
        <v>138.46600000000001</v>
      </c>
      <c r="BR152" s="4">
        <v>0.318772</v>
      </c>
      <c r="BS152" s="4">
        <v>-5</v>
      </c>
      <c r="BT152" s="4">
        <v>8.0000000000000002E-3</v>
      </c>
      <c r="BU152" s="4">
        <v>7.7899849999999997</v>
      </c>
      <c r="BV152" s="4">
        <v>21</v>
      </c>
      <c r="BW152" s="4">
        <f t="shared" si="13"/>
        <v>2.0581140369999997</v>
      </c>
      <c r="BY152" s="4">
        <f>BE152*$BU152*VLOOKUP("Fuel Specific Gravity",'Raw Data'!$A$1:$B$2000,2,FALSE)</f>
        <v>16822.470652213764</v>
      </c>
      <c r="BZ152" s="4">
        <f>BF152*$BU152*VLOOKUP("Fuel Specific Gravity",'Raw Data'!$A$1:$B$2000,2,FALSE)</f>
        <v>108.81518447099999</v>
      </c>
      <c r="CA152" s="4">
        <f>BJ152*$BU152*VLOOKUP("Fuel Specific Gravity",'Raw Data'!$A$1:$B$2000,2,FALSE)</f>
        <v>15.637795058655</v>
      </c>
      <c r="CB152" s="4">
        <f>BM152*$BU152*VLOOKUP("Fuel Specific Gravity",'Raw Data'!$A$1:$B$2000,2,FALSE)</f>
        <v>3.7734297840750002</v>
      </c>
    </row>
    <row r="153" spans="1:80" x14ac:dyDescent="0.25">
      <c r="A153" s="4">
        <v>43167</v>
      </c>
      <c r="B153" s="38">
        <v>2.0704861111111111E-2</v>
      </c>
      <c r="C153" s="4">
        <v>13.95</v>
      </c>
      <c r="D153" s="4">
        <v>5.1499999999999997E-2</v>
      </c>
      <c r="E153" s="4">
        <v>514.81033100000002</v>
      </c>
      <c r="F153" s="4">
        <v>143</v>
      </c>
      <c r="G153" s="4">
        <v>2.2999999999999998</v>
      </c>
      <c r="H153" s="4">
        <v>68.099999999999994</v>
      </c>
      <c r="J153" s="4">
        <v>0.79</v>
      </c>
      <c r="K153" s="4">
        <v>0.87680000000000002</v>
      </c>
      <c r="L153" s="4">
        <v>12.231299999999999</v>
      </c>
      <c r="M153" s="4">
        <v>4.5100000000000001E-2</v>
      </c>
      <c r="N153" s="4">
        <v>125.3858</v>
      </c>
      <c r="O153" s="4">
        <v>2.0167000000000002</v>
      </c>
      <c r="P153" s="4">
        <v>127.4</v>
      </c>
      <c r="Q153" s="4">
        <v>102.4923</v>
      </c>
      <c r="R153" s="4">
        <v>1.6485000000000001</v>
      </c>
      <c r="S153" s="4">
        <v>104.1</v>
      </c>
      <c r="T153" s="4">
        <v>68.089200000000005</v>
      </c>
      <c r="W153" s="4">
        <v>0</v>
      </c>
      <c r="X153" s="4">
        <v>0.69</v>
      </c>
      <c r="Y153" s="4">
        <v>11.9</v>
      </c>
      <c r="Z153" s="4">
        <v>851</v>
      </c>
      <c r="AA153" s="4">
        <v>851</v>
      </c>
      <c r="AB153" s="4">
        <v>869</v>
      </c>
      <c r="AC153" s="4">
        <v>87</v>
      </c>
      <c r="AD153" s="4">
        <v>27.47</v>
      </c>
      <c r="AE153" s="4">
        <v>0.63</v>
      </c>
      <c r="AF153" s="4">
        <v>978</v>
      </c>
      <c r="AG153" s="4">
        <v>2</v>
      </c>
      <c r="AH153" s="4">
        <v>43</v>
      </c>
      <c r="AI153" s="4">
        <v>41</v>
      </c>
      <c r="AJ153" s="4">
        <v>190</v>
      </c>
      <c r="AK153" s="4">
        <v>170</v>
      </c>
      <c r="AL153" s="4">
        <v>5.5</v>
      </c>
      <c r="AM153" s="4">
        <v>174.2</v>
      </c>
      <c r="AN153" s="4" t="s">
        <v>155</v>
      </c>
      <c r="AO153" s="4">
        <v>2</v>
      </c>
      <c r="AP153" s="4">
        <v>0.89651620370370377</v>
      </c>
      <c r="AQ153" s="4">
        <v>47.159568</v>
      </c>
      <c r="AR153" s="4">
        <v>-88.490176000000005</v>
      </c>
      <c r="AS153" s="4">
        <v>314.3</v>
      </c>
      <c r="AT153" s="4">
        <v>36.9</v>
      </c>
      <c r="AU153" s="4">
        <v>12</v>
      </c>
      <c r="AV153" s="4">
        <v>8</v>
      </c>
      <c r="AW153" s="4" t="s">
        <v>224</v>
      </c>
      <c r="AX153" s="4">
        <v>1.9</v>
      </c>
      <c r="AY153" s="4">
        <v>1</v>
      </c>
      <c r="AZ153" s="4">
        <v>2.8</v>
      </c>
      <c r="BA153" s="4">
        <v>13.404</v>
      </c>
      <c r="BB153" s="4">
        <v>14.51</v>
      </c>
      <c r="BC153" s="4">
        <v>1.08</v>
      </c>
      <c r="BD153" s="4">
        <v>14.05</v>
      </c>
      <c r="BE153" s="4">
        <v>2894.4560000000001</v>
      </c>
      <c r="BF153" s="4">
        <v>6.7990000000000004</v>
      </c>
      <c r="BG153" s="4">
        <v>3.1070000000000002</v>
      </c>
      <c r="BH153" s="4">
        <v>0.05</v>
      </c>
      <c r="BI153" s="4">
        <v>3.157</v>
      </c>
      <c r="BJ153" s="4">
        <v>2.54</v>
      </c>
      <c r="BK153" s="4">
        <v>4.1000000000000002E-2</v>
      </c>
      <c r="BL153" s="4">
        <v>2.581</v>
      </c>
      <c r="BM153" s="4">
        <v>0.55600000000000005</v>
      </c>
      <c r="BQ153" s="4">
        <v>118.724</v>
      </c>
      <c r="BR153" s="4">
        <v>0.252828</v>
      </c>
      <c r="BS153" s="4">
        <v>-5</v>
      </c>
      <c r="BT153" s="4">
        <v>8.0000000000000002E-3</v>
      </c>
      <c r="BU153" s="4">
        <v>6.1784840000000001</v>
      </c>
      <c r="BV153" s="4">
        <v>21</v>
      </c>
      <c r="BW153" s="4">
        <f t="shared" si="13"/>
        <v>1.6323554728</v>
      </c>
      <c r="BY153" s="4">
        <f>BE153*$BU153*VLOOKUP("Fuel Specific Gravity",'Raw Data'!$A$1:$B$2000,2,FALSE)</f>
        <v>13430.395913612705</v>
      </c>
      <c r="BZ153" s="4">
        <f>BF153*$BU153*VLOOKUP("Fuel Specific Gravity",'Raw Data'!$A$1:$B$2000,2,FALSE)</f>
        <v>31.547642049716</v>
      </c>
      <c r="CA153" s="4">
        <f>BJ153*$BU153*VLOOKUP("Fuel Specific Gravity",'Raw Data'!$A$1:$B$2000,2,FALSE)</f>
        <v>11.78570536936</v>
      </c>
      <c r="CB153" s="4">
        <f>BM153*$BU153*VLOOKUP("Fuel Specific Gravity",'Raw Data'!$A$1:$B$2000,2,FALSE)</f>
        <v>2.5798630651040004</v>
      </c>
    </row>
    <row r="154" spans="1:80" x14ac:dyDescent="0.25">
      <c r="A154" s="4">
        <v>43167</v>
      </c>
      <c r="B154" s="38">
        <v>2.0716435185185185E-2</v>
      </c>
      <c r="C154" s="4">
        <v>12.571</v>
      </c>
      <c r="D154" s="4">
        <v>1.17E-2</v>
      </c>
      <c r="E154" s="4">
        <v>117.07743499999999</v>
      </c>
      <c r="F154" s="4">
        <v>140.30000000000001</v>
      </c>
      <c r="G154" s="4">
        <v>2.2999999999999998</v>
      </c>
      <c r="H154" s="4">
        <v>62.2</v>
      </c>
      <c r="J154" s="4">
        <v>0.64</v>
      </c>
      <c r="K154" s="4">
        <v>0.88819999999999999</v>
      </c>
      <c r="L154" s="4">
        <v>11.164999999999999</v>
      </c>
      <c r="M154" s="4">
        <v>1.04E-2</v>
      </c>
      <c r="N154" s="4">
        <v>124.57640000000001</v>
      </c>
      <c r="O154" s="4">
        <v>2.0428000000000002</v>
      </c>
      <c r="P154" s="4">
        <v>126.6</v>
      </c>
      <c r="Q154" s="4">
        <v>101.83069999999999</v>
      </c>
      <c r="R154" s="4">
        <v>1.6698</v>
      </c>
      <c r="S154" s="4">
        <v>103.5</v>
      </c>
      <c r="T154" s="4">
        <v>62.175600000000003</v>
      </c>
      <c r="W154" s="4">
        <v>0</v>
      </c>
      <c r="X154" s="4">
        <v>0.57040000000000002</v>
      </c>
      <c r="Y154" s="4">
        <v>11.9</v>
      </c>
      <c r="Z154" s="4">
        <v>851</v>
      </c>
      <c r="AA154" s="4">
        <v>852</v>
      </c>
      <c r="AB154" s="4">
        <v>869</v>
      </c>
      <c r="AC154" s="4">
        <v>87</v>
      </c>
      <c r="AD154" s="4">
        <v>27.47</v>
      </c>
      <c r="AE154" s="4">
        <v>0.63</v>
      </c>
      <c r="AF154" s="4">
        <v>978</v>
      </c>
      <c r="AG154" s="4">
        <v>2</v>
      </c>
      <c r="AH154" s="4">
        <v>43</v>
      </c>
      <c r="AI154" s="4">
        <v>41</v>
      </c>
      <c r="AJ154" s="4">
        <v>190</v>
      </c>
      <c r="AK154" s="4">
        <v>170</v>
      </c>
      <c r="AL154" s="4">
        <v>5.5</v>
      </c>
      <c r="AM154" s="4">
        <v>174.2</v>
      </c>
      <c r="AN154" s="4" t="s">
        <v>155</v>
      </c>
      <c r="AO154" s="4">
        <v>2</v>
      </c>
      <c r="AP154" s="4">
        <v>0.8965277777777777</v>
      </c>
      <c r="AQ154" s="4">
        <v>47.159469000000001</v>
      </c>
      <c r="AR154" s="4">
        <v>-88.490009999999998</v>
      </c>
      <c r="AS154" s="4">
        <v>314.39999999999998</v>
      </c>
      <c r="AT154" s="4">
        <v>37.200000000000003</v>
      </c>
      <c r="AU154" s="4">
        <v>12</v>
      </c>
      <c r="AV154" s="4">
        <v>8</v>
      </c>
      <c r="AW154" s="4" t="s">
        <v>224</v>
      </c>
      <c r="AX154" s="4">
        <v>1.2060999999999999</v>
      </c>
      <c r="AY154" s="4">
        <v>1</v>
      </c>
      <c r="AZ154" s="4">
        <v>1.8748</v>
      </c>
      <c r="BA154" s="4">
        <v>13.404</v>
      </c>
      <c r="BB154" s="4">
        <v>16.05</v>
      </c>
      <c r="BC154" s="4">
        <v>1.2</v>
      </c>
      <c r="BD154" s="4">
        <v>12.59</v>
      </c>
      <c r="BE154" s="4">
        <v>2903.36</v>
      </c>
      <c r="BF154" s="4">
        <v>1.7210000000000001</v>
      </c>
      <c r="BG154" s="4">
        <v>3.3919999999999999</v>
      </c>
      <c r="BH154" s="4">
        <v>5.6000000000000001E-2</v>
      </c>
      <c r="BI154" s="4">
        <v>3.448</v>
      </c>
      <c r="BJ154" s="4">
        <v>2.7730000000000001</v>
      </c>
      <c r="BK154" s="4">
        <v>4.4999999999999998E-2</v>
      </c>
      <c r="BL154" s="4">
        <v>2.819</v>
      </c>
      <c r="BM154" s="4">
        <v>0.55789999999999995</v>
      </c>
      <c r="BQ154" s="4">
        <v>107.84099999999999</v>
      </c>
      <c r="BR154" s="4">
        <v>0.25543199999999999</v>
      </c>
      <c r="BS154" s="4">
        <v>-5</v>
      </c>
      <c r="BT154" s="4">
        <v>8.0000000000000002E-3</v>
      </c>
      <c r="BU154" s="4">
        <v>6.2421199999999999</v>
      </c>
      <c r="BV154" s="4">
        <v>21</v>
      </c>
      <c r="BW154" s="4">
        <f t="shared" si="13"/>
        <v>1.6491681039999999</v>
      </c>
      <c r="BY154" s="4">
        <f>BE154*$BU154*VLOOKUP("Fuel Specific Gravity",'Raw Data'!$A$1:$B$2000,2,FALSE)</f>
        <v>13610.464263923199</v>
      </c>
      <c r="BZ154" s="4">
        <f>BF154*$BU154*VLOOKUP("Fuel Specific Gravity",'Raw Data'!$A$1:$B$2000,2,FALSE)</f>
        <v>8.06775907852</v>
      </c>
      <c r="CA154" s="4">
        <f>BJ154*$BU154*VLOOKUP("Fuel Specific Gravity",'Raw Data'!$A$1:$B$2000,2,FALSE)</f>
        <v>12.999358468760001</v>
      </c>
      <c r="CB154" s="4">
        <f>BM154*$BU154*VLOOKUP("Fuel Specific Gravity",'Raw Data'!$A$1:$B$2000,2,FALSE)</f>
        <v>2.6153415397479995</v>
      </c>
    </row>
    <row r="155" spans="1:80" x14ac:dyDescent="0.25">
      <c r="A155" s="4">
        <v>43167</v>
      </c>
      <c r="B155" s="38">
        <v>2.0728009259259259E-2</v>
      </c>
      <c r="C155" s="4">
        <v>7.7649999999999997</v>
      </c>
      <c r="D155" s="4">
        <v>7.3000000000000001E-3</v>
      </c>
      <c r="E155" s="4">
        <v>72.531223999999995</v>
      </c>
      <c r="F155" s="4">
        <v>144.5</v>
      </c>
      <c r="G155" s="4">
        <v>2.2999999999999998</v>
      </c>
      <c r="H155" s="4">
        <v>68</v>
      </c>
      <c r="J155" s="4">
        <v>0.59</v>
      </c>
      <c r="K155" s="4">
        <v>0.92879999999999996</v>
      </c>
      <c r="L155" s="4">
        <v>7.2115999999999998</v>
      </c>
      <c r="M155" s="4">
        <v>6.7000000000000002E-3</v>
      </c>
      <c r="N155" s="4">
        <v>134.1952</v>
      </c>
      <c r="O155" s="4">
        <v>2.1362000000000001</v>
      </c>
      <c r="P155" s="4">
        <v>136.30000000000001</v>
      </c>
      <c r="Q155" s="4">
        <v>109.6932</v>
      </c>
      <c r="R155" s="4">
        <v>1.7462</v>
      </c>
      <c r="S155" s="4">
        <v>111.4</v>
      </c>
      <c r="T155" s="4">
        <v>67.959900000000005</v>
      </c>
      <c r="W155" s="4">
        <v>0</v>
      </c>
      <c r="X155" s="4">
        <v>0.54500000000000004</v>
      </c>
      <c r="Y155" s="4">
        <v>11.9</v>
      </c>
      <c r="Z155" s="4">
        <v>851</v>
      </c>
      <c r="AA155" s="4">
        <v>852</v>
      </c>
      <c r="AB155" s="4">
        <v>869</v>
      </c>
      <c r="AC155" s="4">
        <v>87</v>
      </c>
      <c r="AD155" s="4">
        <v>27.47</v>
      </c>
      <c r="AE155" s="4">
        <v>0.63</v>
      </c>
      <c r="AF155" s="4">
        <v>978</v>
      </c>
      <c r="AG155" s="4">
        <v>2</v>
      </c>
      <c r="AH155" s="4">
        <v>43</v>
      </c>
      <c r="AI155" s="4">
        <v>41</v>
      </c>
      <c r="AJ155" s="4">
        <v>190</v>
      </c>
      <c r="AK155" s="4">
        <v>170</v>
      </c>
      <c r="AL155" s="4">
        <v>5.6</v>
      </c>
      <c r="AM155" s="4">
        <v>174.5</v>
      </c>
      <c r="AN155" s="4" t="s">
        <v>155</v>
      </c>
      <c r="AO155" s="4">
        <v>2</v>
      </c>
      <c r="AP155" s="4">
        <v>0.89653935185185185</v>
      </c>
      <c r="AQ155" s="4">
        <v>47.159297000000002</v>
      </c>
      <c r="AR155" s="4">
        <v>-88.489711999999997</v>
      </c>
      <c r="AS155" s="4">
        <v>314.39999999999998</v>
      </c>
      <c r="AT155" s="4">
        <v>36.4</v>
      </c>
      <c r="AU155" s="4">
        <v>12</v>
      </c>
      <c r="AV155" s="4">
        <v>9</v>
      </c>
      <c r="AW155" s="4" t="s">
        <v>211</v>
      </c>
      <c r="AX155" s="4">
        <v>1</v>
      </c>
      <c r="AY155" s="4">
        <v>1.0770999999999999</v>
      </c>
      <c r="AZ155" s="4">
        <v>1.6</v>
      </c>
      <c r="BA155" s="4">
        <v>13.404</v>
      </c>
      <c r="BB155" s="4">
        <v>25.42</v>
      </c>
      <c r="BC155" s="4">
        <v>1.9</v>
      </c>
      <c r="BD155" s="4">
        <v>7.6680000000000001</v>
      </c>
      <c r="BE155" s="4">
        <v>2907.915</v>
      </c>
      <c r="BF155" s="4">
        <v>1.7290000000000001</v>
      </c>
      <c r="BG155" s="4">
        <v>5.6669999999999998</v>
      </c>
      <c r="BH155" s="4">
        <v>0.09</v>
      </c>
      <c r="BI155" s="4">
        <v>5.7569999999999997</v>
      </c>
      <c r="BJ155" s="4">
        <v>4.6319999999999997</v>
      </c>
      <c r="BK155" s="4">
        <v>7.3999999999999996E-2</v>
      </c>
      <c r="BL155" s="4">
        <v>4.7060000000000004</v>
      </c>
      <c r="BM155" s="4">
        <v>0.9456</v>
      </c>
      <c r="BQ155" s="4">
        <v>159.77799999999999</v>
      </c>
      <c r="BR155" s="4">
        <v>0.16402900000000001</v>
      </c>
      <c r="BS155" s="4">
        <v>-5</v>
      </c>
      <c r="BT155" s="4">
        <v>7.071E-3</v>
      </c>
      <c r="BU155" s="4">
        <v>4.0084590000000002</v>
      </c>
      <c r="BV155" s="4">
        <v>21</v>
      </c>
      <c r="BW155" s="4">
        <f t="shared" si="13"/>
        <v>1.0590348678000001</v>
      </c>
      <c r="BY155" s="4">
        <f>BE155*$BU155*VLOOKUP("Fuel Specific Gravity",'Raw Data'!$A$1:$B$2000,2,FALSE)</f>
        <v>8753.8497977917359</v>
      </c>
      <c r="BZ155" s="4">
        <f>BF155*$BU155*VLOOKUP("Fuel Specific Gravity",'Raw Data'!$A$1:$B$2000,2,FALSE)</f>
        <v>5.2048998338610009</v>
      </c>
      <c r="CA155" s="4">
        <f>BJ155*$BU155*VLOOKUP("Fuel Specific Gravity",'Raw Data'!$A$1:$B$2000,2,FALSE)</f>
        <v>13.943953748087999</v>
      </c>
      <c r="CB155" s="4">
        <f>BM155*$BU155*VLOOKUP("Fuel Specific Gravity",'Raw Data'!$A$1:$B$2000,2,FALSE)</f>
        <v>2.8465895216304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2018-03-09T21:47:25Z</dcterms:modified>
</cp:coreProperties>
</file>