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CSC_2016\MSRP\"/>
    </mc:Choice>
  </mc:AlternateContent>
  <bookViews>
    <workbookView xWindow="240" yWindow="96" windowWidth="20112" windowHeight="6972"/>
  </bookViews>
  <sheets>
    <sheet name="MSRP_Spreadsheet" sheetId="1" r:id="rId1"/>
    <sheet name="Supporting_Calculations" sheetId="2" r:id="rId2"/>
    <sheet name="Reciepts-Documentation" sheetId="4" r:id="rId3"/>
  </sheets>
  <definedNames>
    <definedName name="spptdoc">'Reciepts-Documentation'!$A$362</definedName>
  </definedNames>
  <calcPr calcId="152511"/>
</workbook>
</file>

<file path=xl/calcChain.xml><?xml version="1.0" encoding="utf-8"?>
<calcChain xmlns="http://schemas.openxmlformats.org/spreadsheetml/2006/main">
  <c r="G31" i="1" l="1"/>
  <c r="E56" i="1"/>
  <c r="G56" i="1" s="1"/>
  <c r="E55" i="2"/>
  <c r="G55" i="2" s="1"/>
  <c r="E241" i="4"/>
  <c r="G241" i="4"/>
  <c r="E30" i="1"/>
  <c r="G30" i="1" s="1"/>
  <c r="E29" i="2"/>
  <c r="G29" i="2" s="1"/>
  <c r="G53" i="4"/>
  <c r="E53" i="4"/>
  <c r="E56" i="2"/>
  <c r="F77" i="1"/>
  <c r="G77" i="1" s="1"/>
  <c r="F76" i="2"/>
  <c r="G76" i="2" s="1"/>
  <c r="F311" i="4"/>
  <c r="L315" i="4"/>
  <c r="L324" i="4" s="1"/>
  <c r="F32" i="1"/>
  <c r="G32" i="1" s="1"/>
  <c r="F31" i="2"/>
  <c r="G31" i="2" s="1"/>
  <c r="F113" i="4"/>
  <c r="F55" i="1" l="1"/>
  <c r="G55" i="1" s="1"/>
  <c r="F54" i="2"/>
  <c r="G54" i="2" s="1"/>
  <c r="F229" i="4"/>
  <c r="G311" i="4"/>
  <c r="E34" i="2" l="1"/>
  <c r="E181" i="4"/>
  <c r="G29" i="1"/>
  <c r="G28" i="2"/>
  <c r="G25" i="4"/>
  <c r="G109" i="2" l="1"/>
  <c r="G108" i="2"/>
  <c r="G62" i="2"/>
  <c r="F62" i="2"/>
  <c r="G39" i="2"/>
  <c r="F39" i="2"/>
  <c r="G35" i="2"/>
  <c r="G34" i="2"/>
  <c r="G33" i="2"/>
  <c r="G32" i="2"/>
  <c r="G30" i="2"/>
  <c r="G331" i="4"/>
  <c r="G330" i="4"/>
  <c r="G181" i="4"/>
  <c r="G159" i="4"/>
  <c r="G110" i="1"/>
  <c r="G109" i="1"/>
  <c r="G35" i="1"/>
  <c r="G34" i="1"/>
  <c r="G63" i="1" l="1"/>
  <c r="F63" i="1"/>
  <c r="G40" i="1"/>
  <c r="F40" i="1"/>
  <c r="G36" i="1"/>
  <c r="G33" i="1"/>
  <c r="G81" i="4" l="1"/>
  <c r="G113" i="4"/>
  <c r="G137" i="4"/>
  <c r="G205" i="4"/>
  <c r="G229" i="4"/>
  <c r="C155" i="1"/>
  <c r="E153" i="1"/>
  <c r="F153" i="1"/>
  <c r="D153" i="1"/>
  <c r="C153" i="1"/>
  <c r="G153" i="1"/>
  <c r="C157" i="1" s="1"/>
  <c r="C156" i="1" l="1"/>
</calcChain>
</file>

<file path=xl/sharedStrings.xml><?xml version="1.0" encoding="utf-8"?>
<sst xmlns="http://schemas.openxmlformats.org/spreadsheetml/2006/main" count="665" uniqueCount="200">
  <si>
    <t>Component</t>
  </si>
  <si>
    <t>Description/Details</t>
  </si>
  <si>
    <t>Per Item MSRP</t>
  </si>
  <si>
    <t>Mfg. quote</t>
  </si>
  <si>
    <t xml:space="preserve">Whls. </t>
  </si>
  <si>
    <t>Retail cost of added component</t>
  </si>
  <si>
    <t>Retail of most expensive part +50% for substituted component</t>
  </si>
  <si>
    <t>Sled MSRP or Highest Value of modified components</t>
  </si>
  <si>
    <t>Factory options utilized on competition sled</t>
  </si>
  <si>
    <t>tow hitch/rack</t>
  </si>
  <si>
    <t>12 VDC outlet</t>
  </si>
  <si>
    <t>handle bar hooks</t>
  </si>
  <si>
    <t>mirrors</t>
  </si>
  <si>
    <t>tachometer</t>
  </si>
  <si>
    <t>electric start</t>
  </si>
  <si>
    <t>reverse</t>
  </si>
  <si>
    <t>shocks</t>
  </si>
  <si>
    <t>other</t>
  </si>
  <si>
    <t>Engine/Motor</t>
  </si>
  <si>
    <t>spark-ignition/compression-ignition</t>
  </si>
  <si>
    <t>internal parts coating</t>
  </si>
  <si>
    <t>head</t>
  </si>
  <si>
    <t>cylinder</t>
  </si>
  <si>
    <t>pistons/rings/connecting rods</t>
  </si>
  <si>
    <t>electric motor</t>
  </si>
  <si>
    <t>auxiliary energy sources</t>
  </si>
  <si>
    <t>fabrication</t>
  </si>
  <si>
    <t>Air Management/Intake System</t>
  </si>
  <si>
    <t>turbocharger</t>
  </si>
  <si>
    <t>air box/air filter</t>
  </si>
  <si>
    <t>intercooler</t>
  </si>
  <si>
    <t>reed valve</t>
  </si>
  <si>
    <t>rotary valve</t>
  </si>
  <si>
    <t>boost bottle</t>
  </si>
  <si>
    <t>Fuel Management</t>
  </si>
  <si>
    <t>fuel injector (PFI, SDI, DI)</t>
  </si>
  <si>
    <t>throttle body</t>
  </si>
  <si>
    <t>carburetor</t>
  </si>
  <si>
    <t>fuel pump</t>
  </si>
  <si>
    <t>fuel pressure regulator</t>
  </si>
  <si>
    <t>fuel filter</t>
  </si>
  <si>
    <t>fuel line</t>
  </si>
  <si>
    <t>Exhaust System</t>
  </si>
  <si>
    <t>muffler</t>
  </si>
  <si>
    <t>pipes/tubes</t>
  </si>
  <si>
    <t>diesel particulate filter</t>
  </si>
  <si>
    <t>oxidation catalyst</t>
  </si>
  <si>
    <t>secondary air pump</t>
  </si>
  <si>
    <t>air pump plumbing</t>
  </si>
  <si>
    <t>heat management</t>
  </si>
  <si>
    <t>Front Suspension</t>
  </si>
  <si>
    <t>skis</t>
  </si>
  <si>
    <t>springs</t>
  </si>
  <si>
    <t>trailing arms/A-arms</t>
  </si>
  <si>
    <t>steering components</t>
  </si>
  <si>
    <t>Rear Suspension</t>
  </si>
  <si>
    <t>wheels</t>
  </si>
  <si>
    <t>hyfax/sliders</t>
  </si>
  <si>
    <t>mount points</t>
  </si>
  <si>
    <t>Drivetrain</t>
  </si>
  <si>
    <t>track</t>
  </si>
  <si>
    <t>studs</t>
  </si>
  <si>
    <t>driveshaft/drive sprockets</t>
  </si>
  <si>
    <t>jackshaft</t>
  </si>
  <si>
    <t>chaincase/gear box</t>
  </si>
  <si>
    <t>drive clutch</t>
  </si>
  <si>
    <t>driven clutch</t>
  </si>
  <si>
    <t>drive belt</t>
  </si>
  <si>
    <t>cvt guarding/cover</t>
  </si>
  <si>
    <t>clutch adaptor</t>
  </si>
  <si>
    <t>Cooling System</t>
  </si>
  <si>
    <t>radiator</t>
  </si>
  <si>
    <t>coolant pump</t>
  </si>
  <si>
    <t>fan</t>
  </si>
  <si>
    <t>heat exchanger</t>
  </si>
  <si>
    <t>thermostat</t>
  </si>
  <si>
    <t>Noise/Vibration/Harshness</t>
  </si>
  <si>
    <t>skirting</t>
  </si>
  <si>
    <t>hood lining</t>
  </si>
  <si>
    <t>tunnel lining</t>
  </si>
  <si>
    <t>fiberglass packing</t>
  </si>
  <si>
    <t>Chassis</t>
  </si>
  <si>
    <t>bulkhead modification</t>
  </si>
  <si>
    <t>tunnel modification</t>
  </si>
  <si>
    <t>seat</t>
  </si>
  <si>
    <t>hood</t>
  </si>
  <si>
    <t>windshield</t>
  </si>
  <si>
    <t>motor mount</t>
  </si>
  <si>
    <t>fuel tank</t>
  </si>
  <si>
    <t>battery box</t>
  </si>
  <si>
    <t>handlebars/hooks/risers</t>
  </si>
  <si>
    <t>hand guards</t>
  </si>
  <si>
    <t>throttle</t>
  </si>
  <si>
    <t>brake system</t>
  </si>
  <si>
    <t>heated grips</t>
  </si>
  <si>
    <t>Electrical</t>
  </si>
  <si>
    <t>battery(s)</t>
  </si>
  <si>
    <t>switches</t>
  </si>
  <si>
    <t>connectors</t>
  </si>
  <si>
    <t>fuses</t>
  </si>
  <si>
    <t>wire/cable</t>
  </si>
  <si>
    <t>lighting</t>
  </si>
  <si>
    <t>motor charger</t>
  </si>
  <si>
    <t>contactor</t>
  </si>
  <si>
    <t>motor controller</t>
  </si>
  <si>
    <t>injector controller</t>
  </si>
  <si>
    <t>boost controller</t>
  </si>
  <si>
    <t>exhaust gas temperature (EGT) sensor</t>
  </si>
  <si>
    <t>engine calibration hardware</t>
  </si>
  <si>
    <t>engine calibration software</t>
  </si>
  <si>
    <t>pulley</t>
  </si>
  <si>
    <t>belts</t>
  </si>
  <si>
    <t>Added Cost = (most expensive of stock or aftermarket)*1.5 -(retail of stock)</t>
  </si>
  <si>
    <t>(Used Mfg quote instead of Mfg quote+50% in first column for clarity)</t>
  </si>
  <si>
    <t>Stock</t>
  </si>
  <si>
    <t>N/A</t>
  </si>
  <si>
    <t xml:space="preserve">Removed and added Universal </t>
  </si>
  <si>
    <t>Subtotals:</t>
  </si>
  <si>
    <t>Total</t>
  </si>
  <si>
    <r>
      <t xml:space="preserve">Notes:  </t>
    </r>
    <r>
      <rPr>
        <b/>
        <i/>
        <sz val="10"/>
        <color indexed="10"/>
        <rFont val="Arial"/>
        <family val="2"/>
      </rPr>
      <t xml:space="preserve">The following discussion is designed to assist you in determining the MSRP of your snowmobile as entered at the competition.  The change in MSRP value will reflect the impact of your modification or addition in pursuit of the goals of the competition </t>
    </r>
    <r>
      <rPr>
        <b/>
        <i/>
        <sz val="12"/>
        <color indexed="10"/>
        <rFont val="Arial"/>
        <family val="2"/>
      </rPr>
      <t>and/or</t>
    </r>
    <r>
      <rPr>
        <b/>
        <i/>
        <sz val="10"/>
        <color indexed="10"/>
        <rFont val="Arial"/>
        <family val="2"/>
      </rPr>
      <t xml:space="preserve"> to reflect the increased value of the modification or addition as perceived by the purchaser.</t>
    </r>
  </si>
  <si>
    <r>
      <t xml:space="preserve">1.  </t>
    </r>
    <r>
      <rPr>
        <sz val="8"/>
        <color indexed="10"/>
        <rFont val="Arial"/>
        <family val="2"/>
      </rPr>
      <t>If a item, modification or component you made or added does not appear in the component columb,</t>
    </r>
    <r>
      <rPr>
        <sz val="8"/>
        <rFont val="Arial"/>
        <family val="2"/>
      </rPr>
      <t xml:space="preserve"> add additional rows under appropriate heading to include non-listed components/modifications.  </t>
    </r>
    <r>
      <rPr>
        <sz val="8"/>
        <color indexed="10"/>
        <rFont val="Arial"/>
        <family val="2"/>
      </rPr>
      <t>Describe the item, modification or component in short direct terms.</t>
    </r>
  </si>
  <si>
    <r>
      <t xml:space="preserve">2. </t>
    </r>
    <r>
      <rPr>
        <b/>
        <sz val="8"/>
        <rFont val="Arial"/>
        <family val="2"/>
      </rPr>
      <t>Component MSRP based on Manufacturing Quote + 50%:</t>
    </r>
    <r>
      <rPr>
        <sz val="8"/>
        <rFont val="Arial"/>
        <family val="2"/>
      </rPr>
      <t xml:space="preserve">  </t>
    </r>
    <r>
      <rPr>
        <sz val="8"/>
        <color indexed="10"/>
        <rFont val="Arial"/>
        <family val="2"/>
      </rPr>
      <t xml:space="preserve">Example, </t>
    </r>
    <r>
      <rPr>
        <sz val="8"/>
        <rFont val="Arial"/>
        <family val="2"/>
      </rPr>
      <t>Quote for 5,000 units = $500,000, per item MSRP would equal $500,000 / 5,000 x 1.5 = $150.00/ea</t>
    </r>
  </si>
  <si>
    <r>
      <t xml:space="preserve">3. </t>
    </r>
    <r>
      <rPr>
        <b/>
        <sz val="8"/>
        <rFont val="Arial"/>
        <family val="2"/>
      </rPr>
      <t>Component MSRP based on Wholesale Price + 50%:</t>
    </r>
    <r>
      <rPr>
        <sz val="8"/>
        <rFont val="Arial"/>
        <family val="2"/>
      </rPr>
      <t xml:space="preserve">  </t>
    </r>
    <r>
      <rPr>
        <sz val="8"/>
        <color indexed="10"/>
        <rFont val="Arial"/>
        <family val="2"/>
      </rPr>
      <t>Example,</t>
    </r>
    <r>
      <rPr>
        <sz val="8"/>
        <rFont val="Arial"/>
        <family val="2"/>
      </rPr>
      <t xml:space="preserve">  quote for wholesale is $245, per item MSRP would equal $245 x 1.5 = $367.50</t>
    </r>
  </si>
  <si>
    <r>
      <t xml:space="preserve">4. </t>
    </r>
    <r>
      <rPr>
        <b/>
        <sz val="8"/>
        <rFont val="Arial"/>
        <family val="2"/>
      </rPr>
      <t>Component MSRP based on Retail Price for components that are added to sled.</t>
    </r>
  </si>
  <si>
    <r>
      <t xml:space="preserve">5. </t>
    </r>
    <r>
      <rPr>
        <b/>
        <sz val="8"/>
        <rFont val="Arial"/>
        <family val="2"/>
      </rPr>
      <t>For substituted components, MSRP based on (higher retail price + 50%) - mfg MSRP:</t>
    </r>
    <r>
      <rPr>
        <sz val="8"/>
        <rFont val="Arial"/>
        <family val="2"/>
      </rPr>
      <t xml:space="preserve"> Example, if mfg skis are $400 and aftermarket skis are $325, cost of substitution is ($400*1.5) - $400=$200 to reflect increased customer value.</t>
    </r>
  </si>
  <si>
    <t>6. Diesel, hybrid electric, and full electric base sled MSRP: reduce chassis cost by 40% i.e., complete base snowmobile with factory engine is $8,000, base MSRP would equal $8,000 x 0.6 = $4800</t>
  </si>
  <si>
    <t>MSRP Adjustment</t>
  </si>
  <si>
    <t>Wideband Oxygen Sensor</t>
  </si>
  <si>
    <t>Throttle Position Sensor (TPS)</t>
  </si>
  <si>
    <t>Reciept #</t>
  </si>
  <si>
    <t>Wideband Oxygen Sensor Controller</t>
  </si>
  <si>
    <t>turbocharger intake charge piping</t>
  </si>
  <si>
    <t>Aluminum tubing</t>
  </si>
  <si>
    <t>No internal engine modifications</t>
  </si>
  <si>
    <t>Intake charge piping couplers</t>
  </si>
  <si>
    <t>Silicone pipe couplers</t>
  </si>
  <si>
    <t>Stainless Steel Tubing</t>
  </si>
  <si>
    <t>Universal Oval Canister Style Muffer</t>
  </si>
  <si>
    <t>Welding exhaust</t>
  </si>
  <si>
    <t>(Research, not for production)</t>
  </si>
  <si>
    <t>Base Price</t>
  </si>
  <si>
    <t>Welding charge piping</t>
  </si>
  <si>
    <t>Based off of typical price of representative sled with selected features</t>
  </si>
  <si>
    <t>Comments</t>
  </si>
  <si>
    <t>Stock harness used, only addition of value added eco components</t>
  </si>
  <si>
    <t>Only modifications are addition of forced induction and catalyst</t>
  </si>
  <si>
    <t>Muffler price based on mfg. quote of stock muffler and value added, ultra quiet muffler</t>
  </si>
  <si>
    <t>intake vaccum line</t>
  </si>
  <si>
    <t>Retail Component</t>
  </si>
  <si>
    <t>Replacement Component</t>
  </si>
  <si>
    <t>Estimated hourly rate:</t>
  </si>
  <si>
    <t>$22,000/yr</t>
  </si>
  <si>
    <t>Estimated 50 working weeks / yr</t>
  </si>
  <si>
    <t>Calculates to $11/hr</t>
  </si>
  <si>
    <t>Estimated 1 hr completion time based on student performance for intake and 2hrs for exhaust</t>
  </si>
  <si>
    <t>Replacement Component, Based off of more expensive stock price</t>
  </si>
  <si>
    <t>Supporting Documentation</t>
  </si>
  <si>
    <t>Sample Exhaust Manifold</t>
  </si>
  <si>
    <t>Sample Intake Assembly</t>
  </si>
  <si>
    <t>engine calibration hardware compared to stock</t>
  </si>
  <si>
    <t>Quantity: 2ft</t>
  </si>
  <si>
    <t>Quantity: 3ft</t>
  </si>
  <si>
    <t>spptdoc</t>
  </si>
  <si>
    <t>Base Sled (Includes hitch price)</t>
  </si>
  <si>
    <t>Equipped stock with ETC</t>
  </si>
  <si>
    <t>Water to Air intercooler</t>
  </si>
  <si>
    <t>Rubber vaccuum line</t>
  </si>
  <si>
    <t>Sound Damping Material</t>
  </si>
  <si>
    <t>Other half used here</t>
  </si>
  <si>
    <t>One box: Half of material used here</t>
  </si>
  <si>
    <t>Stock ECU is capable of prototype snowmobile functions and calibration, no new sensors, control systems</t>
  </si>
  <si>
    <t xml:space="preserve"> </t>
  </si>
  <si>
    <t>mini-radiator</t>
  </si>
  <si>
    <t>Intercooler radiator</t>
  </si>
  <si>
    <t>Radiator Line</t>
  </si>
  <si>
    <t>Water line</t>
  </si>
  <si>
    <t>(engine calibration software/hardware)</t>
  </si>
  <si>
    <t>Heavy Duty Tow Hitch included with sled</t>
  </si>
  <si>
    <t>Mid Air Shock</t>
  </si>
  <si>
    <t>Not required</t>
  </si>
  <si>
    <t>Efficiency Turbo Package, does not increase net power/torque output. Click Here for Dyno Result</t>
  </si>
  <si>
    <t>Dyno Output</t>
  </si>
  <si>
    <t>Does not produce greater power than stock</t>
  </si>
  <si>
    <t>Kettering University Bulldogs 2016</t>
  </si>
  <si>
    <t>2016 model year base sled (reflects engine choice)</t>
  </si>
  <si>
    <t>2016 Ski Doo MXZ Sport 600 ACE</t>
  </si>
  <si>
    <t>Garrett GT1446 Turbocharger</t>
  </si>
  <si>
    <t>Wholesale component</t>
  </si>
  <si>
    <t>Efficiency Turbo Package, does not increase net power/torque output. 50% mark-up included to build profit margin on wholesale part.</t>
  </si>
  <si>
    <t>For 3ft</t>
  </si>
  <si>
    <t>OE Parts removed</t>
  </si>
  <si>
    <t>Cost</t>
  </si>
  <si>
    <t>total</t>
  </si>
  <si>
    <t>38 (x2)</t>
  </si>
  <si>
    <t>Flex-Fuel Sensor</t>
  </si>
  <si>
    <t>GM Flex-fuel sensor</t>
  </si>
  <si>
    <t>GM Flex-Fuel sensor</t>
  </si>
  <si>
    <t>Custom LNT Catalyst</t>
  </si>
  <si>
    <t>Catalyst</t>
  </si>
  <si>
    <t>Lean NOx Trap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</si>
</sst>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quot;$&quot;#,##0.00"/>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sz val="8"/>
      <name val="Arial"/>
      <family val="2"/>
    </font>
    <font>
      <b/>
      <i/>
      <sz val="10"/>
      <name val="Arial"/>
      <family val="2"/>
    </font>
    <font>
      <b/>
      <sz val="8"/>
      <name val="Arial"/>
      <family val="2"/>
    </font>
    <font>
      <b/>
      <i/>
      <sz val="10"/>
      <color indexed="10"/>
      <name val="Arial"/>
      <family val="2"/>
    </font>
    <font>
      <b/>
      <i/>
      <sz val="12"/>
      <color indexed="10"/>
      <name val="Arial"/>
      <family val="2"/>
    </font>
    <font>
      <sz val="8"/>
      <color indexed="10"/>
      <name val="Arial"/>
      <family val="2"/>
    </font>
    <font>
      <sz val="10"/>
      <color rgb="FFFF0000"/>
      <name val="Arial"/>
      <family val="2"/>
    </font>
    <font>
      <b/>
      <sz val="18"/>
      <color theme="4" tint="-0.249977111117893"/>
      <name val="Arial"/>
      <family val="2"/>
    </font>
    <font>
      <u/>
      <sz val="9.35"/>
      <color theme="10"/>
      <name val="Calibri"/>
      <family val="2"/>
    </font>
  </fonts>
  <fills count="6">
    <fill>
      <patternFill patternType="none"/>
    </fill>
    <fill>
      <patternFill patternType="gray125"/>
    </fill>
    <fill>
      <patternFill patternType="solid">
        <fgColor indexed="2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FFFF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9">
    <xf numFmtId="0" fontId="0" fillId="0" borderId="0"/>
    <xf numFmtId="44" fontId="1"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13" fillId="0" borderId="0" applyNumberFormat="0" applyFill="0" applyBorder="0" applyAlignment="0" applyProtection="0">
      <alignment vertical="top"/>
      <protection locked="0"/>
    </xf>
  </cellStyleXfs>
  <cellXfs count="129">
    <xf numFmtId="0" fontId="0" fillId="0" borderId="0" xfId="0"/>
    <xf numFmtId="0" fontId="4" fillId="2" borderId="1" xfId="6" applyFont="1" applyFill="1" applyBorder="1" applyAlignment="1">
      <alignment horizontal="center"/>
    </xf>
    <xf numFmtId="0" fontId="4" fillId="2" borderId="1" xfId="6" applyFont="1" applyFill="1" applyBorder="1" applyAlignment="1">
      <alignment horizontal="center"/>
    </xf>
    <xf numFmtId="0" fontId="0" fillId="0" borderId="1" xfId="0" applyBorder="1"/>
    <xf numFmtId="0" fontId="3" fillId="0" borderId="1" xfId="6" applyFont="1" applyFill="1" applyBorder="1" applyAlignment="1">
      <alignment horizontal="center" wrapText="1"/>
    </xf>
    <xf numFmtId="4" fontId="3" fillId="0" borderId="1" xfId="6" applyNumberFormat="1" applyFont="1" applyFill="1" applyBorder="1" applyAlignment="1">
      <alignment horizontal="center" wrapText="1"/>
    </xf>
    <xf numFmtId="0" fontId="2" fillId="0" borderId="1" xfId="0" applyFont="1" applyBorder="1"/>
    <xf numFmtId="164" fontId="0" fillId="0" borderId="1" xfId="0" applyNumberFormat="1" applyBorder="1"/>
    <xf numFmtId="0" fontId="0" fillId="0" borderId="1" xfId="0" applyNumberFormat="1" applyBorder="1"/>
    <xf numFmtId="0" fontId="0" fillId="0" borderId="0" xfId="0" applyBorder="1"/>
    <xf numFmtId="0" fontId="3" fillId="0" borderId="1" xfId="6" applyBorder="1"/>
    <xf numFmtId="0" fontId="3" fillId="0" borderId="0" xfId="6" applyFont="1" applyBorder="1"/>
    <xf numFmtId="0" fontId="0" fillId="0" borderId="0" xfId="0" applyNumberFormat="1" applyBorder="1"/>
    <xf numFmtId="164" fontId="0" fillId="0" borderId="0" xfId="0" applyNumberFormat="1" applyBorder="1"/>
    <xf numFmtId="0" fontId="3" fillId="0" borderId="0" xfId="6"/>
    <xf numFmtId="0" fontId="6" fillId="0" borderId="0" xfId="6" applyFont="1" applyAlignment="1">
      <alignment horizontal="center"/>
    </xf>
    <xf numFmtId="0" fontId="3" fillId="0" borderId="0" xfId="6" applyNumberFormat="1"/>
    <xf numFmtId="4" fontId="3" fillId="0" borderId="0" xfId="6" applyNumberFormat="1"/>
    <xf numFmtId="0" fontId="4" fillId="2" borderId="1" xfId="6" applyFont="1" applyFill="1" applyBorder="1" applyAlignment="1">
      <alignment horizontal="center"/>
    </xf>
    <xf numFmtId="164" fontId="0" fillId="3" borderId="1" xfId="0" applyNumberFormat="1" applyFill="1" applyBorder="1"/>
    <xf numFmtId="0" fontId="2" fillId="4" borderId="1" xfId="0" applyFont="1" applyFill="1" applyBorder="1"/>
    <xf numFmtId="0" fontId="3" fillId="4" borderId="1" xfId="6" applyNumberFormat="1" applyFont="1" applyFill="1" applyBorder="1" applyAlignment="1">
      <alignment horizontal="center" vertical="center" wrapText="1"/>
    </xf>
    <xf numFmtId="164" fontId="0" fillId="4" borderId="1" xfId="0" applyNumberFormat="1" applyFill="1" applyBorder="1"/>
    <xf numFmtId="164" fontId="0" fillId="3" borderId="1" xfId="1" applyNumberFormat="1" applyFont="1" applyFill="1" applyBorder="1" applyAlignment="1"/>
    <xf numFmtId="0" fontId="3" fillId="4" borderId="1" xfId="6" applyFill="1" applyBorder="1" applyAlignment="1">
      <alignment vertical="center"/>
    </xf>
    <xf numFmtId="0" fontId="3" fillId="4" borderId="1" xfId="6" applyFont="1" applyFill="1" applyBorder="1" applyAlignment="1">
      <alignment vertical="center"/>
    </xf>
    <xf numFmtId="0" fontId="0" fillId="3" borderId="1" xfId="0" applyNumberFormat="1" applyFill="1" applyBorder="1"/>
    <xf numFmtId="0" fontId="3" fillId="4" borderId="1" xfId="4" applyNumberFormat="1" applyFont="1" applyFill="1" applyBorder="1" applyAlignment="1">
      <alignment horizontal="left" vertical="center"/>
    </xf>
    <xf numFmtId="0" fontId="3" fillId="4" borderId="1" xfId="6" applyFill="1" applyBorder="1" applyAlignment="1">
      <alignment horizontal="left" vertical="center"/>
    </xf>
    <xf numFmtId="4" fontId="0" fillId="0" borderId="1" xfId="0" applyNumberFormat="1" applyBorder="1"/>
    <xf numFmtId="0" fontId="3" fillId="0" borderId="0" xfId="6"/>
    <xf numFmtId="0" fontId="3" fillId="0" borderId="1" xfId="6" applyFont="1" applyBorder="1"/>
    <xf numFmtId="0" fontId="11" fillId="0" borderId="0" xfId="6" applyNumberFormat="1" applyFont="1" applyAlignment="1">
      <alignment wrapText="1"/>
    </xf>
    <xf numFmtId="0" fontId="3" fillId="0" borderId="0" xfId="6" applyNumberFormat="1" applyAlignment="1">
      <alignment wrapText="1"/>
    </xf>
    <xf numFmtId="0" fontId="4" fillId="2" borderId="0" xfId="6" applyFont="1" applyFill="1" applyBorder="1" applyAlignment="1">
      <alignment horizontal="center"/>
    </xf>
    <xf numFmtId="4" fontId="3" fillId="0" borderId="0" xfId="6" applyNumberFormat="1" applyFont="1" applyFill="1" applyBorder="1" applyAlignment="1">
      <alignment horizontal="center" wrapText="1"/>
    </xf>
    <xf numFmtId="0" fontId="6" fillId="0" borderId="0" xfId="6" applyFont="1" applyBorder="1" applyAlignment="1">
      <alignment horizontal="left" wrapText="1"/>
    </xf>
    <xf numFmtId="0" fontId="5" fillId="0" borderId="0" xfId="6" applyFont="1" applyBorder="1" applyAlignment="1">
      <alignment wrapText="1"/>
    </xf>
    <xf numFmtId="0" fontId="5" fillId="0" borderId="0" xfId="6" applyFont="1" applyBorder="1" applyAlignment="1"/>
    <xf numFmtId="0" fontId="0" fillId="4" borderId="1" xfId="0" applyNumberFormat="1" applyFill="1" applyBorder="1" applyAlignment="1">
      <alignment wrapText="1"/>
    </xf>
    <xf numFmtId="0" fontId="0" fillId="0" borderId="1" xfId="0" applyNumberFormat="1" applyBorder="1" applyAlignment="1">
      <alignment wrapText="1"/>
    </xf>
    <xf numFmtId="0" fontId="3" fillId="0" borderId="1" xfId="6" applyFont="1" applyBorder="1" applyAlignment="1">
      <alignment vertical="center" wrapText="1"/>
    </xf>
    <xf numFmtId="0" fontId="0" fillId="4" borderId="11" xfId="0" applyNumberFormat="1" applyFill="1" applyBorder="1" applyAlignment="1">
      <alignment wrapText="1"/>
    </xf>
    <xf numFmtId="164" fontId="0" fillId="4" borderId="11" xfId="0" applyNumberFormat="1" applyFill="1" applyBorder="1"/>
    <xf numFmtId="164" fontId="0" fillId="3" borderId="11" xfId="0" applyNumberFormat="1" applyFill="1" applyBorder="1"/>
    <xf numFmtId="0" fontId="4" fillId="0" borderId="12" xfId="6" applyFont="1" applyBorder="1" applyAlignment="1">
      <alignment horizontal="center"/>
    </xf>
    <xf numFmtId="164" fontId="4" fillId="0" borderId="13" xfId="6" applyNumberFormat="1" applyFont="1" applyBorder="1" applyAlignment="1">
      <alignment horizontal="center"/>
    </xf>
    <xf numFmtId="0" fontId="4" fillId="0" borderId="18" xfId="6" applyFont="1" applyBorder="1" applyAlignment="1">
      <alignment horizontal="center"/>
    </xf>
    <xf numFmtId="0" fontId="0" fillId="3" borderId="1" xfId="1" applyNumberFormat="1" applyFont="1" applyFill="1" applyBorder="1" applyAlignment="1"/>
    <xf numFmtId="0" fontId="4" fillId="0" borderId="14" xfId="6" applyNumberFormat="1" applyFont="1" applyBorder="1" applyAlignment="1">
      <alignment horizontal="center"/>
    </xf>
    <xf numFmtId="0" fontId="3" fillId="0" borderId="0" xfId="6"/>
    <xf numFmtId="0" fontId="3" fillId="0" borderId="1" xfId="6" applyBorder="1"/>
    <xf numFmtId="0" fontId="3" fillId="0" borderId="1" xfId="6" applyBorder="1" applyAlignment="1">
      <alignment vertical="center"/>
    </xf>
    <xf numFmtId="0" fontId="4" fillId="0" borderId="1" xfId="6" applyFont="1" applyBorder="1" applyAlignment="1">
      <alignment vertical="center"/>
    </xf>
    <xf numFmtId="0" fontId="3" fillId="0" borderId="1" xfId="6" applyFont="1" applyBorder="1" applyAlignment="1">
      <alignment vertical="center"/>
    </xf>
    <xf numFmtId="0" fontId="5" fillId="0" borderId="3" xfId="6" applyFont="1" applyBorder="1" applyAlignment="1">
      <alignment wrapText="1"/>
    </xf>
    <xf numFmtId="0" fontId="5" fillId="0" borderId="5" xfId="6" applyFont="1" applyBorder="1" applyAlignment="1"/>
    <xf numFmtId="0" fontId="6" fillId="0" borderId="8" xfId="6" applyFont="1" applyBorder="1" applyAlignment="1">
      <alignment horizontal="left" wrapText="1"/>
    </xf>
    <xf numFmtId="0" fontId="12" fillId="4" borderId="1" xfId="6" applyFont="1" applyFill="1" applyBorder="1" applyAlignment="1">
      <alignment wrapText="1"/>
    </xf>
    <xf numFmtId="0" fontId="0" fillId="0" borderId="0" xfId="0" applyNumberFormat="1" applyFill="1" applyBorder="1" applyAlignment="1">
      <alignment wrapText="1"/>
    </xf>
    <xf numFmtId="0" fontId="2" fillId="0" borderId="15" xfId="0" applyNumberFormat="1" applyFont="1" applyFill="1" applyBorder="1" applyAlignment="1">
      <alignment wrapText="1"/>
    </xf>
    <xf numFmtId="0" fontId="4" fillId="0" borderId="29" xfId="6" applyFont="1" applyBorder="1" applyAlignment="1">
      <alignment horizontal="center"/>
    </xf>
    <xf numFmtId="0" fontId="0" fillId="4" borderId="1" xfId="0" applyFill="1" applyBorder="1"/>
    <xf numFmtId="0" fontId="3" fillId="4" borderId="10" xfId="6" applyFont="1" applyFill="1" applyBorder="1" applyAlignment="1">
      <alignment vertical="center"/>
    </xf>
    <xf numFmtId="0" fontId="0" fillId="4" borderId="10" xfId="0" applyNumberFormat="1" applyFill="1" applyBorder="1" applyAlignment="1">
      <alignment wrapText="1"/>
    </xf>
    <xf numFmtId="164" fontId="0" fillId="4" borderId="10" xfId="0" applyNumberFormat="1" applyFill="1" applyBorder="1"/>
    <xf numFmtId="164" fontId="0" fillId="3" borderId="10" xfId="0" applyNumberFormat="1" applyFill="1" applyBorder="1"/>
    <xf numFmtId="0" fontId="0" fillId="3" borderId="10" xfId="0" applyNumberFormat="1" applyFill="1" applyBorder="1"/>
    <xf numFmtId="0" fontId="3" fillId="0" borderId="0" xfId="6" applyFont="1" applyFill="1" applyBorder="1" applyAlignment="1">
      <alignment vertical="center"/>
    </xf>
    <xf numFmtId="164" fontId="0" fillId="0" borderId="0" xfId="0" applyNumberFormat="1" applyFill="1" applyBorder="1"/>
    <xf numFmtId="0" fontId="0" fillId="0" borderId="0" xfId="0" applyNumberFormat="1" applyFill="1" applyBorder="1"/>
    <xf numFmtId="0" fontId="3" fillId="0" borderId="8" xfId="6" applyFont="1" applyFill="1" applyBorder="1" applyAlignment="1">
      <alignment vertical="center"/>
    </xf>
    <xf numFmtId="0" fontId="0" fillId="0" borderId="8" xfId="0" applyNumberFormat="1" applyFill="1" applyBorder="1" applyAlignment="1">
      <alignment wrapText="1"/>
    </xf>
    <xf numFmtId="164" fontId="0" fillId="0" borderId="8" xfId="0" applyNumberFormat="1" applyFill="1" applyBorder="1"/>
    <xf numFmtId="0" fontId="0" fillId="0" borderId="8" xfId="0" applyNumberFormat="1" applyFill="1"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1" xfId="0" applyBorder="1"/>
    <xf numFmtId="0" fontId="0" fillId="0" borderId="22" xfId="0" applyBorder="1"/>
    <xf numFmtId="0" fontId="0" fillId="0" borderId="23" xfId="0" applyBorder="1"/>
    <xf numFmtId="0" fontId="5" fillId="0" borderId="2" xfId="6" applyFont="1" applyBorder="1" applyAlignment="1">
      <alignment wrapText="1"/>
    </xf>
    <xf numFmtId="0" fontId="5" fillId="0" borderId="4" xfId="6" applyFont="1" applyBorder="1" applyAlignment="1">
      <alignment wrapText="1"/>
    </xf>
    <xf numFmtId="0" fontId="5" fillId="0" borderId="6" xfId="6" applyFont="1" applyBorder="1" applyAlignment="1"/>
    <xf numFmtId="0" fontId="13" fillId="3" borderId="1" xfId="8" applyNumberFormat="1" applyFill="1" applyBorder="1" applyAlignment="1" applyProtection="1">
      <alignment horizontal="center"/>
    </xf>
    <xf numFmtId="0" fontId="0" fillId="0" borderId="1" xfId="0" applyNumberFormat="1" applyBorder="1" applyAlignment="1">
      <alignment horizontal="center"/>
    </xf>
    <xf numFmtId="0" fontId="0" fillId="3" borderId="1" xfId="0" applyNumberFormat="1" applyFill="1" applyBorder="1" applyAlignment="1">
      <alignment horizontal="center"/>
    </xf>
    <xf numFmtId="0" fontId="0" fillId="3" borderId="11" xfId="0" applyNumberFormat="1" applyFill="1" applyBorder="1" applyAlignment="1">
      <alignment horizontal="center"/>
    </xf>
    <xf numFmtId="0" fontId="5" fillId="0" borderId="0" xfId="6" applyFont="1" applyBorder="1" applyAlignment="1">
      <alignment wrapText="1"/>
    </xf>
    <xf numFmtId="0" fontId="5" fillId="0" borderId="0" xfId="6" applyFont="1" applyBorder="1" applyAlignment="1"/>
    <xf numFmtId="0" fontId="4" fillId="0" borderId="2" xfId="6" applyFont="1" applyBorder="1" applyAlignment="1">
      <alignment horizontal="center"/>
    </xf>
    <xf numFmtId="164" fontId="4" fillId="0" borderId="2" xfId="6" applyNumberFormat="1" applyFont="1" applyBorder="1" applyAlignment="1">
      <alignment horizontal="center"/>
    </xf>
    <xf numFmtId="0" fontId="4" fillId="0" borderId="2" xfId="6" applyNumberFormat="1" applyFont="1" applyBorder="1" applyAlignment="1">
      <alignment horizontal="center"/>
    </xf>
    <xf numFmtId="0" fontId="0" fillId="0" borderId="24" xfId="0" applyBorder="1" applyAlignment="1"/>
    <xf numFmtId="0" fontId="13" fillId="0" borderId="1" xfId="8" applyBorder="1" applyAlignment="1" applyProtection="1"/>
    <xf numFmtId="0" fontId="0" fillId="0" borderId="1" xfId="0" applyBorder="1" applyAlignment="1">
      <alignment wrapText="1"/>
    </xf>
    <xf numFmtId="0" fontId="0" fillId="0" borderId="29" xfId="0" applyBorder="1"/>
    <xf numFmtId="44" fontId="0" fillId="0" borderId="30" xfId="1" applyFont="1" applyBorder="1"/>
    <xf numFmtId="0" fontId="0" fillId="0" borderId="29" xfId="0" applyBorder="1" applyAlignment="1">
      <alignment horizontal="right"/>
    </xf>
    <xf numFmtId="44" fontId="0" fillId="0" borderId="32" xfId="1" applyFont="1" applyBorder="1"/>
    <xf numFmtId="0" fontId="0" fillId="5" borderId="12" xfId="0" applyFill="1" applyBorder="1"/>
    <xf numFmtId="44" fontId="0" fillId="5" borderId="14" xfId="0" applyNumberFormat="1" applyFill="1" applyBorder="1"/>
    <xf numFmtId="0" fontId="0" fillId="5" borderId="14" xfId="0" applyFill="1" applyBorder="1"/>
    <xf numFmtId="0" fontId="4" fillId="2" borderId="1" xfId="6" applyFont="1" applyFill="1" applyBorder="1" applyAlignment="1">
      <alignment horizontal="center"/>
    </xf>
    <xf numFmtId="164" fontId="4" fillId="0" borderId="1" xfId="6" applyNumberFormat="1" applyFont="1" applyBorder="1" applyAlignment="1">
      <alignment horizontal="center"/>
    </xf>
    <xf numFmtId="164" fontId="4" fillId="0" borderId="30" xfId="6" applyNumberFormat="1" applyFont="1" applyBorder="1" applyAlignment="1">
      <alignment horizontal="center"/>
    </xf>
    <xf numFmtId="164" fontId="2" fillId="0" borderId="16" xfId="0" applyNumberFormat="1" applyFont="1" applyBorder="1" applyAlignment="1">
      <alignment horizontal="center"/>
    </xf>
    <xf numFmtId="0" fontId="2" fillId="0" borderId="17" xfId="0" applyFont="1" applyBorder="1" applyAlignment="1">
      <alignment horizontal="center"/>
    </xf>
    <xf numFmtId="0" fontId="5" fillId="0" borderId="7" xfId="6" applyFont="1" applyBorder="1" applyAlignment="1"/>
    <xf numFmtId="0" fontId="5" fillId="0" borderId="8" xfId="6" applyFont="1" applyBorder="1" applyAlignment="1"/>
    <xf numFmtId="0" fontId="5" fillId="0" borderId="9" xfId="6" applyFont="1" applyBorder="1" applyAlignment="1"/>
    <xf numFmtId="0" fontId="5" fillId="0" borderId="5" xfId="6" applyFont="1" applyBorder="1" applyAlignment="1">
      <alignment wrapText="1"/>
    </xf>
    <xf numFmtId="0" fontId="5" fillId="0" borderId="0" xfId="6" applyFont="1" applyBorder="1" applyAlignment="1">
      <alignment wrapText="1"/>
    </xf>
    <xf numFmtId="0" fontId="5" fillId="0" borderId="6" xfId="6" applyFont="1" applyBorder="1" applyAlignment="1">
      <alignment wrapText="1"/>
    </xf>
    <xf numFmtId="0" fontId="5" fillId="0" borderId="5" xfId="6" applyFont="1" applyBorder="1" applyAlignment="1"/>
    <xf numFmtId="0" fontId="5" fillId="0" borderId="0" xfId="6" applyFont="1" applyBorder="1" applyAlignment="1"/>
    <xf numFmtId="0" fontId="5" fillId="0" borderId="6" xfId="6" applyFont="1" applyBorder="1" applyAlignment="1"/>
    <xf numFmtId="0" fontId="5" fillId="0" borderId="3" xfId="6" applyFont="1" applyBorder="1" applyAlignment="1">
      <alignment wrapText="1"/>
    </xf>
    <xf numFmtId="0" fontId="5" fillId="0" borderId="2" xfId="6" applyFont="1" applyBorder="1" applyAlignment="1">
      <alignment wrapText="1"/>
    </xf>
    <xf numFmtId="0" fontId="5" fillId="0" borderId="4" xfId="6" applyFont="1" applyBorder="1" applyAlignment="1">
      <alignment wrapText="1"/>
    </xf>
    <xf numFmtId="0" fontId="6" fillId="0" borderId="8" xfId="6" applyFont="1" applyBorder="1" applyAlignment="1">
      <alignment horizontal="left" wrapText="1"/>
    </xf>
    <xf numFmtId="0" fontId="11" fillId="0" borderId="0" xfId="6" applyNumberFormat="1" applyFont="1" applyAlignment="1">
      <alignment wrapText="1"/>
    </xf>
    <xf numFmtId="0" fontId="3" fillId="0" borderId="0" xfId="6" applyNumberFormat="1" applyAlignment="1">
      <alignment wrapText="1"/>
    </xf>
    <xf numFmtId="164" fontId="4" fillId="0" borderId="19" xfId="6" applyNumberFormat="1" applyFont="1" applyBorder="1" applyAlignment="1">
      <alignment horizontal="center"/>
    </xf>
    <xf numFmtId="164" fontId="4" fillId="0" borderId="20" xfId="6" applyNumberFormat="1" applyFont="1" applyBorder="1" applyAlignment="1">
      <alignment horizontal="center"/>
    </xf>
    <xf numFmtId="0" fontId="0" fillId="0" borderId="31" xfId="0" applyBorder="1" applyAlignment="1">
      <alignment horizontal="right"/>
    </xf>
    <xf numFmtId="0" fontId="13" fillId="3" borderId="1" xfId="8" quotePrefix="1" applyNumberFormat="1" applyFill="1" applyBorder="1" applyAlignment="1" applyProtection="1">
      <alignment horizontal="center"/>
    </xf>
    <xf numFmtId="0" fontId="2" fillId="0" borderId="0" xfId="0" applyFont="1"/>
  </cellXfs>
  <cellStyles count="9">
    <cellStyle name="Comma 2" xfId="4"/>
    <cellStyle name="Comma 3" xfId="5"/>
    <cellStyle name="Comma 4" xfId="3"/>
    <cellStyle name="Currency" xfId="1" builtinId="4"/>
    <cellStyle name="Currency 2" xfId="7"/>
    <cellStyle name="Hyperlink" xfId="8" builtinId="8"/>
    <cellStyle name="Normal" xfId="0" builtinId="0"/>
    <cellStyle name="Normal 2" xfId="6"/>
    <cellStyle name="Normal 3"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224118</xdr:colOff>
      <xdr:row>113</xdr:row>
      <xdr:rowOff>123265</xdr:rowOff>
    </xdr:from>
    <xdr:to>
      <xdr:col>5</xdr:col>
      <xdr:colOff>547968</xdr:colOff>
      <xdr:row>118</xdr:row>
      <xdr:rowOff>54349</xdr:rowOff>
    </xdr:to>
    <xdr:pic>
      <xdr:nvPicPr>
        <xdr:cNvPr id="45" name="Picture 4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4118" y="29381824"/>
          <a:ext cx="7630085" cy="883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179294</xdr:colOff>
      <xdr:row>205</xdr:row>
      <xdr:rowOff>89647</xdr:rowOff>
    </xdr:from>
    <xdr:to>
      <xdr:col>4</xdr:col>
      <xdr:colOff>312644</xdr:colOff>
      <xdr:row>225</xdr:row>
      <xdr:rowOff>106456</xdr:rowOff>
    </xdr:to>
    <xdr:pic>
      <xdr:nvPicPr>
        <xdr:cNvPr id="53" name="Picture 5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9294" y="39825706"/>
          <a:ext cx="6834468" cy="3826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89648</xdr:colOff>
      <xdr:row>229</xdr:row>
      <xdr:rowOff>22410</xdr:rowOff>
    </xdr:from>
    <xdr:to>
      <xdr:col>8</xdr:col>
      <xdr:colOff>2328583</xdr:colOff>
      <xdr:row>239</xdr:row>
      <xdr:rowOff>153519</xdr:rowOff>
    </xdr:to>
    <xdr:pic>
      <xdr:nvPicPr>
        <xdr:cNvPr id="55" name="Picture 5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95883" y="59760969"/>
          <a:ext cx="4334435" cy="2036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62754</xdr:colOff>
      <xdr:row>365</xdr:row>
      <xdr:rowOff>91888</xdr:rowOff>
    </xdr:from>
    <xdr:to>
      <xdr:col>2</xdr:col>
      <xdr:colOff>415179</xdr:colOff>
      <xdr:row>388</xdr:row>
      <xdr:rowOff>118221</xdr:rowOff>
    </xdr:to>
    <xdr:pic>
      <xdr:nvPicPr>
        <xdr:cNvPr id="66" name="Picture 6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754" y="66081088"/>
          <a:ext cx="5919507" cy="4150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605119</xdr:colOff>
      <xdr:row>365</xdr:row>
      <xdr:rowOff>118782</xdr:rowOff>
    </xdr:from>
    <xdr:to>
      <xdr:col>8</xdr:col>
      <xdr:colOff>2069728</xdr:colOff>
      <xdr:row>385</xdr:row>
      <xdr:rowOff>164166</xdr:rowOff>
    </xdr:to>
    <xdr:pic>
      <xdr:nvPicPr>
        <xdr:cNvPr id="67" name="Picture 6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72201" y="66107982"/>
          <a:ext cx="5507692" cy="3631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479612</xdr:colOff>
      <xdr:row>391</xdr:row>
      <xdr:rowOff>161365</xdr:rowOff>
    </xdr:from>
    <xdr:to>
      <xdr:col>4</xdr:col>
      <xdr:colOff>131669</xdr:colOff>
      <xdr:row>417</xdr:row>
      <xdr:rowOff>6724</xdr:rowOff>
    </xdr:to>
    <xdr:pic>
      <xdr:nvPicPr>
        <xdr:cNvPr id="68" name="Picture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9612" y="70812212"/>
          <a:ext cx="6519022" cy="4507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134470</xdr:colOff>
      <xdr:row>421</xdr:row>
      <xdr:rowOff>100853</xdr:rowOff>
    </xdr:from>
    <xdr:to>
      <xdr:col>7</xdr:col>
      <xdr:colOff>277345</xdr:colOff>
      <xdr:row>442</xdr:row>
      <xdr:rowOff>136713</xdr:rowOff>
    </xdr:to>
    <xdr:pic>
      <xdr:nvPicPr>
        <xdr:cNvPr id="69" name="Picture 68"/>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4470" y="76130524"/>
          <a:ext cx="9143440" cy="3801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0</xdr:rowOff>
    </xdr:from>
    <xdr:to>
      <xdr:col>5</xdr:col>
      <xdr:colOff>448235</xdr:colOff>
      <xdr:row>157</xdr:row>
      <xdr:rowOff>81498</xdr:rowOff>
    </xdr:to>
    <xdr:pic>
      <xdr:nvPicPr>
        <xdr:cNvPr id="2" name="Picture 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34021059"/>
          <a:ext cx="7754470" cy="3700998"/>
        </a:xfrm>
        <a:prstGeom prst="rect">
          <a:avLst/>
        </a:prstGeom>
      </xdr:spPr>
    </xdr:pic>
    <xdr:clientData/>
  </xdr:twoCellAnchor>
  <xdr:twoCellAnchor editAs="oneCell">
    <xdr:from>
      <xdr:col>0</xdr:col>
      <xdr:colOff>44823</xdr:colOff>
      <xdr:row>159</xdr:row>
      <xdr:rowOff>156882</xdr:rowOff>
    </xdr:from>
    <xdr:to>
      <xdr:col>5</xdr:col>
      <xdr:colOff>215713</xdr:colOff>
      <xdr:row>179</xdr:row>
      <xdr:rowOff>71157</xdr:rowOff>
    </xdr:to>
    <xdr:pic>
      <xdr:nvPicPr>
        <xdr:cNvPr id="19" name="Picture 18" descr="radiator.jpg"/>
        <xdr:cNvPicPr>
          <a:picLocks noChangeAspect="1"/>
        </xdr:cNvPicPr>
      </xdr:nvPicPr>
      <xdr:blipFill>
        <a:blip xmlns:r="http://schemas.openxmlformats.org/officeDocument/2006/relationships" r:embed="rId9" cstate="print"/>
        <a:stretch>
          <a:fillRect/>
        </a:stretch>
      </xdr:blipFill>
      <xdr:spPr>
        <a:xfrm>
          <a:off x="44823" y="30939441"/>
          <a:ext cx="7477125" cy="3724275"/>
        </a:xfrm>
        <a:prstGeom prst="rect">
          <a:avLst/>
        </a:prstGeom>
      </xdr:spPr>
    </xdr:pic>
    <xdr:clientData/>
  </xdr:twoCellAnchor>
  <xdr:twoCellAnchor editAs="oneCell">
    <xdr:from>
      <xdr:col>0</xdr:col>
      <xdr:colOff>0</xdr:colOff>
      <xdr:row>182</xdr:row>
      <xdr:rowOff>0</xdr:rowOff>
    </xdr:from>
    <xdr:to>
      <xdr:col>5</xdr:col>
      <xdr:colOff>208990</xdr:colOff>
      <xdr:row>201</xdr:row>
      <xdr:rowOff>76200</xdr:rowOff>
    </xdr:to>
    <xdr:pic>
      <xdr:nvPicPr>
        <xdr:cNvPr id="20" name="Picture 19" descr="waterline2015.jpg"/>
        <xdr:cNvPicPr>
          <a:picLocks noChangeAspect="1"/>
        </xdr:cNvPicPr>
      </xdr:nvPicPr>
      <xdr:blipFill>
        <a:blip xmlns:r="http://schemas.openxmlformats.org/officeDocument/2006/relationships" r:embed="rId10" cstate="print"/>
        <a:stretch>
          <a:fillRect/>
        </a:stretch>
      </xdr:blipFill>
      <xdr:spPr>
        <a:xfrm>
          <a:off x="0" y="35164059"/>
          <a:ext cx="7515225" cy="3695700"/>
        </a:xfrm>
        <a:prstGeom prst="rect">
          <a:avLst/>
        </a:prstGeom>
      </xdr:spPr>
    </xdr:pic>
    <xdr:clientData/>
  </xdr:twoCellAnchor>
  <xdr:twoCellAnchor editAs="oneCell">
    <xdr:from>
      <xdr:col>0</xdr:col>
      <xdr:colOff>44825</xdr:colOff>
      <xdr:row>331</xdr:row>
      <xdr:rowOff>56030</xdr:rowOff>
    </xdr:from>
    <xdr:to>
      <xdr:col>2</xdr:col>
      <xdr:colOff>114382</xdr:colOff>
      <xdr:row>347</xdr:row>
      <xdr:rowOff>11206</xdr:rowOff>
    </xdr:to>
    <xdr:pic>
      <xdr:nvPicPr>
        <xdr:cNvPr id="22" name="Picture 21" descr="dynamat2015.jpg"/>
        <xdr:cNvPicPr>
          <a:picLocks noChangeAspect="1"/>
        </xdr:cNvPicPr>
      </xdr:nvPicPr>
      <xdr:blipFill>
        <a:blip xmlns:r="http://schemas.openxmlformats.org/officeDocument/2006/relationships" r:embed="rId11" cstate="print"/>
        <a:stretch>
          <a:fillRect/>
        </a:stretch>
      </xdr:blipFill>
      <xdr:spPr>
        <a:xfrm>
          <a:off x="44825" y="63593383"/>
          <a:ext cx="5493204" cy="3003176"/>
        </a:xfrm>
        <a:prstGeom prst="rect">
          <a:avLst/>
        </a:prstGeom>
      </xdr:spPr>
    </xdr:pic>
    <xdr:clientData/>
  </xdr:twoCellAnchor>
  <xdr:twoCellAnchor editAs="oneCell">
    <xdr:from>
      <xdr:col>0</xdr:col>
      <xdr:colOff>385482</xdr:colOff>
      <xdr:row>446</xdr:row>
      <xdr:rowOff>98612</xdr:rowOff>
    </xdr:from>
    <xdr:to>
      <xdr:col>5</xdr:col>
      <xdr:colOff>413497</xdr:colOff>
      <xdr:row>481</xdr:row>
      <xdr:rowOff>108137</xdr:rowOff>
    </xdr:to>
    <xdr:pic>
      <xdr:nvPicPr>
        <xdr:cNvPr id="24" name="Picture 23" descr="powercurve2015.jpg"/>
        <xdr:cNvPicPr>
          <a:picLocks noChangeAspect="1"/>
        </xdr:cNvPicPr>
      </xdr:nvPicPr>
      <xdr:blipFill>
        <a:blip xmlns:r="http://schemas.openxmlformats.org/officeDocument/2006/relationships" r:embed="rId12" cstate="print"/>
        <a:stretch>
          <a:fillRect/>
        </a:stretch>
      </xdr:blipFill>
      <xdr:spPr>
        <a:xfrm>
          <a:off x="385482" y="80798894"/>
          <a:ext cx="7504580" cy="6284819"/>
        </a:xfrm>
        <a:prstGeom prst="rect">
          <a:avLst/>
        </a:prstGeom>
      </xdr:spPr>
    </xdr:pic>
    <xdr:clientData/>
  </xdr:twoCellAnchor>
  <xdr:twoCellAnchor editAs="oneCell">
    <xdr:from>
      <xdr:col>0</xdr:col>
      <xdr:colOff>304800</xdr:colOff>
      <xdr:row>5</xdr:row>
      <xdr:rowOff>107577</xdr:rowOff>
    </xdr:from>
    <xdr:to>
      <xdr:col>4</xdr:col>
      <xdr:colOff>227843</xdr:colOff>
      <xdr:row>21</xdr:row>
      <xdr:rowOff>81377</xdr:rowOff>
    </xdr:to>
    <xdr:pic>
      <xdr:nvPicPr>
        <xdr:cNvPr id="4" name="Picture 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04800" y="1515036"/>
          <a:ext cx="6790008" cy="2842506"/>
        </a:xfrm>
        <a:prstGeom prst="rect">
          <a:avLst/>
        </a:prstGeom>
      </xdr:spPr>
    </xdr:pic>
    <xdr:clientData/>
  </xdr:twoCellAnchor>
  <xdr:twoCellAnchor editAs="oneCell">
    <xdr:from>
      <xdr:col>4</xdr:col>
      <xdr:colOff>277905</xdr:colOff>
      <xdr:row>5</xdr:row>
      <xdr:rowOff>44824</xdr:rowOff>
    </xdr:from>
    <xdr:to>
      <xdr:col>8</xdr:col>
      <xdr:colOff>1093553</xdr:colOff>
      <xdr:row>14</xdr:row>
      <xdr:rowOff>54378</xdr:rowOff>
    </xdr:to>
    <xdr:pic>
      <xdr:nvPicPr>
        <xdr:cNvPr id="5" name="Picture 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144870" y="1452283"/>
          <a:ext cx="3558848" cy="1623201"/>
        </a:xfrm>
        <a:prstGeom prst="rect">
          <a:avLst/>
        </a:prstGeom>
      </xdr:spPr>
    </xdr:pic>
    <xdr:clientData/>
  </xdr:twoCellAnchor>
  <xdr:twoCellAnchor editAs="oneCell">
    <xdr:from>
      <xdr:col>0</xdr:col>
      <xdr:colOff>753035</xdr:colOff>
      <xdr:row>26</xdr:row>
      <xdr:rowOff>80683</xdr:rowOff>
    </xdr:from>
    <xdr:to>
      <xdr:col>2</xdr:col>
      <xdr:colOff>252620</xdr:colOff>
      <xdr:row>35</xdr:row>
      <xdr:rowOff>124179</xdr:rowOff>
    </xdr:to>
    <xdr:pic>
      <xdr:nvPicPr>
        <xdr:cNvPr id="6" name="Picture 5"/>
        <xdr:cNvPicPr>
          <a:picLocks noChangeAspect="1"/>
        </xdr:cNvPicPr>
      </xdr:nvPicPr>
      <xdr:blipFill>
        <a:blip xmlns:r="http://schemas.openxmlformats.org/officeDocument/2006/relationships" r:embed="rId15"/>
        <a:stretch>
          <a:fillRect/>
        </a:stretch>
      </xdr:blipFill>
      <xdr:spPr>
        <a:xfrm>
          <a:off x="753035" y="5253318"/>
          <a:ext cx="5066667" cy="1657143"/>
        </a:xfrm>
        <a:prstGeom prst="rect">
          <a:avLst/>
        </a:prstGeom>
      </xdr:spPr>
    </xdr:pic>
    <xdr:clientData/>
  </xdr:twoCellAnchor>
  <xdr:twoCellAnchor editAs="oneCell">
    <xdr:from>
      <xdr:col>2</xdr:col>
      <xdr:colOff>412376</xdr:colOff>
      <xdr:row>26</xdr:row>
      <xdr:rowOff>161365</xdr:rowOff>
    </xdr:from>
    <xdr:to>
      <xdr:col>6</xdr:col>
      <xdr:colOff>150436</xdr:colOff>
      <xdr:row>33</xdr:row>
      <xdr:rowOff>172973</xdr:rowOff>
    </xdr:to>
    <xdr:pic>
      <xdr:nvPicPr>
        <xdr:cNvPr id="7" name="Picture 6"/>
        <xdr:cNvPicPr>
          <a:picLocks noChangeAspect="1"/>
        </xdr:cNvPicPr>
      </xdr:nvPicPr>
      <xdr:blipFill>
        <a:blip xmlns:r="http://schemas.openxmlformats.org/officeDocument/2006/relationships" r:embed="rId16"/>
        <a:stretch>
          <a:fillRect/>
        </a:stretch>
      </xdr:blipFill>
      <xdr:spPr>
        <a:xfrm>
          <a:off x="5979458" y="5334000"/>
          <a:ext cx="2257143" cy="1266667"/>
        </a:xfrm>
        <a:prstGeom prst="rect">
          <a:avLst/>
        </a:prstGeom>
      </xdr:spPr>
    </xdr:pic>
    <xdr:clientData/>
  </xdr:twoCellAnchor>
  <xdr:twoCellAnchor editAs="oneCell">
    <xdr:from>
      <xdr:col>0</xdr:col>
      <xdr:colOff>0</xdr:colOff>
      <xdr:row>82</xdr:row>
      <xdr:rowOff>0</xdr:rowOff>
    </xdr:from>
    <xdr:to>
      <xdr:col>2</xdr:col>
      <xdr:colOff>354171</xdr:colOff>
      <xdr:row>94</xdr:row>
      <xdr:rowOff>104186</xdr:rowOff>
    </xdr:to>
    <xdr:pic>
      <xdr:nvPicPr>
        <xdr:cNvPr id="8" name="Picture 7"/>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15213106"/>
          <a:ext cx="5921253" cy="2255715"/>
        </a:xfrm>
        <a:prstGeom prst="rect">
          <a:avLst/>
        </a:prstGeom>
      </xdr:spPr>
    </xdr:pic>
    <xdr:clientData/>
  </xdr:twoCellAnchor>
  <xdr:twoCellAnchor editAs="oneCell">
    <xdr:from>
      <xdr:col>0</xdr:col>
      <xdr:colOff>0</xdr:colOff>
      <xdr:row>311</xdr:row>
      <xdr:rowOff>71718</xdr:rowOff>
    </xdr:from>
    <xdr:to>
      <xdr:col>8</xdr:col>
      <xdr:colOff>448235</xdr:colOff>
      <xdr:row>317</xdr:row>
      <xdr:rowOff>8965</xdr:rowOff>
    </xdr:to>
    <xdr:pic>
      <xdr:nvPicPr>
        <xdr:cNvPr id="10" name="Picture 9"/>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t="4663" b="28308"/>
        <a:stretch/>
      </xdr:blipFill>
      <xdr:spPr>
        <a:xfrm>
          <a:off x="0" y="56343177"/>
          <a:ext cx="10058400" cy="1030941"/>
        </a:xfrm>
        <a:prstGeom prst="rect">
          <a:avLst/>
        </a:prstGeom>
      </xdr:spPr>
    </xdr:pic>
    <xdr:clientData/>
  </xdr:twoCellAnchor>
  <xdr:twoCellAnchor editAs="oneCell">
    <xdr:from>
      <xdr:col>0</xdr:col>
      <xdr:colOff>0</xdr:colOff>
      <xdr:row>229</xdr:row>
      <xdr:rowOff>89647</xdr:rowOff>
    </xdr:from>
    <xdr:to>
      <xdr:col>5</xdr:col>
      <xdr:colOff>71717</xdr:colOff>
      <xdr:row>232</xdr:row>
      <xdr:rowOff>46058</xdr:rowOff>
    </xdr:to>
    <xdr:pic>
      <xdr:nvPicPr>
        <xdr:cNvPr id="23" name="Picture 2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41658988"/>
          <a:ext cx="7548282" cy="494294"/>
        </a:xfrm>
        <a:prstGeom prst="rect">
          <a:avLst/>
        </a:prstGeom>
      </xdr:spPr>
    </xdr:pic>
    <xdr:clientData/>
  </xdr:twoCellAnchor>
  <xdr:twoCellAnchor editAs="oneCell">
    <xdr:from>
      <xdr:col>0</xdr:col>
      <xdr:colOff>0</xdr:colOff>
      <xdr:row>232</xdr:row>
      <xdr:rowOff>17929</xdr:rowOff>
    </xdr:from>
    <xdr:to>
      <xdr:col>1</xdr:col>
      <xdr:colOff>361505</xdr:colOff>
      <xdr:row>239</xdr:row>
      <xdr:rowOff>143823</xdr:rowOff>
    </xdr:to>
    <xdr:pic>
      <xdr:nvPicPr>
        <xdr:cNvPr id="25" name="Picture 24"/>
        <xdr:cNvPicPr>
          <a:picLocks noChangeAspect="1"/>
        </xdr:cNvPicPr>
      </xdr:nvPicPr>
      <xdr:blipFill>
        <a:blip xmlns:r="http://schemas.openxmlformats.org/officeDocument/2006/relationships" r:embed="rId20"/>
        <a:stretch>
          <a:fillRect/>
        </a:stretch>
      </xdr:blipFill>
      <xdr:spPr>
        <a:xfrm>
          <a:off x="0" y="42125153"/>
          <a:ext cx="3561905" cy="1380952"/>
        </a:xfrm>
        <a:prstGeom prst="rect">
          <a:avLst/>
        </a:prstGeom>
      </xdr:spPr>
    </xdr:pic>
    <xdr:clientData/>
  </xdr:twoCellAnchor>
  <xdr:twoCellAnchor editAs="oneCell">
    <xdr:from>
      <xdr:col>0</xdr:col>
      <xdr:colOff>8966</xdr:colOff>
      <xdr:row>118</xdr:row>
      <xdr:rowOff>26894</xdr:rowOff>
    </xdr:from>
    <xdr:to>
      <xdr:col>5</xdr:col>
      <xdr:colOff>107577</xdr:colOff>
      <xdr:row>135</xdr:row>
      <xdr:rowOff>133106</xdr:rowOff>
    </xdr:to>
    <xdr:pic>
      <xdr:nvPicPr>
        <xdr:cNvPr id="9" name="Picture 8"/>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966" y="21694588"/>
          <a:ext cx="7575176" cy="3154212"/>
        </a:xfrm>
        <a:prstGeom prst="rect">
          <a:avLst/>
        </a:prstGeom>
      </xdr:spPr>
    </xdr:pic>
    <xdr:clientData/>
  </xdr:twoCellAnchor>
  <xdr:twoCellAnchor editAs="oneCell">
    <xdr:from>
      <xdr:col>8</xdr:col>
      <xdr:colOff>1057836</xdr:colOff>
      <xdr:row>309</xdr:row>
      <xdr:rowOff>26894</xdr:rowOff>
    </xdr:from>
    <xdr:to>
      <xdr:col>8</xdr:col>
      <xdr:colOff>3915584</xdr:colOff>
      <xdr:row>320</xdr:row>
      <xdr:rowOff>40964</xdr:rowOff>
    </xdr:to>
    <xdr:pic>
      <xdr:nvPicPr>
        <xdr:cNvPr id="16" name="Picture 1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0668001" y="55939765"/>
          <a:ext cx="2857748" cy="2004234"/>
        </a:xfrm>
        <a:prstGeom prst="rect">
          <a:avLst/>
        </a:prstGeom>
      </xdr:spPr>
    </xdr:pic>
    <xdr:clientData/>
  </xdr:twoCellAnchor>
  <xdr:twoCellAnchor editAs="oneCell">
    <xdr:from>
      <xdr:col>0</xdr:col>
      <xdr:colOff>134471</xdr:colOff>
      <xdr:row>318</xdr:row>
      <xdr:rowOff>80682</xdr:rowOff>
    </xdr:from>
    <xdr:to>
      <xdr:col>2</xdr:col>
      <xdr:colOff>374332</xdr:colOff>
      <xdr:row>325</xdr:row>
      <xdr:rowOff>103206</xdr:rowOff>
    </xdr:to>
    <xdr:pic>
      <xdr:nvPicPr>
        <xdr:cNvPr id="17" name="Picture 16"/>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34471" y="57625129"/>
          <a:ext cx="5806943" cy="1295512"/>
        </a:xfrm>
        <a:prstGeom prst="rect">
          <a:avLst/>
        </a:prstGeom>
      </xdr:spPr>
    </xdr:pic>
    <xdr:clientData/>
  </xdr:twoCellAnchor>
  <xdr:twoCellAnchor editAs="oneCell">
    <xdr:from>
      <xdr:col>2</xdr:col>
      <xdr:colOff>439271</xdr:colOff>
      <xdr:row>321</xdr:row>
      <xdr:rowOff>71717</xdr:rowOff>
    </xdr:from>
    <xdr:to>
      <xdr:col>8</xdr:col>
      <xdr:colOff>2195511</xdr:colOff>
      <xdr:row>327</xdr:row>
      <xdr:rowOff>60156</xdr:rowOff>
    </xdr:to>
    <xdr:pic>
      <xdr:nvPicPr>
        <xdr:cNvPr id="18" name="Picture 17"/>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6006353" y="58154046"/>
          <a:ext cx="5799323" cy="1082134"/>
        </a:xfrm>
        <a:prstGeom prst="rect">
          <a:avLst/>
        </a:prstGeom>
      </xdr:spPr>
    </xdr:pic>
    <xdr:clientData/>
  </xdr:twoCellAnchor>
  <xdr:twoCellAnchor editAs="oneCell">
    <xdr:from>
      <xdr:col>0</xdr:col>
      <xdr:colOff>537882</xdr:colOff>
      <xdr:row>351</xdr:row>
      <xdr:rowOff>161365</xdr:rowOff>
    </xdr:from>
    <xdr:to>
      <xdr:col>1</xdr:col>
      <xdr:colOff>576263</xdr:colOff>
      <xdr:row>358</xdr:row>
      <xdr:rowOff>125612</xdr:rowOff>
    </xdr:to>
    <xdr:pic>
      <xdr:nvPicPr>
        <xdr:cNvPr id="26" name="Picture 25"/>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537882" y="63640447"/>
          <a:ext cx="3238781" cy="1219306"/>
        </a:xfrm>
        <a:prstGeom prst="rect">
          <a:avLst/>
        </a:prstGeom>
      </xdr:spPr>
    </xdr:pic>
    <xdr:clientData/>
  </xdr:twoCellAnchor>
  <xdr:twoCellAnchor editAs="oneCell">
    <xdr:from>
      <xdr:col>0</xdr:col>
      <xdr:colOff>0</xdr:colOff>
      <xdr:row>276</xdr:row>
      <xdr:rowOff>0</xdr:rowOff>
    </xdr:from>
    <xdr:to>
      <xdr:col>1</xdr:col>
      <xdr:colOff>655654</xdr:colOff>
      <xdr:row>282</xdr:row>
      <xdr:rowOff>120680</xdr:rowOff>
    </xdr:to>
    <xdr:pic>
      <xdr:nvPicPr>
        <xdr:cNvPr id="30" name="Picture 29"/>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49996165"/>
          <a:ext cx="3856054" cy="1196444"/>
        </a:xfrm>
        <a:prstGeom prst="rect">
          <a:avLst/>
        </a:prstGeom>
      </xdr:spPr>
    </xdr:pic>
    <xdr:clientData/>
  </xdr:twoCellAnchor>
  <xdr:twoCellAnchor editAs="oneCell">
    <xdr:from>
      <xdr:col>0</xdr:col>
      <xdr:colOff>62753</xdr:colOff>
      <xdr:row>284</xdr:row>
      <xdr:rowOff>80682</xdr:rowOff>
    </xdr:from>
    <xdr:to>
      <xdr:col>8</xdr:col>
      <xdr:colOff>510988</xdr:colOff>
      <xdr:row>292</xdr:row>
      <xdr:rowOff>94797</xdr:rowOff>
    </xdr:to>
    <xdr:pic>
      <xdr:nvPicPr>
        <xdr:cNvPr id="31" name="Picture 30"/>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2753" y="51511200"/>
          <a:ext cx="10058400" cy="1448468"/>
        </a:xfrm>
        <a:prstGeom prst="rect">
          <a:avLst/>
        </a:prstGeom>
      </xdr:spPr>
    </xdr:pic>
    <xdr:clientData/>
  </xdr:twoCellAnchor>
  <xdr:twoCellAnchor>
    <xdr:from>
      <xdr:col>1</xdr:col>
      <xdr:colOff>1129553</xdr:colOff>
      <xdr:row>278</xdr:row>
      <xdr:rowOff>80683</xdr:rowOff>
    </xdr:from>
    <xdr:to>
      <xdr:col>3</xdr:col>
      <xdr:colOff>89647</xdr:colOff>
      <xdr:row>280</xdr:row>
      <xdr:rowOff>134471</xdr:rowOff>
    </xdr:to>
    <xdr:sp macro="" textlink="">
      <xdr:nvSpPr>
        <xdr:cNvPr id="32" name="TextBox 31"/>
        <xdr:cNvSpPr txBox="1"/>
      </xdr:nvSpPr>
      <xdr:spPr>
        <a:xfrm>
          <a:off x="4329953" y="50435436"/>
          <a:ext cx="2017059" cy="412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$250 + $20 = $270</a:t>
          </a:r>
        </a:p>
      </xdr:txBody>
    </xdr:sp>
    <xdr:clientData/>
  </xdr:twoCellAnchor>
  <xdr:twoCellAnchor editAs="oneCell">
    <xdr:from>
      <xdr:col>0</xdr:col>
      <xdr:colOff>215153</xdr:colOff>
      <xdr:row>58</xdr:row>
      <xdr:rowOff>89647</xdr:rowOff>
    </xdr:from>
    <xdr:to>
      <xdr:col>6</xdr:col>
      <xdr:colOff>243274</xdr:colOff>
      <xdr:row>61</xdr:row>
      <xdr:rowOff>47003</xdr:rowOff>
    </xdr:to>
    <xdr:pic>
      <xdr:nvPicPr>
        <xdr:cNvPr id="34" name="Picture 33"/>
        <xdr:cNvPicPr>
          <a:picLocks noChangeAspect="1"/>
        </xdr:cNvPicPr>
      </xdr:nvPicPr>
      <xdr:blipFill>
        <a:blip xmlns:r="http://schemas.openxmlformats.org/officeDocument/2006/relationships" r:embed="rId28"/>
        <a:stretch>
          <a:fillRect/>
        </a:stretch>
      </xdr:blipFill>
      <xdr:spPr>
        <a:xfrm>
          <a:off x="215153" y="10999694"/>
          <a:ext cx="8114286" cy="495238"/>
        </a:xfrm>
        <a:prstGeom prst="rect">
          <a:avLst/>
        </a:prstGeom>
      </xdr:spPr>
    </xdr:pic>
    <xdr:clientData/>
  </xdr:twoCellAnchor>
  <xdr:twoCellAnchor editAs="oneCell">
    <xdr:from>
      <xdr:col>0</xdr:col>
      <xdr:colOff>717177</xdr:colOff>
      <xdr:row>246</xdr:row>
      <xdr:rowOff>62753</xdr:rowOff>
    </xdr:from>
    <xdr:to>
      <xdr:col>3</xdr:col>
      <xdr:colOff>478860</xdr:colOff>
      <xdr:row>248</xdr:row>
      <xdr:rowOff>113689</xdr:rowOff>
    </xdr:to>
    <xdr:pic>
      <xdr:nvPicPr>
        <xdr:cNvPr id="36" name="Picture 35"/>
        <xdr:cNvPicPr>
          <a:picLocks noChangeAspect="1"/>
        </xdr:cNvPicPr>
      </xdr:nvPicPr>
      <xdr:blipFill>
        <a:blip xmlns:r="http://schemas.openxmlformats.org/officeDocument/2006/relationships" r:embed="rId29"/>
        <a:stretch>
          <a:fillRect/>
        </a:stretch>
      </xdr:blipFill>
      <xdr:spPr>
        <a:xfrm>
          <a:off x="717177" y="44680094"/>
          <a:ext cx="6019048" cy="4095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7"/>
  <sheetViews>
    <sheetView tabSelected="1" topLeftCell="A13" zoomScale="85" zoomScaleNormal="85" workbookViewId="0">
      <selection activeCell="F40" sqref="F40"/>
    </sheetView>
  </sheetViews>
  <sheetFormatPr defaultColWidth="9.109375" defaultRowHeight="14.4" x14ac:dyDescent="0.3"/>
  <cols>
    <col min="1" max="1" width="60" style="9" bestFit="1" customWidth="1"/>
    <col min="2" max="2" width="22.6640625" style="12" customWidth="1"/>
    <col min="3" max="3" width="9.6640625" style="13" bestFit="1" customWidth="1"/>
    <col min="4" max="4" width="7.5546875" style="13" customWidth="1"/>
    <col min="5" max="5" width="17.6640625" style="13" bestFit="1" customWidth="1"/>
    <col min="6" max="6" width="22.33203125" style="13" bestFit="1" customWidth="1"/>
    <col min="7" max="7" width="19" style="13" bestFit="1" customWidth="1"/>
    <col min="8" max="8" width="9.5546875" style="13" bestFit="1" customWidth="1"/>
    <col min="9" max="9" width="101.33203125" style="9" bestFit="1" customWidth="1"/>
    <col min="10" max="16384" width="9.109375" style="9"/>
  </cols>
  <sheetData>
    <row r="1" spans="1:10" ht="25.5" customHeight="1" x14ac:dyDescent="0.3">
      <c r="A1" s="1" t="s">
        <v>0</v>
      </c>
      <c r="B1" s="1" t="s">
        <v>1</v>
      </c>
      <c r="C1" s="104" t="s">
        <v>2</v>
      </c>
      <c r="D1" s="104"/>
      <c r="E1" s="104"/>
      <c r="F1" s="104"/>
      <c r="G1" s="104"/>
      <c r="H1" s="34" t="s">
        <v>129</v>
      </c>
    </row>
    <row r="2" spans="1:10" ht="64.5" customHeight="1" x14ac:dyDescent="0.4">
      <c r="A2" s="58" t="s">
        <v>183</v>
      </c>
      <c r="B2" s="10"/>
      <c r="C2" s="4" t="s">
        <v>3</v>
      </c>
      <c r="D2" s="4" t="s">
        <v>4</v>
      </c>
      <c r="E2" s="4" t="s">
        <v>5</v>
      </c>
      <c r="F2" s="4" t="s">
        <v>6</v>
      </c>
      <c r="G2" s="5" t="s">
        <v>7</v>
      </c>
      <c r="H2" s="35"/>
    </row>
    <row r="3" spans="1:10" x14ac:dyDescent="0.3">
      <c r="A3" s="3"/>
      <c r="B3" s="3"/>
      <c r="C3" s="29"/>
      <c r="D3" s="29"/>
      <c r="E3" s="29"/>
      <c r="F3" s="29"/>
      <c r="G3" s="3"/>
      <c r="H3" s="9"/>
    </row>
    <row r="4" spans="1:10" ht="26.4" x14ac:dyDescent="0.3">
      <c r="A4" s="20" t="s">
        <v>184</v>
      </c>
      <c r="B4" s="21" t="s">
        <v>185</v>
      </c>
      <c r="C4" s="22"/>
      <c r="D4" s="22"/>
      <c r="E4" s="22"/>
      <c r="F4" s="22"/>
      <c r="G4" s="23">
        <v>7352.48</v>
      </c>
      <c r="H4" s="85">
        <v>1</v>
      </c>
      <c r="I4" s="3" t="s">
        <v>142</v>
      </c>
    </row>
    <row r="5" spans="1:10" x14ac:dyDescent="0.3">
      <c r="A5" s="3"/>
      <c r="B5" s="8"/>
      <c r="C5" s="7"/>
      <c r="D5" s="7"/>
      <c r="E5" s="7"/>
      <c r="F5" s="7"/>
      <c r="G5" s="7"/>
      <c r="H5" s="86"/>
      <c r="I5" s="31"/>
    </row>
    <row r="6" spans="1:10" x14ac:dyDescent="0.3">
      <c r="A6" s="6" t="s">
        <v>8</v>
      </c>
      <c r="B6" s="8"/>
      <c r="C6" s="7"/>
      <c r="D6" s="7"/>
      <c r="E6" s="7"/>
      <c r="F6" s="7"/>
      <c r="G6" s="7"/>
      <c r="H6" s="86"/>
      <c r="I6" s="3"/>
      <c r="J6" s="11" t="s">
        <v>112</v>
      </c>
    </row>
    <row r="7" spans="1:10" x14ac:dyDescent="0.3">
      <c r="A7" s="24" t="s">
        <v>9</v>
      </c>
      <c r="B7" s="39" t="s">
        <v>114</v>
      </c>
      <c r="C7" s="22"/>
      <c r="D7" s="22"/>
      <c r="E7" s="22"/>
      <c r="F7" s="22"/>
      <c r="G7" s="19"/>
      <c r="H7" s="85"/>
      <c r="I7" s="3" t="s">
        <v>177</v>
      </c>
      <c r="J7" s="11" t="s">
        <v>113</v>
      </c>
    </row>
    <row r="8" spans="1:10" x14ac:dyDescent="0.3">
      <c r="A8" s="24" t="s">
        <v>10</v>
      </c>
      <c r="B8" s="39" t="s">
        <v>114</v>
      </c>
      <c r="C8" s="22"/>
      <c r="D8" s="22"/>
      <c r="E8" s="22"/>
      <c r="F8" s="22"/>
      <c r="G8" s="19"/>
      <c r="H8" s="87"/>
      <c r="I8" s="3"/>
    </row>
    <row r="9" spans="1:10" x14ac:dyDescent="0.3">
      <c r="A9" s="24" t="s">
        <v>11</v>
      </c>
      <c r="B9" s="39" t="s">
        <v>115</v>
      </c>
      <c r="C9" s="22"/>
      <c r="D9" s="22"/>
      <c r="E9" s="22"/>
      <c r="F9" s="22"/>
      <c r="G9" s="19"/>
      <c r="H9" s="87"/>
      <c r="I9" s="3"/>
    </row>
    <row r="10" spans="1:10" x14ac:dyDescent="0.3">
      <c r="A10" s="24" t="s">
        <v>12</v>
      </c>
      <c r="B10" s="39" t="s">
        <v>115</v>
      </c>
      <c r="C10" s="22"/>
      <c r="D10" s="22"/>
      <c r="E10" s="22"/>
      <c r="F10" s="22"/>
      <c r="G10" s="19"/>
      <c r="H10" s="87"/>
      <c r="I10" s="3"/>
    </row>
    <row r="11" spans="1:10" x14ac:dyDescent="0.3">
      <c r="A11" s="24" t="s">
        <v>13</v>
      </c>
      <c r="B11" s="39" t="s">
        <v>114</v>
      </c>
      <c r="C11" s="22"/>
      <c r="D11" s="22"/>
      <c r="E11" s="22"/>
      <c r="F11" s="22"/>
      <c r="G11" s="19"/>
      <c r="H11" s="87"/>
      <c r="I11" s="3"/>
    </row>
    <row r="12" spans="1:10" x14ac:dyDescent="0.3">
      <c r="A12" s="24" t="s">
        <v>14</v>
      </c>
      <c r="B12" s="39" t="s">
        <v>114</v>
      </c>
      <c r="C12" s="22"/>
      <c r="D12" s="22"/>
      <c r="E12" s="22"/>
      <c r="F12" s="22"/>
      <c r="G12" s="19"/>
      <c r="H12" s="87"/>
      <c r="I12" s="3"/>
    </row>
    <row r="13" spans="1:10" x14ac:dyDescent="0.3">
      <c r="A13" s="24" t="s">
        <v>15</v>
      </c>
      <c r="B13" s="39" t="s">
        <v>114</v>
      </c>
      <c r="C13" s="22"/>
      <c r="D13" s="22"/>
      <c r="E13" s="22"/>
      <c r="F13" s="22"/>
      <c r="G13" s="19"/>
      <c r="H13" s="87"/>
      <c r="I13" s="3"/>
    </row>
    <row r="14" spans="1:10" x14ac:dyDescent="0.3">
      <c r="A14" s="25" t="s">
        <v>16</v>
      </c>
      <c r="B14" s="39" t="s">
        <v>114</v>
      </c>
      <c r="C14" s="22"/>
      <c r="D14" s="22"/>
      <c r="E14" s="22"/>
      <c r="F14" s="22"/>
      <c r="G14" s="19"/>
      <c r="H14" s="87"/>
      <c r="I14" s="3"/>
    </row>
    <row r="15" spans="1:10" x14ac:dyDescent="0.3">
      <c r="A15" s="25" t="s">
        <v>17</v>
      </c>
      <c r="B15" s="39" t="s">
        <v>115</v>
      </c>
      <c r="C15" s="22"/>
      <c r="D15" s="22"/>
      <c r="E15" s="22"/>
      <c r="F15" s="22"/>
      <c r="G15" s="19"/>
      <c r="H15" s="87"/>
      <c r="I15" s="3"/>
    </row>
    <row r="16" spans="1:10" x14ac:dyDescent="0.3">
      <c r="A16" s="3"/>
      <c r="B16" s="40"/>
      <c r="C16" s="7"/>
      <c r="D16" s="7"/>
      <c r="E16" s="7"/>
      <c r="F16" s="7"/>
      <c r="G16" s="7"/>
      <c r="H16" s="86"/>
      <c r="I16" s="3"/>
    </row>
    <row r="17" spans="1:9" x14ac:dyDescent="0.3">
      <c r="A17" s="53" t="s">
        <v>18</v>
      </c>
      <c r="B17" s="40"/>
      <c r="C17" s="7"/>
      <c r="D17" s="7"/>
      <c r="E17" s="7"/>
      <c r="F17" s="7"/>
      <c r="G17" s="7"/>
      <c r="H17" s="86"/>
      <c r="I17" s="3" t="s">
        <v>133</v>
      </c>
    </row>
    <row r="18" spans="1:9" x14ac:dyDescent="0.3">
      <c r="A18" s="24" t="s">
        <v>19</v>
      </c>
      <c r="B18" s="39" t="s">
        <v>114</v>
      </c>
      <c r="C18" s="22"/>
      <c r="D18" s="22"/>
      <c r="E18" s="22"/>
      <c r="F18" s="22"/>
      <c r="G18" s="19"/>
      <c r="H18" s="87"/>
      <c r="I18" s="3"/>
    </row>
    <row r="19" spans="1:9" x14ac:dyDescent="0.3">
      <c r="A19" s="25" t="s">
        <v>20</v>
      </c>
      <c r="B19" s="39" t="s">
        <v>114</v>
      </c>
      <c r="C19" s="22"/>
      <c r="D19" s="22"/>
      <c r="E19" s="22"/>
      <c r="F19" s="22"/>
      <c r="G19" s="19"/>
      <c r="H19" s="87"/>
      <c r="I19" s="3"/>
    </row>
    <row r="20" spans="1:9" x14ac:dyDescent="0.3">
      <c r="A20" s="25" t="s">
        <v>21</v>
      </c>
      <c r="B20" s="39" t="s">
        <v>114</v>
      </c>
      <c r="C20" s="22"/>
      <c r="D20" s="22"/>
      <c r="E20" s="22"/>
      <c r="F20" s="22"/>
      <c r="G20" s="19"/>
      <c r="H20" s="87"/>
      <c r="I20" s="3"/>
    </row>
    <row r="21" spans="1:9" x14ac:dyDescent="0.3">
      <c r="A21" s="25" t="s">
        <v>22</v>
      </c>
      <c r="B21" s="39" t="s">
        <v>114</v>
      </c>
      <c r="C21" s="22"/>
      <c r="D21" s="22"/>
      <c r="E21" s="22"/>
      <c r="F21" s="22"/>
      <c r="G21" s="19"/>
      <c r="H21" s="87"/>
      <c r="I21" s="3"/>
    </row>
    <row r="22" spans="1:9" x14ac:dyDescent="0.3">
      <c r="A22" s="25" t="s">
        <v>23</v>
      </c>
      <c r="B22" s="39" t="s">
        <v>114</v>
      </c>
      <c r="C22" s="22"/>
      <c r="D22" s="22"/>
      <c r="E22" s="22"/>
      <c r="F22" s="22"/>
      <c r="G22" s="19"/>
      <c r="H22" s="87"/>
      <c r="I22" s="3"/>
    </row>
    <row r="23" spans="1:9" x14ac:dyDescent="0.3">
      <c r="A23" s="25" t="s">
        <v>24</v>
      </c>
      <c r="B23" s="39" t="s">
        <v>114</v>
      </c>
      <c r="C23" s="22"/>
      <c r="D23" s="22"/>
      <c r="E23" s="22"/>
      <c r="F23" s="22"/>
      <c r="G23" s="19"/>
      <c r="H23" s="87"/>
      <c r="I23" s="3"/>
    </row>
    <row r="24" spans="1:9" x14ac:dyDescent="0.3">
      <c r="A24" s="25" t="s">
        <v>25</v>
      </c>
      <c r="B24" s="39" t="s">
        <v>115</v>
      </c>
      <c r="C24" s="22"/>
      <c r="D24" s="22"/>
      <c r="E24" s="22"/>
      <c r="F24" s="22"/>
      <c r="G24" s="19"/>
      <c r="H24" s="87"/>
      <c r="I24" s="3"/>
    </row>
    <row r="25" spans="1:9" x14ac:dyDescent="0.3">
      <c r="A25" s="24" t="s">
        <v>26</v>
      </c>
      <c r="B25" s="39" t="s">
        <v>115</v>
      </c>
      <c r="C25" s="22"/>
      <c r="D25" s="22"/>
      <c r="E25" s="22"/>
      <c r="F25" s="22"/>
      <c r="G25" s="19"/>
      <c r="H25" s="87"/>
      <c r="I25" s="3"/>
    </row>
    <row r="26" spans="1:9" x14ac:dyDescent="0.3">
      <c r="A26" s="24" t="s">
        <v>17</v>
      </c>
      <c r="B26" s="39" t="s">
        <v>115</v>
      </c>
      <c r="C26" s="22"/>
      <c r="D26" s="22"/>
      <c r="E26" s="22"/>
      <c r="F26" s="22"/>
      <c r="G26" s="19"/>
      <c r="H26" s="87"/>
      <c r="I26" s="3"/>
    </row>
    <row r="27" spans="1:9" x14ac:dyDescent="0.3">
      <c r="A27" s="54"/>
      <c r="B27" s="40"/>
      <c r="C27" s="7"/>
      <c r="D27" s="7"/>
      <c r="E27" s="7"/>
      <c r="F27" s="7"/>
      <c r="G27" s="7"/>
      <c r="H27" s="86"/>
      <c r="I27" s="3"/>
    </row>
    <row r="28" spans="1:9" x14ac:dyDescent="0.3">
      <c r="A28" s="53" t="s">
        <v>27</v>
      </c>
      <c r="B28" s="40"/>
      <c r="C28" s="7"/>
      <c r="D28" s="7"/>
      <c r="E28" s="7"/>
      <c r="F28" s="7"/>
      <c r="G28" s="7"/>
      <c r="H28" s="86"/>
      <c r="I28" s="3" t="s">
        <v>145</v>
      </c>
    </row>
    <row r="29" spans="1:9" ht="28.8" x14ac:dyDescent="0.3">
      <c r="A29" s="25" t="s">
        <v>28</v>
      </c>
      <c r="B29" s="39" t="s">
        <v>186</v>
      </c>
      <c r="C29" s="22"/>
      <c r="D29" s="22">
        <v>130</v>
      </c>
      <c r="E29" s="22"/>
      <c r="F29" s="22"/>
      <c r="G29" s="19">
        <f>D29*1.5</f>
        <v>195</v>
      </c>
      <c r="H29" s="85">
        <v>2</v>
      </c>
      <c r="I29" s="95" t="s">
        <v>180</v>
      </c>
    </row>
    <row r="30" spans="1:9" x14ac:dyDescent="0.3">
      <c r="A30" s="25" t="s">
        <v>131</v>
      </c>
      <c r="B30" s="39" t="s">
        <v>132</v>
      </c>
      <c r="C30" s="22"/>
      <c r="D30" s="22"/>
      <c r="E30" s="22">
        <f>2*(23.16/12)</f>
        <v>3.86</v>
      </c>
      <c r="F30" s="22"/>
      <c r="G30" s="19">
        <f>E30</f>
        <v>3.86</v>
      </c>
      <c r="H30" s="85">
        <v>3</v>
      </c>
      <c r="I30" s="3"/>
    </row>
    <row r="31" spans="1:9" x14ac:dyDescent="0.3">
      <c r="A31" s="25" t="s">
        <v>134</v>
      </c>
      <c r="B31" s="39" t="s">
        <v>135</v>
      </c>
      <c r="C31" s="22"/>
      <c r="D31" s="22"/>
      <c r="E31" s="22">
        <v>29.9</v>
      </c>
      <c r="F31" s="22"/>
      <c r="G31" s="19">
        <f>E31</f>
        <v>29.9</v>
      </c>
      <c r="H31" s="85">
        <v>4</v>
      </c>
      <c r="I31" s="3"/>
    </row>
    <row r="32" spans="1:9" ht="28.8" x14ac:dyDescent="0.3">
      <c r="A32" s="25" t="s">
        <v>29</v>
      </c>
      <c r="B32" s="39" t="s">
        <v>116</v>
      </c>
      <c r="C32" s="65">
        <v>27.49</v>
      </c>
      <c r="D32" s="65"/>
      <c r="E32" s="65">
        <v>18.98</v>
      </c>
      <c r="F32" s="65">
        <f>C32*1.5</f>
        <v>41.234999999999999</v>
      </c>
      <c r="G32" s="66">
        <f>F32-C32</f>
        <v>13.745000000000001</v>
      </c>
      <c r="H32" s="85">
        <v>5</v>
      </c>
      <c r="I32" s="3"/>
    </row>
    <row r="33" spans="1:9" x14ac:dyDescent="0.3">
      <c r="A33" s="25" t="s">
        <v>30</v>
      </c>
      <c r="B33" s="39" t="s">
        <v>165</v>
      </c>
      <c r="C33" s="22"/>
      <c r="D33" s="22"/>
      <c r="E33" s="22">
        <v>179</v>
      </c>
      <c r="F33" s="22"/>
      <c r="G33" s="19">
        <f>E33</f>
        <v>179</v>
      </c>
      <c r="H33" s="85">
        <v>6</v>
      </c>
      <c r="I33" s="3"/>
    </row>
    <row r="34" spans="1:9" x14ac:dyDescent="0.3">
      <c r="A34" s="25" t="s">
        <v>172</v>
      </c>
      <c r="B34" s="39" t="s">
        <v>173</v>
      </c>
      <c r="C34" s="22"/>
      <c r="D34" s="22"/>
      <c r="E34" s="22">
        <v>49.99</v>
      </c>
      <c r="F34" s="22"/>
      <c r="G34" s="19">
        <f>E34</f>
        <v>49.99</v>
      </c>
      <c r="H34" s="85">
        <v>7</v>
      </c>
      <c r="I34" s="3"/>
    </row>
    <row r="35" spans="1:9" x14ac:dyDescent="0.3">
      <c r="A35" s="25" t="s">
        <v>174</v>
      </c>
      <c r="B35" s="39" t="s">
        <v>175</v>
      </c>
      <c r="C35" s="22"/>
      <c r="D35" s="22"/>
      <c r="E35" s="22">
        <v>3.49</v>
      </c>
      <c r="F35" s="22"/>
      <c r="G35" s="19">
        <f>E35</f>
        <v>3.49</v>
      </c>
      <c r="H35" s="85">
        <v>8</v>
      </c>
      <c r="I35" s="3"/>
    </row>
    <row r="36" spans="1:9" x14ac:dyDescent="0.3">
      <c r="A36" s="25" t="s">
        <v>147</v>
      </c>
      <c r="B36" s="39" t="s">
        <v>166</v>
      </c>
      <c r="C36" s="22"/>
      <c r="D36" s="22"/>
      <c r="E36" s="22">
        <v>4.99</v>
      </c>
      <c r="F36" s="22"/>
      <c r="G36" s="19">
        <f>E36</f>
        <v>4.99</v>
      </c>
      <c r="H36" s="85">
        <v>9</v>
      </c>
      <c r="I36" s="3"/>
    </row>
    <row r="37" spans="1:9" x14ac:dyDescent="0.3">
      <c r="A37" s="25" t="s">
        <v>31</v>
      </c>
      <c r="B37" s="39" t="s">
        <v>115</v>
      </c>
      <c r="C37" s="22"/>
      <c r="D37" s="22"/>
      <c r="E37" s="22"/>
      <c r="F37" s="22"/>
      <c r="G37" s="19"/>
      <c r="H37" s="87"/>
      <c r="I37" s="3"/>
    </row>
    <row r="38" spans="1:9" x14ac:dyDescent="0.3">
      <c r="A38" s="25" t="s">
        <v>32</v>
      </c>
      <c r="B38" s="39" t="s">
        <v>115</v>
      </c>
      <c r="C38" s="22"/>
      <c r="D38" s="22"/>
      <c r="E38" s="22"/>
      <c r="F38" s="22"/>
      <c r="G38" s="19"/>
      <c r="H38" s="87"/>
      <c r="I38" s="3"/>
    </row>
    <row r="39" spans="1:9" x14ac:dyDescent="0.3">
      <c r="A39" s="24" t="s">
        <v>33</v>
      </c>
      <c r="B39" s="39" t="s">
        <v>115</v>
      </c>
      <c r="C39" s="22"/>
      <c r="D39" s="22"/>
      <c r="E39" s="22"/>
      <c r="F39" s="22"/>
      <c r="G39" s="19"/>
      <c r="H39" s="87"/>
      <c r="I39" s="3"/>
    </row>
    <row r="40" spans="1:9" x14ac:dyDescent="0.3">
      <c r="A40" s="24" t="s">
        <v>26</v>
      </c>
      <c r="B40" s="39" t="s">
        <v>141</v>
      </c>
      <c r="C40" s="22"/>
      <c r="D40" s="22">
        <v>11</v>
      </c>
      <c r="E40" s="22"/>
      <c r="F40" s="22">
        <f>D40*1.5</f>
        <v>16.5</v>
      </c>
      <c r="G40" s="19">
        <f>1.5*D40</f>
        <v>16.5</v>
      </c>
      <c r="H40" s="85">
        <v>10</v>
      </c>
      <c r="I40" s="3"/>
    </row>
    <row r="41" spans="1:9" x14ac:dyDescent="0.3">
      <c r="A41" s="24" t="s">
        <v>17</v>
      </c>
      <c r="B41" s="39" t="s">
        <v>115</v>
      </c>
      <c r="C41" s="22"/>
      <c r="D41" s="22"/>
      <c r="E41" s="22"/>
      <c r="F41" s="22"/>
      <c r="G41" s="19"/>
      <c r="H41" s="87"/>
      <c r="I41" s="3"/>
    </row>
    <row r="42" spans="1:9" x14ac:dyDescent="0.3">
      <c r="A42" s="54"/>
      <c r="B42" s="41"/>
      <c r="C42" s="7"/>
      <c r="D42" s="7"/>
      <c r="E42" s="7"/>
      <c r="F42" s="7"/>
      <c r="G42" s="7"/>
      <c r="H42" s="86"/>
      <c r="I42" s="3"/>
    </row>
    <row r="43" spans="1:9" x14ac:dyDescent="0.3">
      <c r="A43" s="53" t="s">
        <v>34</v>
      </c>
      <c r="B43" s="40"/>
      <c r="C43" s="7"/>
      <c r="D43" s="7"/>
      <c r="E43" s="7"/>
      <c r="F43" s="7"/>
      <c r="G43" s="7"/>
      <c r="H43" s="86"/>
      <c r="I43" s="3"/>
    </row>
    <row r="44" spans="1:9" x14ac:dyDescent="0.3">
      <c r="A44" s="25" t="s">
        <v>35</v>
      </c>
      <c r="B44" s="39" t="s">
        <v>114</v>
      </c>
      <c r="C44" s="22"/>
      <c r="D44" s="22"/>
      <c r="E44" s="22"/>
      <c r="F44" s="22"/>
      <c r="G44" s="19"/>
      <c r="H44" s="87"/>
      <c r="I44" s="3"/>
    </row>
    <row r="45" spans="1:9" ht="28.8" x14ac:dyDescent="0.3">
      <c r="A45" s="25" t="s">
        <v>36</v>
      </c>
      <c r="B45" s="39" t="s">
        <v>139</v>
      </c>
      <c r="C45" s="22"/>
      <c r="D45" s="22"/>
      <c r="E45" s="22"/>
      <c r="F45" s="22"/>
      <c r="G45" s="19"/>
      <c r="H45" s="85"/>
      <c r="I45" s="3" t="s">
        <v>164</v>
      </c>
    </row>
    <row r="46" spans="1:9" x14ac:dyDescent="0.3">
      <c r="A46" s="25" t="s">
        <v>37</v>
      </c>
      <c r="B46" s="39" t="s">
        <v>115</v>
      </c>
      <c r="C46" s="22"/>
      <c r="D46" s="22"/>
      <c r="E46" s="22"/>
      <c r="F46" s="22"/>
      <c r="G46" s="19"/>
      <c r="H46" s="87"/>
      <c r="I46" s="3"/>
    </row>
    <row r="47" spans="1:9" x14ac:dyDescent="0.3">
      <c r="A47" s="25" t="s">
        <v>38</v>
      </c>
      <c r="B47" s="39" t="s">
        <v>114</v>
      </c>
      <c r="C47" s="22"/>
      <c r="D47" s="22"/>
      <c r="E47" s="22"/>
      <c r="F47" s="22"/>
      <c r="G47" s="19"/>
      <c r="H47" s="87"/>
      <c r="I47" s="3"/>
    </row>
    <row r="48" spans="1:9" x14ac:dyDescent="0.3">
      <c r="A48" s="25" t="s">
        <v>39</v>
      </c>
      <c r="B48" s="39" t="s">
        <v>114</v>
      </c>
      <c r="C48" s="22"/>
      <c r="D48" s="22"/>
      <c r="E48" s="22"/>
      <c r="F48" s="22"/>
      <c r="G48" s="19"/>
      <c r="H48" s="87"/>
      <c r="I48" s="3"/>
    </row>
    <row r="49" spans="1:9" x14ac:dyDescent="0.3">
      <c r="A49" s="25" t="s">
        <v>40</v>
      </c>
      <c r="B49" s="39" t="s">
        <v>114</v>
      </c>
      <c r="C49" s="22"/>
      <c r="D49" s="22"/>
      <c r="E49" s="22"/>
      <c r="F49" s="22"/>
      <c r="G49" s="19"/>
      <c r="H49" s="87"/>
      <c r="I49" s="3"/>
    </row>
    <row r="50" spans="1:9" x14ac:dyDescent="0.3">
      <c r="A50" s="25" t="s">
        <v>41</v>
      </c>
      <c r="B50" s="39" t="s">
        <v>114</v>
      </c>
      <c r="C50" s="22"/>
      <c r="D50" s="22"/>
      <c r="E50" s="22"/>
      <c r="F50" s="22"/>
      <c r="G50" s="19"/>
      <c r="H50" s="87"/>
      <c r="I50" s="3"/>
    </row>
    <row r="51" spans="1:9" x14ac:dyDescent="0.3">
      <c r="A51" s="25" t="s">
        <v>26</v>
      </c>
      <c r="B51" s="39" t="s">
        <v>115</v>
      </c>
      <c r="C51" s="22"/>
      <c r="D51" s="22"/>
      <c r="E51" s="22"/>
      <c r="F51" s="22"/>
      <c r="G51" s="19"/>
      <c r="H51" s="87"/>
      <c r="I51" s="3"/>
    </row>
    <row r="52" spans="1:9" x14ac:dyDescent="0.3">
      <c r="A52" s="25" t="s">
        <v>17</v>
      </c>
      <c r="B52" s="39" t="s">
        <v>115</v>
      </c>
      <c r="C52" s="22"/>
      <c r="D52" s="22"/>
      <c r="E52" s="22"/>
      <c r="F52" s="22"/>
      <c r="G52" s="19"/>
      <c r="H52" s="87"/>
      <c r="I52" s="3"/>
    </row>
    <row r="53" spans="1:9" x14ac:dyDescent="0.3">
      <c r="A53" s="52"/>
      <c r="B53" s="40"/>
      <c r="C53" s="7"/>
      <c r="D53" s="7"/>
      <c r="E53" s="7"/>
      <c r="F53" s="7"/>
      <c r="G53" s="7"/>
      <c r="H53" s="86"/>
      <c r="I53" s="3"/>
    </row>
    <row r="54" spans="1:9" x14ac:dyDescent="0.3">
      <c r="A54" s="53" t="s">
        <v>42</v>
      </c>
      <c r="B54" s="40"/>
      <c r="C54" s="7"/>
      <c r="D54" s="7"/>
      <c r="E54" s="7"/>
      <c r="F54" s="7"/>
      <c r="G54" s="7"/>
      <c r="H54" s="86"/>
      <c r="I54" s="3"/>
    </row>
    <row r="55" spans="1:9" ht="28.8" x14ac:dyDescent="0.3">
      <c r="A55" s="24" t="s">
        <v>43</v>
      </c>
      <c r="B55" s="39" t="s">
        <v>137</v>
      </c>
      <c r="C55" s="22">
        <v>453.29</v>
      </c>
      <c r="D55" s="22"/>
      <c r="E55" s="22">
        <v>85.97</v>
      </c>
      <c r="F55" s="22">
        <f>C55*1.5</f>
        <v>679.93500000000006</v>
      </c>
      <c r="G55" s="19">
        <f>F55-C55</f>
        <v>226.64500000000004</v>
      </c>
      <c r="H55" s="85">
        <v>11</v>
      </c>
      <c r="I55" s="3" t="s">
        <v>146</v>
      </c>
    </row>
    <row r="56" spans="1:9" x14ac:dyDescent="0.3">
      <c r="A56" s="24" t="s">
        <v>44</v>
      </c>
      <c r="B56" s="39" t="s">
        <v>136</v>
      </c>
      <c r="C56" s="22"/>
      <c r="D56" s="22"/>
      <c r="E56" s="22">
        <f>3*(11.4/4)</f>
        <v>8.5500000000000007</v>
      </c>
      <c r="F56" s="22"/>
      <c r="G56" s="19">
        <f>E56</f>
        <v>8.5500000000000007</v>
      </c>
      <c r="H56" s="85">
        <v>12</v>
      </c>
      <c r="I56" s="3"/>
    </row>
    <row r="57" spans="1:9" x14ac:dyDescent="0.3">
      <c r="A57" s="24" t="s">
        <v>198</v>
      </c>
      <c r="B57" s="39" t="s">
        <v>197</v>
      </c>
      <c r="C57" s="22"/>
      <c r="D57" s="22"/>
      <c r="E57" s="22">
        <v>270</v>
      </c>
      <c r="F57" s="22"/>
      <c r="G57" s="19">
        <v>270</v>
      </c>
      <c r="H57" s="85">
        <v>13</v>
      </c>
      <c r="I57" s="3"/>
    </row>
    <row r="58" spans="1:9" x14ac:dyDescent="0.3">
      <c r="A58" s="24" t="s">
        <v>45</v>
      </c>
      <c r="B58" s="39" t="s">
        <v>115</v>
      </c>
      <c r="C58" s="22"/>
      <c r="D58" s="22"/>
      <c r="E58" s="22"/>
      <c r="F58" s="22"/>
      <c r="G58" s="19"/>
      <c r="H58" s="87"/>
      <c r="I58" s="3"/>
    </row>
    <row r="59" spans="1:9" x14ac:dyDescent="0.3">
      <c r="A59" s="24" t="s">
        <v>46</v>
      </c>
      <c r="B59" s="39" t="s">
        <v>115</v>
      </c>
      <c r="C59" s="22"/>
      <c r="D59" s="22"/>
      <c r="E59" s="22"/>
      <c r="F59" s="22"/>
      <c r="G59" s="19"/>
      <c r="H59" s="87"/>
      <c r="I59" s="3"/>
    </row>
    <row r="60" spans="1:9" x14ac:dyDescent="0.3">
      <c r="A60" s="24" t="s">
        <v>47</v>
      </c>
      <c r="B60" s="39" t="s">
        <v>115</v>
      </c>
      <c r="C60" s="22"/>
      <c r="D60" s="22"/>
      <c r="E60" s="22"/>
      <c r="F60" s="22"/>
      <c r="G60" s="19"/>
      <c r="H60" s="87"/>
      <c r="I60" s="3"/>
    </row>
    <row r="61" spans="1:9" x14ac:dyDescent="0.3">
      <c r="A61" s="24" t="s">
        <v>48</v>
      </c>
      <c r="B61" s="39" t="s">
        <v>115</v>
      </c>
      <c r="C61" s="22"/>
      <c r="D61" s="22"/>
      <c r="E61" s="22"/>
      <c r="F61" s="22"/>
      <c r="G61" s="19"/>
      <c r="H61" s="87"/>
      <c r="I61" s="3"/>
    </row>
    <row r="62" spans="1:9" x14ac:dyDescent="0.3">
      <c r="A62" s="24" t="s">
        <v>49</v>
      </c>
      <c r="B62" s="39" t="s">
        <v>114</v>
      </c>
      <c r="C62" s="22"/>
      <c r="D62" s="22"/>
      <c r="E62" s="22"/>
      <c r="F62" s="22"/>
      <c r="G62" s="19"/>
      <c r="H62" s="87"/>
      <c r="I62" s="3"/>
    </row>
    <row r="63" spans="1:9" x14ac:dyDescent="0.3">
      <c r="A63" s="24" t="s">
        <v>26</v>
      </c>
      <c r="B63" s="39" t="s">
        <v>138</v>
      </c>
      <c r="C63" s="22"/>
      <c r="D63" s="22">
        <v>22</v>
      </c>
      <c r="E63" s="22"/>
      <c r="F63" s="22">
        <f>D63*1.5</f>
        <v>33</v>
      </c>
      <c r="G63" s="19">
        <f>1.5*D63</f>
        <v>33</v>
      </c>
      <c r="H63" s="85">
        <v>14</v>
      </c>
      <c r="I63" s="3"/>
    </row>
    <row r="64" spans="1:9" x14ac:dyDescent="0.3">
      <c r="A64" s="24" t="s">
        <v>17</v>
      </c>
      <c r="B64" s="39" t="s">
        <v>115</v>
      </c>
      <c r="C64" s="22"/>
      <c r="D64" s="22"/>
      <c r="E64" s="22"/>
      <c r="F64" s="22"/>
      <c r="G64" s="19"/>
      <c r="H64" s="87"/>
      <c r="I64" s="3"/>
    </row>
    <row r="65" spans="1:9" x14ac:dyDescent="0.3">
      <c r="A65" s="52"/>
      <c r="B65" s="40"/>
      <c r="C65" s="7"/>
      <c r="D65" s="7"/>
      <c r="E65" s="7"/>
      <c r="F65" s="7"/>
      <c r="G65" s="7"/>
      <c r="H65" s="86"/>
      <c r="I65" s="3"/>
    </row>
    <row r="66" spans="1:9" x14ac:dyDescent="0.3">
      <c r="A66" s="53" t="s">
        <v>50</v>
      </c>
      <c r="B66" s="40"/>
      <c r="C66" s="7"/>
      <c r="D66" s="7"/>
      <c r="E66" s="7"/>
      <c r="F66" s="7"/>
      <c r="G66" s="7"/>
      <c r="H66" s="86"/>
      <c r="I66" s="3"/>
    </row>
    <row r="67" spans="1:9" x14ac:dyDescent="0.3">
      <c r="A67" s="25" t="s">
        <v>51</v>
      </c>
      <c r="B67" s="39" t="s">
        <v>114</v>
      </c>
      <c r="C67" s="22"/>
      <c r="D67" s="22"/>
      <c r="E67" s="22"/>
      <c r="F67" s="22"/>
      <c r="G67" s="19"/>
      <c r="H67" s="87"/>
      <c r="I67" s="3"/>
    </row>
    <row r="68" spans="1:9" x14ac:dyDescent="0.3">
      <c r="A68" s="25" t="s">
        <v>16</v>
      </c>
      <c r="B68" s="39" t="s">
        <v>114</v>
      </c>
      <c r="C68" s="22"/>
      <c r="D68" s="22"/>
      <c r="E68" s="22"/>
      <c r="F68" s="22"/>
      <c r="G68" s="19"/>
      <c r="H68" s="87"/>
      <c r="I68" s="3"/>
    </row>
    <row r="69" spans="1:9" x14ac:dyDescent="0.3">
      <c r="A69" s="25" t="s">
        <v>52</v>
      </c>
      <c r="B69" s="39" t="s">
        <v>114</v>
      </c>
      <c r="C69" s="22"/>
      <c r="D69" s="22"/>
      <c r="E69" s="22"/>
      <c r="F69" s="22"/>
      <c r="G69" s="19"/>
      <c r="H69" s="87"/>
      <c r="I69" s="3"/>
    </row>
    <row r="70" spans="1:9" x14ac:dyDescent="0.3">
      <c r="A70" s="25" t="s">
        <v>53</v>
      </c>
      <c r="B70" s="39" t="s">
        <v>114</v>
      </c>
      <c r="C70" s="22"/>
      <c r="D70" s="22"/>
      <c r="E70" s="22"/>
      <c r="F70" s="22"/>
      <c r="G70" s="19"/>
      <c r="H70" s="87"/>
      <c r="I70" s="3"/>
    </row>
    <row r="71" spans="1:9" x14ac:dyDescent="0.3">
      <c r="A71" s="25" t="s">
        <v>54</v>
      </c>
      <c r="B71" s="39" t="s">
        <v>114</v>
      </c>
      <c r="C71" s="22"/>
      <c r="D71" s="22"/>
      <c r="E71" s="22"/>
      <c r="F71" s="22"/>
      <c r="G71" s="19"/>
      <c r="H71" s="87"/>
      <c r="I71" s="3"/>
    </row>
    <row r="72" spans="1:9" x14ac:dyDescent="0.3">
      <c r="A72" s="25" t="s">
        <v>26</v>
      </c>
      <c r="B72" s="39" t="s">
        <v>115</v>
      </c>
      <c r="C72" s="22"/>
      <c r="D72" s="22"/>
      <c r="E72" s="22"/>
      <c r="F72" s="22"/>
      <c r="G72" s="19"/>
      <c r="H72" s="87"/>
      <c r="I72" s="3"/>
    </row>
    <row r="73" spans="1:9" x14ac:dyDescent="0.3">
      <c r="A73" s="25" t="s">
        <v>17</v>
      </c>
      <c r="B73" s="39"/>
      <c r="C73" s="22"/>
      <c r="D73" s="22"/>
      <c r="E73" s="22"/>
      <c r="F73" s="22"/>
      <c r="G73" s="19"/>
      <c r="H73" s="87"/>
      <c r="I73" s="3"/>
    </row>
    <row r="74" spans="1:9" x14ac:dyDescent="0.3">
      <c r="A74" s="52"/>
      <c r="B74" s="40"/>
      <c r="C74" s="7"/>
      <c r="D74" s="7"/>
      <c r="E74" s="7"/>
      <c r="F74" s="7"/>
      <c r="G74" s="7"/>
      <c r="H74" s="86"/>
      <c r="I74" s="3"/>
    </row>
    <row r="75" spans="1:9" x14ac:dyDescent="0.3">
      <c r="A75" s="53" t="s">
        <v>55</v>
      </c>
      <c r="B75" s="40"/>
      <c r="C75" s="7"/>
      <c r="D75" s="7"/>
      <c r="E75" s="7"/>
      <c r="F75" s="7"/>
      <c r="G75" s="7"/>
      <c r="H75" s="86"/>
      <c r="I75" s="3"/>
    </row>
    <row r="76" spans="1:9" x14ac:dyDescent="0.3">
      <c r="A76" s="24" t="s">
        <v>56</v>
      </c>
      <c r="B76" s="39" t="s">
        <v>114</v>
      </c>
      <c r="C76" s="22"/>
      <c r="D76" s="22"/>
      <c r="E76" s="22"/>
      <c r="F76" s="22"/>
      <c r="G76" s="19"/>
      <c r="H76" s="87"/>
      <c r="I76" s="3"/>
    </row>
    <row r="77" spans="1:9" x14ac:dyDescent="0.3">
      <c r="A77" s="25" t="s">
        <v>16</v>
      </c>
      <c r="B77" s="39" t="s">
        <v>178</v>
      </c>
      <c r="C77" s="22">
        <v>292.83999999999997</v>
      </c>
      <c r="D77" s="22"/>
      <c r="E77" s="22">
        <v>289</v>
      </c>
      <c r="F77" s="22">
        <f>292.84*1.5</f>
        <v>439.26</v>
      </c>
      <c r="G77" s="19">
        <f>F77-C77</f>
        <v>146.42000000000002</v>
      </c>
      <c r="H77" s="85">
        <v>15</v>
      </c>
      <c r="I77" s="3"/>
    </row>
    <row r="78" spans="1:9" x14ac:dyDescent="0.3">
      <c r="A78" s="24" t="s">
        <v>52</v>
      </c>
      <c r="B78" s="39" t="s">
        <v>114</v>
      </c>
      <c r="C78" s="22"/>
      <c r="D78" s="22"/>
      <c r="E78" s="22"/>
      <c r="F78" s="22"/>
      <c r="G78" s="19"/>
      <c r="H78" s="87"/>
      <c r="I78" s="3"/>
    </row>
    <row r="79" spans="1:9" x14ac:dyDescent="0.3">
      <c r="A79" s="24" t="s">
        <v>57</v>
      </c>
      <c r="B79" s="39" t="s">
        <v>114</v>
      </c>
      <c r="C79" s="22"/>
      <c r="D79" s="22"/>
      <c r="E79" s="22"/>
      <c r="F79" s="22"/>
      <c r="G79" s="19"/>
      <c r="H79" s="87"/>
      <c r="I79" s="3"/>
    </row>
    <row r="80" spans="1:9" x14ac:dyDescent="0.3">
      <c r="A80" s="24" t="s">
        <v>58</v>
      </c>
      <c r="B80" s="39" t="s">
        <v>114</v>
      </c>
      <c r="C80" s="22"/>
      <c r="D80" s="22"/>
      <c r="E80" s="22"/>
      <c r="F80" s="22"/>
      <c r="G80" s="19"/>
      <c r="H80" s="87"/>
      <c r="I80" s="3"/>
    </row>
    <row r="81" spans="1:9" x14ac:dyDescent="0.3">
      <c r="A81" s="24" t="s">
        <v>26</v>
      </c>
      <c r="B81" s="39" t="s">
        <v>115</v>
      </c>
      <c r="C81" s="22"/>
      <c r="D81" s="22"/>
      <c r="E81" s="22"/>
      <c r="F81" s="22"/>
      <c r="G81" s="19"/>
      <c r="H81" s="87"/>
      <c r="I81" s="3"/>
    </row>
    <row r="82" spans="1:9" x14ac:dyDescent="0.3">
      <c r="A82" s="24" t="s">
        <v>17</v>
      </c>
      <c r="B82" s="39" t="s">
        <v>115</v>
      </c>
      <c r="C82" s="22"/>
      <c r="D82" s="22"/>
      <c r="E82" s="22"/>
      <c r="F82" s="22"/>
      <c r="G82" s="19"/>
      <c r="H82" s="87"/>
      <c r="I82" s="3"/>
    </row>
    <row r="83" spans="1:9" x14ac:dyDescent="0.3">
      <c r="A83" s="52"/>
      <c r="B83" s="40"/>
      <c r="C83" s="7"/>
      <c r="D83" s="7"/>
      <c r="E83" s="7"/>
      <c r="F83" s="7"/>
      <c r="G83" s="7"/>
      <c r="H83" s="86"/>
      <c r="I83" s="3"/>
    </row>
    <row r="84" spans="1:9" x14ac:dyDescent="0.3">
      <c r="A84" s="53" t="s">
        <v>59</v>
      </c>
      <c r="B84" s="40"/>
      <c r="C84" s="7"/>
      <c r="D84" s="7"/>
      <c r="E84" s="7"/>
      <c r="F84" s="7"/>
      <c r="G84" s="7"/>
      <c r="H84" s="86"/>
      <c r="I84" s="3"/>
    </row>
    <row r="85" spans="1:9" x14ac:dyDescent="0.3">
      <c r="A85" s="24" t="s">
        <v>60</v>
      </c>
      <c r="B85" s="39" t="s">
        <v>114</v>
      </c>
      <c r="C85" s="22"/>
      <c r="D85" s="22"/>
      <c r="E85" s="22"/>
      <c r="F85" s="22"/>
      <c r="G85" s="19"/>
      <c r="H85" s="87"/>
      <c r="I85" s="3"/>
    </row>
    <row r="86" spans="1:9" x14ac:dyDescent="0.3">
      <c r="A86" s="24" t="s">
        <v>61</v>
      </c>
      <c r="B86" s="39" t="s">
        <v>114</v>
      </c>
      <c r="C86" s="22"/>
      <c r="D86" s="22"/>
      <c r="E86" s="22"/>
      <c r="F86" s="22"/>
      <c r="G86" s="19"/>
      <c r="H86" s="87"/>
      <c r="I86" s="3"/>
    </row>
    <row r="87" spans="1:9" x14ac:dyDescent="0.3">
      <c r="A87" s="24" t="s">
        <v>62</v>
      </c>
      <c r="B87" s="39" t="s">
        <v>114</v>
      </c>
      <c r="C87" s="22"/>
      <c r="D87" s="22"/>
      <c r="E87" s="22"/>
      <c r="F87" s="22"/>
      <c r="G87" s="19"/>
      <c r="H87" s="87"/>
      <c r="I87" s="3"/>
    </row>
    <row r="88" spans="1:9" x14ac:dyDescent="0.3">
      <c r="A88" s="24" t="s">
        <v>63</v>
      </c>
      <c r="B88" s="39" t="s">
        <v>114</v>
      </c>
      <c r="C88" s="22"/>
      <c r="D88" s="22"/>
      <c r="E88" s="22"/>
      <c r="F88" s="22"/>
      <c r="G88" s="19"/>
      <c r="H88" s="87"/>
      <c r="I88" s="3"/>
    </row>
    <row r="89" spans="1:9" x14ac:dyDescent="0.3">
      <c r="A89" s="24" t="s">
        <v>64</v>
      </c>
      <c r="B89" s="39" t="s">
        <v>114</v>
      </c>
      <c r="C89" s="22"/>
      <c r="D89" s="22"/>
      <c r="E89" s="22"/>
      <c r="F89" s="22"/>
      <c r="G89" s="19"/>
      <c r="H89" s="87"/>
      <c r="I89" s="3"/>
    </row>
    <row r="90" spans="1:9" x14ac:dyDescent="0.3">
      <c r="A90" s="24" t="s">
        <v>65</v>
      </c>
      <c r="B90" s="39" t="s">
        <v>114</v>
      </c>
      <c r="C90" s="22"/>
      <c r="D90" s="22"/>
      <c r="E90" s="22"/>
      <c r="F90" s="22"/>
      <c r="G90" s="19"/>
      <c r="H90" s="87"/>
      <c r="I90" s="3"/>
    </row>
    <row r="91" spans="1:9" x14ac:dyDescent="0.3">
      <c r="A91" s="24" t="s">
        <v>66</v>
      </c>
      <c r="B91" s="39" t="s">
        <v>114</v>
      </c>
      <c r="C91" s="22"/>
      <c r="D91" s="22"/>
      <c r="E91" s="22"/>
      <c r="F91" s="22"/>
      <c r="G91" s="19"/>
      <c r="H91" s="87"/>
      <c r="I91" s="3"/>
    </row>
    <row r="92" spans="1:9" x14ac:dyDescent="0.3">
      <c r="A92" s="24" t="s">
        <v>67</v>
      </c>
      <c r="B92" s="39" t="s">
        <v>114</v>
      </c>
      <c r="C92" s="22"/>
      <c r="D92" s="22"/>
      <c r="E92" s="22"/>
      <c r="F92" s="22"/>
      <c r="G92" s="19"/>
      <c r="H92" s="87"/>
      <c r="I92" s="3"/>
    </row>
    <row r="93" spans="1:9" x14ac:dyDescent="0.3">
      <c r="A93" s="24" t="s">
        <v>68</v>
      </c>
      <c r="B93" s="39" t="s">
        <v>114</v>
      </c>
      <c r="C93" s="22"/>
      <c r="D93" s="22"/>
      <c r="E93" s="22"/>
      <c r="F93" s="22"/>
      <c r="G93" s="19"/>
      <c r="H93" s="87"/>
      <c r="I93" s="3"/>
    </row>
    <row r="94" spans="1:9" x14ac:dyDescent="0.3">
      <c r="A94" s="27" t="s">
        <v>69</v>
      </c>
      <c r="B94" s="39" t="s">
        <v>114</v>
      </c>
      <c r="C94" s="22"/>
      <c r="D94" s="22"/>
      <c r="E94" s="22"/>
      <c r="F94" s="22"/>
      <c r="G94" s="19"/>
      <c r="H94" s="87"/>
      <c r="I94" s="3"/>
    </row>
    <row r="95" spans="1:9" x14ac:dyDescent="0.3">
      <c r="A95" s="24" t="s">
        <v>26</v>
      </c>
      <c r="B95" s="39" t="s">
        <v>115</v>
      </c>
      <c r="C95" s="22"/>
      <c r="D95" s="22"/>
      <c r="E95" s="22"/>
      <c r="F95" s="22"/>
      <c r="G95" s="19"/>
      <c r="H95" s="87"/>
      <c r="I95" s="3"/>
    </row>
    <row r="96" spans="1:9" x14ac:dyDescent="0.3">
      <c r="A96" s="24" t="s">
        <v>17</v>
      </c>
      <c r="B96" s="39" t="s">
        <v>115</v>
      </c>
      <c r="C96" s="22"/>
      <c r="D96" s="22"/>
      <c r="E96" s="22"/>
      <c r="F96" s="22"/>
      <c r="G96" s="19"/>
      <c r="H96" s="87"/>
      <c r="I96" s="3"/>
    </row>
    <row r="97" spans="1:9" x14ac:dyDescent="0.3">
      <c r="A97" s="52"/>
      <c r="B97" s="40"/>
      <c r="C97" s="7"/>
      <c r="D97" s="7"/>
      <c r="E97" s="7"/>
      <c r="F97" s="7"/>
      <c r="G97" s="7"/>
      <c r="H97" s="86"/>
      <c r="I97" s="3"/>
    </row>
    <row r="98" spans="1:9" x14ac:dyDescent="0.3">
      <c r="A98" s="53" t="s">
        <v>70</v>
      </c>
      <c r="B98" s="40"/>
      <c r="C98" s="7"/>
      <c r="D98" s="7"/>
      <c r="E98" s="7"/>
      <c r="F98" s="7"/>
      <c r="G98" s="7"/>
      <c r="H98" s="86"/>
      <c r="I98" s="3"/>
    </row>
    <row r="99" spans="1:9" x14ac:dyDescent="0.3">
      <c r="A99" s="24" t="s">
        <v>71</v>
      </c>
      <c r="B99" s="39" t="s">
        <v>115</v>
      </c>
      <c r="C99" s="22"/>
      <c r="D99" s="22"/>
      <c r="E99" s="22"/>
      <c r="F99" s="22"/>
      <c r="G99" s="19"/>
      <c r="H99" s="87"/>
      <c r="I99" s="3"/>
    </row>
    <row r="100" spans="1:9" x14ac:dyDescent="0.3">
      <c r="A100" s="24" t="s">
        <v>72</v>
      </c>
      <c r="B100" s="39" t="s">
        <v>114</v>
      </c>
      <c r="C100" s="22"/>
      <c r="D100" s="22"/>
      <c r="E100" s="22"/>
      <c r="F100" s="22"/>
      <c r="G100" s="19"/>
      <c r="H100" s="87"/>
      <c r="I100" s="3"/>
    </row>
    <row r="101" spans="1:9" x14ac:dyDescent="0.3">
      <c r="A101" s="24" t="s">
        <v>73</v>
      </c>
      <c r="B101" s="39" t="s">
        <v>115</v>
      </c>
      <c r="C101" s="22"/>
      <c r="D101" s="22"/>
      <c r="E101" s="22"/>
      <c r="F101" s="22"/>
      <c r="G101" s="19"/>
      <c r="H101" s="87"/>
      <c r="I101" s="3"/>
    </row>
    <row r="102" spans="1:9" x14ac:dyDescent="0.3">
      <c r="A102" s="24" t="s">
        <v>74</v>
      </c>
      <c r="B102" s="39" t="s">
        <v>114</v>
      </c>
      <c r="C102" s="22"/>
      <c r="D102" s="22"/>
      <c r="E102" s="22"/>
      <c r="F102" s="22"/>
      <c r="G102" s="19"/>
      <c r="H102" s="87"/>
      <c r="I102" s="3"/>
    </row>
    <row r="103" spans="1:9" x14ac:dyDescent="0.3">
      <c r="A103" s="24" t="s">
        <v>75</v>
      </c>
      <c r="B103" s="39" t="s">
        <v>114</v>
      </c>
      <c r="C103" s="22"/>
      <c r="D103" s="22"/>
      <c r="E103" s="22"/>
      <c r="F103" s="22"/>
      <c r="G103" s="19"/>
      <c r="H103" s="87"/>
      <c r="I103" s="3"/>
    </row>
    <row r="104" spans="1:9" x14ac:dyDescent="0.3">
      <c r="A104" s="24" t="s">
        <v>26</v>
      </c>
      <c r="B104" s="39" t="s">
        <v>114</v>
      </c>
      <c r="C104" s="22"/>
      <c r="D104" s="22"/>
      <c r="E104" s="22"/>
      <c r="F104" s="22"/>
      <c r="G104" s="19"/>
      <c r="H104" s="87"/>
      <c r="I104" s="3"/>
    </row>
    <row r="105" spans="1:9" x14ac:dyDescent="0.3">
      <c r="A105" s="24" t="s">
        <v>17</v>
      </c>
      <c r="B105" s="39" t="s">
        <v>115</v>
      </c>
      <c r="C105" s="22"/>
      <c r="D105" s="22"/>
      <c r="E105" s="22"/>
      <c r="F105" s="22"/>
      <c r="G105" s="19"/>
      <c r="H105" s="87"/>
      <c r="I105" s="3"/>
    </row>
    <row r="106" spans="1:9" x14ac:dyDescent="0.3">
      <c r="A106" s="52"/>
      <c r="B106" s="40"/>
      <c r="C106" s="7"/>
      <c r="D106" s="7"/>
      <c r="E106" s="7"/>
      <c r="F106" s="7"/>
      <c r="G106" s="7"/>
      <c r="H106" s="86"/>
      <c r="I106" s="3"/>
    </row>
    <row r="107" spans="1:9" x14ac:dyDescent="0.3">
      <c r="A107" s="53" t="s">
        <v>76</v>
      </c>
      <c r="B107" s="40"/>
      <c r="C107" s="7"/>
      <c r="D107" s="7"/>
      <c r="E107" s="7"/>
      <c r="F107" s="7"/>
      <c r="G107" s="7"/>
      <c r="H107" s="86"/>
      <c r="I107" s="3"/>
    </row>
    <row r="108" spans="1:9" x14ac:dyDescent="0.3">
      <c r="A108" s="24" t="s">
        <v>77</v>
      </c>
      <c r="B108" s="39" t="s">
        <v>114</v>
      </c>
      <c r="C108" s="22"/>
      <c r="D108" s="22"/>
      <c r="E108" s="22"/>
      <c r="F108" s="22"/>
      <c r="G108" s="19"/>
      <c r="H108" s="87"/>
      <c r="I108" s="3"/>
    </row>
    <row r="109" spans="1:9" x14ac:dyDescent="0.3">
      <c r="A109" s="24" t="s">
        <v>78</v>
      </c>
      <c r="B109" s="39" t="s">
        <v>167</v>
      </c>
      <c r="C109" s="22"/>
      <c r="D109" s="22"/>
      <c r="E109" s="22">
        <v>42.35</v>
      </c>
      <c r="F109" s="22"/>
      <c r="G109" s="19">
        <f>84.7/2</f>
        <v>42.35</v>
      </c>
      <c r="H109" s="85">
        <v>16</v>
      </c>
      <c r="I109" s="3" t="s">
        <v>169</v>
      </c>
    </row>
    <row r="110" spans="1:9" x14ac:dyDescent="0.3">
      <c r="A110" s="24" t="s">
        <v>79</v>
      </c>
      <c r="B110" s="39" t="s">
        <v>167</v>
      </c>
      <c r="C110" s="22"/>
      <c r="D110" s="22"/>
      <c r="E110" s="22">
        <v>42.35</v>
      </c>
      <c r="F110" s="22"/>
      <c r="G110" s="19">
        <f>84.7/2</f>
        <v>42.35</v>
      </c>
      <c r="H110" s="85">
        <v>16</v>
      </c>
      <c r="I110" s="3" t="s">
        <v>168</v>
      </c>
    </row>
    <row r="111" spans="1:9" x14ac:dyDescent="0.3">
      <c r="A111" s="24" t="s">
        <v>80</v>
      </c>
      <c r="B111" s="39" t="s">
        <v>115</v>
      </c>
      <c r="C111" s="22"/>
      <c r="D111" s="22"/>
      <c r="E111" s="22"/>
      <c r="F111" s="22"/>
      <c r="G111" s="19"/>
      <c r="H111" s="87"/>
      <c r="I111" s="3"/>
    </row>
    <row r="112" spans="1:9" x14ac:dyDescent="0.3">
      <c r="A112" s="24" t="s">
        <v>17</v>
      </c>
      <c r="B112" s="39" t="s">
        <v>115</v>
      </c>
      <c r="C112" s="22"/>
      <c r="D112" s="22"/>
      <c r="E112" s="22"/>
      <c r="F112" s="22"/>
      <c r="G112" s="19"/>
      <c r="H112" s="87"/>
      <c r="I112" s="3"/>
    </row>
    <row r="113" spans="1:9" x14ac:dyDescent="0.3">
      <c r="A113" s="52"/>
      <c r="B113" s="40"/>
      <c r="C113" s="7"/>
      <c r="D113" s="7"/>
      <c r="E113" s="7"/>
      <c r="F113" s="7"/>
      <c r="G113" s="7"/>
      <c r="H113" s="86"/>
      <c r="I113" s="3"/>
    </row>
    <row r="114" spans="1:9" x14ac:dyDescent="0.3">
      <c r="A114" s="53" t="s">
        <v>81</v>
      </c>
      <c r="B114" s="40"/>
      <c r="C114" s="7"/>
      <c r="D114" s="7"/>
      <c r="E114" s="7"/>
      <c r="F114" s="7"/>
      <c r="G114" s="7"/>
      <c r="H114" s="86"/>
      <c r="I114" s="3"/>
    </row>
    <row r="115" spans="1:9" x14ac:dyDescent="0.3">
      <c r="A115" s="24" t="s">
        <v>82</v>
      </c>
      <c r="B115" s="39" t="s">
        <v>115</v>
      </c>
      <c r="C115" s="22"/>
      <c r="D115" s="22"/>
      <c r="E115" s="22"/>
      <c r="F115" s="22"/>
      <c r="G115" s="19"/>
      <c r="H115" s="87"/>
      <c r="I115" s="3"/>
    </row>
    <row r="116" spans="1:9" x14ac:dyDescent="0.3">
      <c r="A116" s="24" t="s">
        <v>83</v>
      </c>
      <c r="B116" s="39" t="s">
        <v>115</v>
      </c>
      <c r="C116" s="22"/>
      <c r="D116" s="22"/>
      <c r="E116" s="22"/>
      <c r="F116" s="22"/>
      <c r="G116" s="19"/>
      <c r="H116" s="87"/>
      <c r="I116" s="3"/>
    </row>
    <row r="117" spans="1:9" x14ac:dyDescent="0.3">
      <c r="A117" s="24" t="s">
        <v>84</v>
      </c>
      <c r="B117" s="39" t="s">
        <v>115</v>
      </c>
      <c r="C117" s="22"/>
      <c r="D117" s="22"/>
      <c r="E117" s="22"/>
      <c r="F117" s="22"/>
      <c r="G117" s="19"/>
      <c r="H117" s="87"/>
      <c r="I117" s="3"/>
    </row>
    <row r="118" spans="1:9" x14ac:dyDescent="0.3">
      <c r="A118" s="24" t="s">
        <v>85</v>
      </c>
      <c r="B118" s="39" t="s">
        <v>115</v>
      </c>
      <c r="C118" s="22"/>
      <c r="D118" s="22"/>
      <c r="E118" s="22"/>
      <c r="F118" s="22"/>
      <c r="G118" s="19"/>
      <c r="H118" s="87"/>
      <c r="I118" s="3"/>
    </row>
    <row r="119" spans="1:9" x14ac:dyDescent="0.3">
      <c r="A119" s="24" t="s">
        <v>86</v>
      </c>
      <c r="B119" s="39" t="s">
        <v>114</v>
      </c>
      <c r="C119" s="22"/>
      <c r="D119" s="22"/>
      <c r="E119" s="22"/>
      <c r="F119" s="22"/>
      <c r="G119" s="19"/>
      <c r="H119" s="87"/>
      <c r="I119" s="3"/>
    </row>
    <row r="120" spans="1:9" x14ac:dyDescent="0.3">
      <c r="A120" s="24" t="s">
        <v>87</v>
      </c>
      <c r="B120" s="39" t="s">
        <v>114</v>
      </c>
      <c r="C120" s="22"/>
      <c r="D120" s="22"/>
      <c r="E120" s="22"/>
      <c r="F120" s="22"/>
      <c r="G120" s="19"/>
      <c r="H120" s="87"/>
      <c r="I120" s="3"/>
    </row>
    <row r="121" spans="1:9" x14ac:dyDescent="0.3">
      <c r="A121" s="24" t="s">
        <v>88</v>
      </c>
      <c r="B121" s="39" t="s">
        <v>114</v>
      </c>
      <c r="C121" s="22"/>
      <c r="D121" s="22"/>
      <c r="E121" s="22"/>
      <c r="F121" s="22"/>
      <c r="G121" s="19"/>
      <c r="H121" s="87"/>
      <c r="I121" s="3"/>
    </row>
    <row r="122" spans="1:9" x14ac:dyDescent="0.3">
      <c r="A122" s="24" t="s">
        <v>89</v>
      </c>
      <c r="B122" s="39" t="s">
        <v>114</v>
      </c>
      <c r="C122" s="22"/>
      <c r="D122" s="22"/>
      <c r="E122" s="22"/>
      <c r="F122" s="22"/>
      <c r="G122" s="19"/>
      <c r="H122" s="87"/>
      <c r="I122" s="3"/>
    </row>
    <row r="123" spans="1:9" x14ac:dyDescent="0.3">
      <c r="A123" s="24" t="s">
        <v>90</v>
      </c>
      <c r="B123" s="39" t="s">
        <v>114</v>
      </c>
      <c r="C123" s="22"/>
      <c r="D123" s="22"/>
      <c r="E123" s="22"/>
      <c r="F123" s="22"/>
      <c r="G123" s="19"/>
      <c r="H123" s="87"/>
      <c r="I123" s="3"/>
    </row>
    <row r="124" spans="1:9" x14ac:dyDescent="0.3">
      <c r="A124" s="24" t="s">
        <v>91</v>
      </c>
      <c r="B124" s="39" t="s">
        <v>115</v>
      </c>
      <c r="C124" s="22"/>
      <c r="D124" s="22"/>
      <c r="E124" s="22"/>
      <c r="F124" s="22"/>
      <c r="G124" s="19"/>
      <c r="H124" s="87"/>
      <c r="I124" s="3"/>
    </row>
    <row r="125" spans="1:9" x14ac:dyDescent="0.3">
      <c r="A125" s="24" t="s">
        <v>92</v>
      </c>
      <c r="B125" s="39" t="s">
        <v>114</v>
      </c>
      <c r="C125" s="22"/>
      <c r="D125" s="22"/>
      <c r="E125" s="22"/>
      <c r="F125" s="22"/>
      <c r="G125" s="19"/>
      <c r="H125" s="87"/>
      <c r="I125" s="3"/>
    </row>
    <row r="126" spans="1:9" x14ac:dyDescent="0.3">
      <c r="A126" s="24" t="s">
        <v>93</v>
      </c>
      <c r="B126" s="39" t="s">
        <v>114</v>
      </c>
      <c r="C126" s="22"/>
      <c r="D126" s="22"/>
      <c r="E126" s="22"/>
      <c r="F126" s="22"/>
      <c r="G126" s="19"/>
      <c r="H126" s="87"/>
      <c r="I126" s="3"/>
    </row>
    <row r="127" spans="1:9" x14ac:dyDescent="0.3">
      <c r="A127" s="24" t="s">
        <v>94</v>
      </c>
      <c r="B127" s="39" t="s">
        <v>114</v>
      </c>
      <c r="C127" s="22"/>
      <c r="D127" s="22"/>
      <c r="E127" s="22"/>
      <c r="F127" s="22"/>
      <c r="G127" s="19"/>
      <c r="H127" s="87"/>
      <c r="I127" s="3"/>
    </row>
    <row r="128" spans="1:9" x14ac:dyDescent="0.3">
      <c r="A128" s="24" t="s">
        <v>26</v>
      </c>
      <c r="B128" s="39" t="s">
        <v>115</v>
      </c>
      <c r="C128" s="22"/>
      <c r="D128" s="22"/>
      <c r="E128" s="22"/>
      <c r="F128" s="22"/>
      <c r="G128" s="19"/>
      <c r="H128" s="87"/>
      <c r="I128" s="3"/>
    </row>
    <row r="129" spans="1:9" x14ac:dyDescent="0.3">
      <c r="A129" s="24" t="s">
        <v>17</v>
      </c>
      <c r="B129" s="39" t="s">
        <v>115</v>
      </c>
      <c r="C129" s="22"/>
      <c r="D129" s="22"/>
      <c r="E129" s="22"/>
      <c r="F129" s="22"/>
      <c r="G129" s="19"/>
      <c r="H129" s="87"/>
      <c r="I129" s="3"/>
    </row>
    <row r="130" spans="1:9" x14ac:dyDescent="0.3">
      <c r="A130" s="52"/>
      <c r="B130" s="40"/>
      <c r="C130" s="7"/>
      <c r="D130" s="7"/>
      <c r="E130" s="7"/>
      <c r="F130" s="7"/>
      <c r="G130" s="7"/>
      <c r="H130" s="86"/>
      <c r="I130" s="3"/>
    </row>
    <row r="131" spans="1:9" x14ac:dyDescent="0.3">
      <c r="A131" s="53" t="s">
        <v>95</v>
      </c>
      <c r="B131" s="40"/>
      <c r="C131" s="7"/>
      <c r="D131" s="7"/>
      <c r="E131" s="7"/>
      <c r="F131" s="7"/>
      <c r="G131" s="7"/>
      <c r="H131" s="86"/>
      <c r="I131" s="3"/>
    </row>
    <row r="132" spans="1:9" x14ac:dyDescent="0.3">
      <c r="A132" s="24" t="s">
        <v>96</v>
      </c>
      <c r="B132" s="39" t="s">
        <v>114</v>
      </c>
      <c r="C132" s="22"/>
      <c r="D132" s="22"/>
      <c r="E132" s="22"/>
      <c r="F132" s="22"/>
      <c r="G132" s="19"/>
      <c r="H132" s="87"/>
      <c r="I132" s="3" t="s">
        <v>144</v>
      </c>
    </row>
    <row r="133" spans="1:9" x14ac:dyDescent="0.3">
      <c r="A133" s="24" t="s">
        <v>97</v>
      </c>
      <c r="B133" s="39" t="s">
        <v>115</v>
      </c>
      <c r="C133" s="22"/>
      <c r="D133" s="22"/>
      <c r="E133" s="22"/>
      <c r="F133" s="22"/>
      <c r="G133" s="19"/>
      <c r="H133" s="85"/>
      <c r="I133" s="3"/>
    </row>
    <row r="134" spans="1:9" x14ac:dyDescent="0.3">
      <c r="A134" s="24" t="s">
        <v>98</v>
      </c>
      <c r="B134" s="39" t="s">
        <v>114</v>
      </c>
      <c r="C134" s="22"/>
      <c r="D134" s="22"/>
      <c r="E134" s="22"/>
      <c r="F134" s="22"/>
      <c r="G134" s="19"/>
      <c r="H134" s="87"/>
      <c r="I134" s="3"/>
    </row>
    <row r="135" spans="1:9" x14ac:dyDescent="0.3">
      <c r="A135" s="24" t="s">
        <v>99</v>
      </c>
      <c r="B135" s="39" t="s">
        <v>114</v>
      </c>
      <c r="C135" s="22"/>
      <c r="D135" s="22"/>
      <c r="E135" s="22"/>
      <c r="F135" s="22"/>
      <c r="G135" s="19"/>
      <c r="H135" s="87"/>
      <c r="I135" s="3"/>
    </row>
    <row r="136" spans="1:9" x14ac:dyDescent="0.3">
      <c r="A136" s="24" t="s">
        <v>100</v>
      </c>
      <c r="B136" s="39" t="s">
        <v>114</v>
      </c>
      <c r="C136" s="22"/>
      <c r="D136" s="22"/>
      <c r="E136" s="22"/>
      <c r="F136" s="22"/>
      <c r="G136" s="19"/>
      <c r="H136" s="85"/>
      <c r="I136" s="3"/>
    </row>
    <row r="137" spans="1:9" x14ac:dyDescent="0.3">
      <c r="A137" s="24" t="s">
        <v>101</v>
      </c>
      <c r="B137" s="39" t="s">
        <v>114</v>
      </c>
      <c r="C137" s="22"/>
      <c r="D137" s="22"/>
      <c r="E137" s="22"/>
      <c r="F137" s="22"/>
      <c r="G137" s="19"/>
      <c r="H137" s="87"/>
      <c r="I137" s="3"/>
    </row>
    <row r="138" spans="1:9" x14ac:dyDescent="0.3">
      <c r="A138" s="24" t="s">
        <v>102</v>
      </c>
      <c r="B138" s="39" t="s">
        <v>115</v>
      </c>
      <c r="C138" s="22"/>
      <c r="D138" s="22"/>
      <c r="E138" s="22"/>
      <c r="F138" s="22"/>
      <c r="G138" s="19"/>
      <c r="H138" s="87"/>
      <c r="I138" s="3"/>
    </row>
    <row r="139" spans="1:9" x14ac:dyDescent="0.3">
      <c r="A139" s="24" t="s">
        <v>103</v>
      </c>
      <c r="B139" s="39" t="s">
        <v>115</v>
      </c>
      <c r="C139" s="22"/>
      <c r="D139" s="22"/>
      <c r="E139" s="22"/>
      <c r="F139" s="22"/>
      <c r="G139" s="19"/>
      <c r="H139" s="87"/>
      <c r="I139" s="3"/>
    </row>
    <row r="140" spans="1:9" x14ac:dyDescent="0.3">
      <c r="A140" s="28" t="s">
        <v>104</v>
      </c>
      <c r="B140" s="39" t="s">
        <v>115</v>
      </c>
      <c r="C140" s="22"/>
      <c r="D140" s="22"/>
      <c r="E140" s="22"/>
      <c r="F140" s="22"/>
      <c r="G140" s="19"/>
      <c r="H140" s="87"/>
      <c r="I140" s="3"/>
    </row>
    <row r="141" spans="1:9" ht="28.8" x14ac:dyDescent="0.3">
      <c r="A141" s="24" t="s">
        <v>105</v>
      </c>
      <c r="B141" s="39" t="s">
        <v>176</v>
      </c>
      <c r="C141" s="22"/>
      <c r="D141" s="22"/>
      <c r="E141" s="22"/>
      <c r="F141" s="22"/>
      <c r="G141" s="19"/>
      <c r="H141" s="87"/>
      <c r="I141" s="3"/>
    </row>
    <row r="142" spans="1:9" x14ac:dyDescent="0.3">
      <c r="A142" s="24" t="s">
        <v>106</v>
      </c>
      <c r="B142" s="39" t="s">
        <v>115</v>
      </c>
      <c r="C142" s="22"/>
      <c r="D142" s="22"/>
      <c r="E142" s="22"/>
      <c r="F142" s="22"/>
      <c r="G142" s="19"/>
      <c r="H142" s="85"/>
      <c r="I142" s="3"/>
    </row>
    <row r="143" spans="1:9" x14ac:dyDescent="0.3">
      <c r="A143" s="24" t="s">
        <v>107</v>
      </c>
      <c r="B143" s="39" t="s">
        <v>115</v>
      </c>
      <c r="C143" s="22"/>
      <c r="D143" s="22"/>
      <c r="E143" s="22"/>
      <c r="F143" s="22"/>
      <c r="G143" s="19"/>
      <c r="H143" s="87"/>
      <c r="I143" s="3"/>
    </row>
    <row r="144" spans="1:9" x14ac:dyDescent="0.3">
      <c r="A144" s="24" t="s">
        <v>128</v>
      </c>
      <c r="B144" s="39" t="s">
        <v>114</v>
      </c>
      <c r="C144" s="22"/>
      <c r="D144" s="22"/>
      <c r="E144" s="22"/>
      <c r="F144" s="22"/>
      <c r="G144" s="19"/>
      <c r="H144" s="85"/>
      <c r="I144" s="3"/>
    </row>
    <row r="145" spans="1:9" x14ac:dyDescent="0.3">
      <c r="A145" s="24" t="s">
        <v>130</v>
      </c>
      <c r="B145" s="39" t="s">
        <v>115</v>
      </c>
      <c r="C145" s="22"/>
      <c r="D145" s="22"/>
      <c r="E145" s="22"/>
      <c r="F145" s="22"/>
      <c r="G145" s="19"/>
      <c r="H145" s="87"/>
      <c r="I145" s="3" t="s">
        <v>179</v>
      </c>
    </row>
    <row r="146" spans="1:9" x14ac:dyDescent="0.3">
      <c r="A146" s="24" t="s">
        <v>194</v>
      </c>
      <c r="B146" s="39" t="s">
        <v>195</v>
      </c>
      <c r="C146" s="22"/>
      <c r="D146" s="22"/>
      <c r="E146" s="22">
        <v>38.46</v>
      </c>
      <c r="F146" s="22"/>
      <c r="G146" s="19">
        <v>38.46</v>
      </c>
      <c r="H146" s="127">
        <v>17</v>
      </c>
      <c r="I146" s="3"/>
    </row>
    <row r="147" spans="1:9" ht="65.25" customHeight="1" x14ac:dyDescent="0.3">
      <c r="A147" s="24" t="s">
        <v>127</v>
      </c>
      <c r="B147" s="39" t="s">
        <v>115</v>
      </c>
      <c r="C147" s="22"/>
      <c r="D147" s="22"/>
      <c r="E147" s="22"/>
      <c r="F147" s="22"/>
      <c r="G147" s="19"/>
      <c r="H147" s="85"/>
      <c r="I147" s="3" t="s">
        <v>179</v>
      </c>
    </row>
    <row r="148" spans="1:9" ht="28.8" x14ac:dyDescent="0.3">
      <c r="A148" s="24" t="s">
        <v>108</v>
      </c>
      <c r="B148" s="39" t="s">
        <v>139</v>
      </c>
      <c r="C148" s="22"/>
      <c r="D148" s="22"/>
      <c r="E148" s="22"/>
      <c r="F148" s="22"/>
      <c r="G148" s="19"/>
      <c r="H148" s="85" t="s">
        <v>162</v>
      </c>
      <c r="I148" s="3" t="s">
        <v>170</v>
      </c>
    </row>
    <row r="149" spans="1:9" ht="28.8" x14ac:dyDescent="0.3">
      <c r="A149" s="24" t="s">
        <v>109</v>
      </c>
      <c r="B149" s="39" t="s">
        <v>139</v>
      </c>
      <c r="C149" s="22"/>
      <c r="D149" s="22"/>
      <c r="E149" s="22"/>
      <c r="F149" s="22"/>
      <c r="G149" s="19"/>
      <c r="H149" s="87"/>
      <c r="I149" s="3"/>
    </row>
    <row r="150" spans="1:9" x14ac:dyDescent="0.3">
      <c r="A150" s="24" t="s">
        <v>26</v>
      </c>
      <c r="B150" s="39" t="s">
        <v>115</v>
      </c>
      <c r="C150" s="22"/>
      <c r="D150" s="22"/>
      <c r="E150" s="22"/>
      <c r="F150" s="22"/>
      <c r="G150" s="19"/>
      <c r="H150" s="87"/>
      <c r="I150" s="3"/>
    </row>
    <row r="151" spans="1:9" x14ac:dyDescent="0.3">
      <c r="A151" s="24" t="s">
        <v>110</v>
      </c>
      <c r="B151" s="39" t="s">
        <v>115</v>
      </c>
      <c r="C151" s="22"/>
      <c r="D151" s="22"/>
      <c r="E151" s="22"/>
      <c r="F151" s="22"/>
      <c r="G151" s="19"/>
      <c r="H151" s="87"/>
      <c r="I151" s="3"/>
    </row>
    <row r="152" spans="1:9" ht="15" thickBot="1" x14ac:dyDescent="0.35">
      <c r="A152" s="24" t="s">
        <v>111</v>
      </c>
      <c r="B152" s="42" t="s">
        <v>115</v>
      </c>
      <c r="C152" s="43"/>
      <c r="D152" s="43"/>
      <c r="E152" s="43"/>
      <c r="F152" s="43"/>
      <c r="G152" s="44"/>
      <c r="H152" s="88"/>
      <c r="I152" s="3"/>
    </row>
    <row r="153" spans="1:9" ht="15" thickBot="1" x14ac:dyDescent="0.35">
      <c r="A153" s="14"/>
      <c r="B153" s="45" t="s">
        <v>117</v>
      </c>
      <c r="C153" s="46">
        <f>SUM(C4:C152)</f>
        <v>773.62</v>
      </c>
      <c r="D153" s="46">
        <f>SUM(D4:D152)</f>
        <v>163</v>
      </c>
      <c r="E153" s="46">
        <f t="shared" ref="E153:G153" si="0">SUM(E4:E152)</f>
        <v>1066.8900000000001</v>
      </c>
      <c r="F153" s="46">
        <f t="shared" si="0"/>
        <v>1209.93</v>
      </c>
      <c r="G153" s="46">
        <f t="shared" si="0"/>
        <v>8656.7299999999977</v>
      </c>
      <c r="H153" s="49"/>
    </row>
    <row r="154" spans="1:9" ht="15" thickBot="1" x14ac:dyDescent="0.35">
      <c r="A154" s="14"/>
      <c r="B154" s="14" t="s">
        <v>171</v>
      </c>
      <c r="C154" s="17" t="s">
        <v>171</v>
      </c>
      <c r="D154" s="17" t="s">
        <v>171</v>
      </c>
      <c r="E154" s="17"/>
      <c r="F154" s="17"/>
      <c r="G154" s="14"/>
      <c r="H154" s="30"/>
    </row>
    <row r="155" spans="1:9" x14ac:dyDescent="0.3">
      <c r="A155" s="14"/>
      <c r="B155" s="60" t="s">
        <v>140</v>
      </c>
      <c r="C155" s="107">
        <f>G4</f>
        <v>7352.48</v>
      </c>
      <c r="D155" s="108"/>
      <c r="E155" s="17"/>
      <c r="F155" s="17"/>
      <c r="G155" s="14"/>
      <c r="H155" s="30"/>
    </row>
    <row r="156" spans="1:9" x14ac:dyDescent="0.3">
      <c r="A156" s="14"/>
      <c r="B156" s="61" t="s">
        <v>126</v>
      </c>
      <c r="C156" s="105">
        <f>C157-C155</f>
        <v>1304.2499999999982</v>
      </c>
      <c r="D156" s="106"/>
      <c r="E156" s="14"/>
      <c r="F156" s="14"/>
      <c r="G156" s="14"/>
      <c r="H156" s="30"/>
    </row>
    <row r="157" spans="1:9" ht="15" thickBot="1" x14ac:dyDescent="0.35">
      <c r="A157" s="14"/>
      <c r="B157" s="47" t="s">
        <v>118</v>
      </c>
      <c r="C157" s="124">
        <f>G153</f>
        <v>8656.7299999999977</v>
      </c>
      <c r="D157" s="125"/>
      <c r="E157" s="14"/>
      <c r="F157" s="14"/>
      <c r="G157" s="14"/>
      <c r="H157" s="30"/>
    </row>
    <row r="158" spans="1:9" x14ac:dyDescent="0.3">
      <c r="A158" s="123"/>
      <c r="B158" s="123"/>
      <c r="C158" s="123"/>
      <c r="D158" s="123"/>
      <c r="E158" s="123"/>
      <c r="F158" s="123"/>
      <c r="G158" s="123"/>
      <c r="H158" s="33"/>
    </row>
    <row r="159" spans="1:9" x14ac:dyDescent="0.3">
      <c r="A159" s="15"/>
      <c r="B159" s="16" t="s">
        <v>171</v>
      </c>
      <c r="C159" s="14"/>
      <c r="D159" s="14"/>
      <c r="E159" s="14"/>
      <c r="F159" s="14"/>
      <c r="G159" s="14"/>
      <c r="H159" s="30"/>
    </row>
    <row r="160" spans="1:9" x14ac:dyDescent="0.3">
      <c r="A160" s="122"/>
      <c r="B160" s="122"/>
      <c r="C160" s="122"/>
      <c r="D160" s="122"/>
      <c r="E160" s="122"/>
      <c r="F160" s="122"/>
      <c r="G160" s="122"/>
      <c r="H160" s="32"/>
    </row>
    <row r="161" spans="1:8" ht="46.5" customHeight="1" x14ac:dyDescent="0.3">
      <c r="A161" s="121" t="s">
        <v>119</v>
      </c>
      <c r="B161" s="121"/>
      <c r="C161" s="121"/>
      <c r="D161" s="121"/>
      <c r="E161" s="121"/>
      <c r="F161" s="121"/>
      <c r="G161" s="121"/>
      <c r="H161" s="36"/>
    </row>
    <row r="162" spans="1:8" ht="32.25" customHeight="1" x14ac:dyDescent="0.3">
      <c r="A162" s="118" t="s">
        <v>120</v>
      </c>
      <c r="B162" s="119"/>
      <c r="C162" s="119"/>
      <c r="D162" s="119"/>
      <c r="E162" s="119"/>
      <c r="F162" s="119"/>
      <c r="G162" s="120"/>
      <c r="H162" s="37"/>
    </row>
    <row r="163" spans="1:8" x14ac:dyDescent="0.3">
      <c r="A163" s="115" t="s">
        <v>121</v>
      </c>
      <c r="B163" s="116"/>
      <c r="C163" s="116"/>
      <c r="D163" s="116"/>
      <c r="E163" s="116"/>
      <c r="F163" s="116"/>
      <c r="G163" s="117"/>
      <c r="H163" s="38"/>
    </row>
    <row r="164" spans="1:8" x14ac:dyDescent="0.3">
      <c r="A164" s="115" t="s">
        <v>122</v>
      </c>
      <c r="B164" s="116"/>
      <c r="C164" s="116"/>
      <c r="D164" s="116"/>
      <c r="E164" s="116"/>
      <c r="F164" s="116"/>
      <c r="G164" s="117"/>
      <c r="H164" s="38"/>
    </row>
    <row r="165" spans="1:8" x14ac:dyDescent="0.3">
      <c r="A165" s="115" t="s">
        <v>123</v>
      </c>
      <c r="B165" s="116"/>
      <c r="C165" s="116"/>
      <c r="D165" s="116"/>
      <c r="E165" s="116"/>
      <c r="F165" s="116"/>
      <c r="G165" s="117"/>
      <c r="H165" s="38"/>
    </row>
    <row r="166" spans="1:8" ht="25.5" customHeight="1" x14ac:dyDescent="0.3">
      <c r="A166" s="112" t="s">
        <v>124</v>
      </c>
      <c r="B166" s="113"/>
      <c r="C166" s="113"/>
      <c r="D166" s="113"/>
      <c r="E166" s="113"/>
      <c r="F166" s="113"/>
      <c r="G166" s="114"/>
      <c r="H166" s="37"/>
    </row>
    <row r="167" spans="1:8" x14ac:dyDescent="0.3">
      <c r="A167" s="109" t="s">
        <v>125</v>
      </c>
      <c r="B167" s="110"/>
      <c r="C167" s="110"/>
      <c r="D167" s="110"/>
      <c r="E167" s="110"/>
      <c r="F167" s="110"/>
      <c r="G167" s="111"/>
      <c r="H167" s="38"/>
    </row>
  </sheetData>
  <mergeCells count="13">
    <mergeCell ref="C1:G1"/>
    <mergeCell ref="C156:D156"/>
    <mergeCell ref="C155:D155"/>
    <mergeCell ref="A167:G167"/>
    <mergeCell ref="A166:G166"/>
    <mergeCell ref="A165:G165"/>
    <mergeCell ref="A164:G164"/>
    <mergeCell ref="A163:G163"/>
    <mergeCell ref="A162:G162"/>
    <mergeCell ref="A161:G161"/>
    <mergeCell ref="A160:G160"/>
    <mergeCell ref="A158:G158"/>
    <mergeCell ref="C157:D157"/>
  </mergeCells>
  <hyperlinks>
    <hyperlink ref="H4" location="'Reciepts-Documentation'!A1" display="'Reciepts-Documentation'!A1"/>
    <hyperlink ref="H29" location="'Reciepts-Documentation'!A25" display="'Reciepts-Documentation'!A25"/>
    <hyperlink ref="H30" location="'Reciepts-Documentation'!A91" display="'Reciepts-Documentation'!A91"/>
    <hyperlink ref="H31" location="'Reciepts-Documentation'!A119" display="'Reciepts-Documentation'!A119"/>
    <hyperlink ref="H32" location="'Reciepts-Documentation'!A151" display="'Reciepts-Documentation'!A151"/>
    <hyperlink ref="H36" location="'Reciepts-Documentation'!A206" display="'Reciepts-Documentation'!A206"/>
    <hyperlink ref="H55" location="'Reciepts-Documentation'!A234" display="'Reciepts-Documentation'!A234"/>
    <hyperlink ref="H56" location="'Reciepts-Documentation'!A241" display="'Reciepts-Documentation'!A241"/>
    <hyperlink ref="H57" location="'Reciepts-Documentation'!A289" display="'Reciepts-Documentation'!A289"/>
    <hyperlink ref="H148" location="spptdoc" display="spptdoc"/>
    <hyperlink ref="H33" location="'Reciepts-Documentation'!A148" display="'Reciepts-Documentation'!A148"/>
    <hyperlink ref="H34" location="'Reciepts-Documentation'!A170" display="'Reciepts-Documentation'!A170"/>
    <hyperlink ref="H35" location="'Reciepts-Documentation'!A192" display="'Reciepts-Documentation'!A192"/>
    <hyperlink ref="H40" location="Supporting_Calculations!A152" display="Supporting_Calculations!A152"/>
    <hyperlink ref="H63" location="Supporting_Calculations!A152" display="Supporting_Calculations!A152"/>
    <hyperlink ref="H77" location="'Reciepts-Documentation'!A318" display="'Reciepts-Documentation'!A318"/>
    <hyperlink ref="I29" location="'Reciepts-Documentation'!A443" display="Efficiency Turbo Package, does not increase net power/torque output. Click Here for Dyno Result"/>
    <hyperlink ref="H109" location="'Reciepts-Documentation'!A330" display="'Reciepts-Documentation'!A330"/>
    <hyperlink ref="H110" location="'Reciepts-Documentation'!A331" display="'Reciepts-Documentation'!A331"/>
    <hyperlink ref="H146" location="'Reciepts-Documentation'!A350" display="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6"/>
  <sheetViews>
    <sheetView topLeftCell="A19" zoomScale="85" zoomScaleNormal="85" workbookViewId="0">
      <selection activeCell="E30" sqref="E30:G30"/>
    </sheetView>
  </sheetViews>
  <sheetFormatPr defaultRowHeight="14.4" x14ac:dyDescent="0.3"/>
  <cols>
    <col min="1" max="1" width="60.6640625" bestFit="1" customWidth="1"/>
    <col min="2" max="2" width="24.88671875" bestFit="1" customWidth="1"/>
    <col min="3" max="3" width="10.5546875" bestFit="1" customWidth="1"/>
    <col min="4" max="4" width="7.44140625" bestFit="1" customWidth="1"/>
    <col min="5" max="5" width="12.88671875" bestFit="1" customWidth="1"/>
    <col min="6" max="7" width="12.109375" bestFit="1" customWidth="1"/>
    <col min="8" max="8" width="11.6640625" bestFit="1" customWidth="1"/>
    <col min="9" max="9" width="98.109375" customWidth="1"/>
  </cols>
  <sheetData>
    <row r="1" spans="1:18" x14ac:dyDescent="0.3">
      <c r="A1" s="2" t="s">
        <v>0</v>
      </c>
      <c r="B1" s="2" t="s">
        <v>1</v>
      </c>
      <c r="C1" s="104" t="s">
        <v>2</v>
      </c>
      <c r="D1" s="104"/>
      <c r="E1" s="104"/>
      <c r="F1" s="104"/>
      <c r="G1" s="104"/>
      <c r="H1" s="34" t="s">
        <v>129</v>
      </c>
      <c r="I1" s="18" t="s">
        <v>143</v>
      </c>
      <c r="J1" s="9"/>
      <c r="K1" s="9"/>
      <c r="L1" s="9"/>
      <c r="M1" s="9"/>
      <c r="N1" s="9"/>
      <c r="O1" s="9"/>
      <c r="P1" s="9"/>
      <c r="Q1" s="9"/>
      <c r="R1" s="9"/>
    </row>
    <row r="2" spans="1:18" ht="81" x14ac:dyDescent="0.4">
      <c r="A2" s="58" t="s">
        <v>183</v>
      </c>
      <c r="B2" s="51"/>
      <c r="C2" s="4" t="s">
        <v>3</v>
      </c>
      <c r="D2" s="4" t="s">
        <v>4</v>
      </c>
      <c r="E2" s="4" t="s">
        <v>5</v>
      </c>
      <c r="F2" s="4" t="s">
        <v>6</v>
      </c>
      <c r="G2" s="5" t="s">
        <v>7</v>
      </c>
      <c r="H2" s="35"/>
      <c r="I2" s="3"/>
      <c r="J2" s="9"/>
      <c r="K2" s="9"/>
      <c r="L2" s="9"/>
      <c r="M2" s="9"/>
      <c r="N2" s="9"/>
      <c r="O2" s="9"/>
      <c r="P2" s="9"/>
      <c r="Q2" s="9"/>
      <c r="R2" s="9"/>
    </row>
    <row r="3" spans="1:18" ht="26.4" x14ac:dyDescent="0.3">
      <c r="A3" s="20" t="s">
        <v>184</v>
      </c>
      <c r="B3" s="21" t="s">
        <v>185</v>
      </c>
      <c r="C3" s="22"/>
      <c r="D3" s="22"/>
      <c r="E3" s="22"/>
      <c r="F3" s="22"/>
      <c r="G3" s="23">
        <v>7352.48</v>
      </c>
      <c r="H3" s="85">
        <v>1</v>
      </c>
      <c r="I3" s="3" t="s">
        <v>142</v>
      </c>
      <c r="K3" s="9"/>
      <c r="L3" s="9"/>
      <c r="M3" s="9"/>
      <c r="N3" s="9"/>
      <c r="O3" s="9"/>
      <c r="P3" s="9"/>
      <c r="Q3" s="9"/>
      <c r="R3" s="9"/>
    </row>
    <row r="4" spans="1:18" x14ac:dyDescent="0.3">
      <c r="A4" s="3"/>
      <c r="B4" s="8"/>
      <c r="C4" s="7"/>
      <c r="D4" s="7"/>
      <c r="E4" s="7"/>
      <c r="F4" s="7"/>
      <c r="G4" s="7"/>
      <c r="H4" s="86"/>
      <c r="I4" s="31"/>
      <c r="J4" s="11"/>
      <c r="K4" s="9"/>
      <c r="L4" s="9"/>
      <c r="M4" s="9"/>
      <c r="N4" s="9"/>
      <c r="O4" s="9"/>
      <c r="P4" s="9"/>
      <c r="Q4" s="9"/>
      <c r="R4" s="9"/>
    </row>
    <row r="5" spans="1:18" x14ac:dyDescent="0.3">
      <c r="A5" s="6" t="s">
        <v>8</v>
      </c>
      <c r="B5" s="8"/>
      <c r="C5" s="7"/>
      <c r="D5" s="7"/>
      <c r="E5" s="7"/>
      <c r="F5" s="7"/>
      <c r="G5" s="7"/>
      <c r="H5" s="86"/>
      <c r="I5" s="3"/>
      <c r="J5" s="9"/>
      <c r="K5" s="9"/>
      <c r="L5" s="9"/>
      <c r="M5" s="9"/>
      <c r="N5" s="9"/>
      <c r="O5" s="9"/>
      <c r="P5" s="9"/>
      <c r="Q5" s="9"/>
      <c r="R5" s="9"/>
    </row>
    <row r="6" spans="1:18" x14ac:dyDescent="0.3">
      <c r="A6" s="24" t="s">
        <v>9</v>
      </c>
      <c r="B6" s="39" t="s">
        <v>114</v>
      </c>
      <c r="C6" s="22"/>
      <c r="D6" s="22"/>
      <c r="E6" s="22"/>
      <c r="F6" s="22"/>
      <c r="G6" s="19"/>
      <c r="H6" s="85"/>
      <c r="I6" s="3" t="s">
        <v>177</v>
      </c>
      <c r="J6" s="9"/>
      <c r="K6" s="9"/>
      <c r="L6" s="9"/>
      <c r="M6" s="9"/>
      <c r="N6" s="9"/>
      <c r="O6" s="9"/>
      <c r="P6" s="9"/>
      <c r="Q6" s="9"/>
      <c r="R6" s="9"/>
    </row>
    <row r="7" spans="1:18" x14ac:dyDescent="0.3">
      <c r="A7" s="24" t="s">
        <v>10</v>
      </c>
      <c r="B7" s="39" t="s">
        <v>114</v>
      </c>
      <c r="C7" s="22"/>
      <c r="D7" s="22"/>
      <c r="E7" s="22"/>
      <c r="F7" s="22"/>
      <c r="G7" s="19"/>
      <c r="H7" s="87"/>
      <c r="I7" s="3"/>
      <c r="J7" s="9"/>
      <c r="K7" s="9"/>
      <c r="L7" s="9"/>
      <c r="M7" s="9"/>
      <c r="N7" s="9"/>
      <c r="O7" s="9"/>
      <c r="P7" s="9"/>
      <c r="Q7" s="9"/>
      <c r="R7" s="9"/>
    </row>
    <row r="8" spans="1:18" x14ac:dyDescent="0.3">
      <c r="A8" s="24" t="s">
        <v>11</v>
      </c>
      <c r="B8" s="39" t="s">
        <v>115</v>
      </c>
      <c r="C8" s="22"/>
      <c r="D8" s="22"/>
      <c r="E8" s="22"/>
      <c r="F8" s="22"/>
      <c r="G8" s="19"/>
      <c r="H8" s="87"/>
      <c r="I8" s="3"/>
      <c r="J8" s="9"/>
      <c r="K8" s="9"/>
      <c r="L8" s="9"/>
      <c r="M8" s="9"/>
      <c r="N8" s="9"/>
      <c r="O8" s="9"/>
      <c r="P8" s="9"/>
      <c r="Q8" s="9"/>
      <c r="R8" s="9"/>
    </row>
    <row r="9" spans="1:18" x14ac:dyDescent="0.3">
      <c r="A9" s="24" t="s">
        <v>12</v>
      </c>
      <c r="B9" s="39" t="s">
        <v>115</v>
      </c>
      <c r="C9" s="22"/>
      <c r="D9" s="22"/>
      <c r="E9" s="22"/>
      <c r="F9" s="22"/>
      <c r="G9" s="19"/>
      <c r="H9" s="87"/>
      <c r="I9" s="3"/>
      <c r="J9" s="9"/>
      <c r="K9" s="9"/>
      <c r="L9" s="9"/>
      <c r="M9" s="9"/>
      <c r="N9" s="9"/>
      <c r="O9" s="9"/>
      <c r="P9" s="9"/>
      <c r="Q9" s="9"/>
      <c r="R9" s="9"/>
    </row>
    <row r="10" spans="1:18" x14ac:dyDescent="0.3">
      <c r="A10" s="24" t="s">
        <v>13</v>
      </c>
      <c r="B10" s="39" t="s">
        <v>114</v>
      </c>
      <c r="C10" s="22"/>
      <c r="D10" s="22"/>
      <c r="E10" s="22"/>
      <c r="F10" s="22"/>
      <c r="G10" s="19"/>
      <c r="H10" s="87"/>
      <c r="I10" s="3"/>
      <c r="J10" s="9"/>
      <c r="K10" s="9"/>
      <c r="L10" s="9"/>
      <c r="M10" s="9"/>
      <c r="N10" s="9"/>
      <c r="O10" s="9"/>
      <c r="P10" s="9"/>
      <c r="Q10" s="9"/>
      <c r="R10" s="9"/>
    </row>
    <row r="11" spans="1:18" x14ac:dyDescent="0.3">
      <c r="A11" s="24" t="s">
        <v>14</v>
      </c>
      <c r="B11" s="39" t="s">
        <v>114</v>
      </c>
      <c r="C11" s="22"/>
      <c r="D11" s="22"/>
      <c r="E11" s="22"/>
      <c r="F11" s="22"/>
      <c r="G11" s="19"/>
      <c r="H11" s="87"/>
      <c r="I11" s="3"/>
      <c r="J11" s="9"/>
      <c r="K11" s="9"/>
      <c r="L11" s="9"/>
      <c r="M11" s="9"/>
      <c r="N11" s="9"/>
      <c r="O11" s="9"/>
      <c r="P11" s="9"/>
      <c r="Q11" s="9"/>
      <c r="R11" s="9"/>
    </row>
    <row r="12" spans="1:18" x14ac:dyDescent="0.3">
      <c r="A12" s="24" t="s">
        <v>15</v>
      </c>
      <c r="B12" s="39" t="s">
        <v>114</v>
      </c>
      <c r="C12" s="22"/>
      <c r="D12" s="22"/>
      <c r="E12" s="22"/>
      <c r="F12" s="22"/>
      <c r="G12" s="19"/>
      <c r="H12" s="87"/>
      <c r="I12" s="3"/>
      <c r="J12" s="9"/>
      <c r="K12" s="9"/>
      <c r="L12" s="9"/>
      <c r="M12" s="9"/>
      <c r="N12" s="9"/>
      <c r="O12" s="9"/>
      <c r="P12" s="9"/>
      <c r="Q12" s="9"/>
      <c r="R12" s="9"/>
    </row>
    <row r="13" spans="1:18" x14ac:dyDescent="0.3">
      <c r="A13" s="25" t="s">
        <v>16</v>
      </c>
      <c r="B13" s="39" t="s">
        <v>114</v>
      </c>
      <c r="C13" s="22"/>
      <c r="D13" s="22"/>
      <c r="E13" s="22"/>
      <c r="F13" s="22"/>
      <c r="G13" s="19"/>
      <c r="H13" s="87"/>
      <c r="I13" s="3"/>
      <c r="J13" s="9"/>
      <c r="K13" s="9"/>
      <c r="L13" s="9"/>
      <c r="M13" s="9"/>
      <c r="N13" s="9"/>
      <c r="O13" s="9"/>
      <c r="P13" s="9"/>
      <c r="Q13" s="9"/>
      <c r="R13" s="9"/>
    </row>
    <row r="14" spans="1:18" x14ac:dyDescent="0.3">
      <c r="A14" s="25" t="s">
        <v>17</v>
      </c>
      <c r="B14" s="39" t="s">
        <v>115</v>
      </c>
      <c r="C14" s="22"/>
      <c r="D14" s="22"/>
      <c r="E14" s="22"/>
      <c r="F14" s="22"/>
      <c r="G14" s="19"/>
      <c r="H14" s="87"/>
      <c r="I14" s="3"/>
      <c r="J14" s="9"/>
      <c r="K14" s="9"/>
      <c r="L14" s="9"/>
      <c r="M14" s="9"/>
      <c r="N14" s="9"/>
      <c r="O14" s="9"/>
      <c r="P14" s="9"/>
      <c r="Q14" s="9"/>
      <c r="R14" s="9"/>
    </row>
    <row r="15" spans="1:18" x14ac:dyDescent="0.3">
      <c r="A15" s="3"/>
      <c r="B15" s="40"/>
      <c r="C15" s="7"/>
      <c r="D15" s="7"/>
      <c r="E15" s="7"/>
      <c r="F15" s="7"/>
      <c r="G15" s="7"/>
      <c r="H15" s="86"/>
      <c r="I15" s="3"/>
      <c r="J15" s="9"/>
      <c r="K15" s="9"/>
      <c r="L15" s="9"/>
      <c r="M15" s="9"/>
      <c r="N15" s="9"/>
      <c r="O15" s="9"/>
      <c r="P15" s="9"/>
      <c r="Q15" s="9"/>
      <c r="R15" s="9"/>
    </row>
    <row r="16" spans="1:18" x14ac:dyDescent="0.3">
      <c r="A16" s="53" t="s">
        <v>18</v>
      </c>
      <c r="B16" s="40"/>
      <c r="C16" s="7"/>
      <c r="D16" s="7"/>
      <c r="E16" s="7"/>
      <c r="F16" s="7"/>
      <c r="G16" s="7"/>
      <c r="H16" s="86"/>
      <c r="I16" s="3" t="s">
        <v>133</v>
      </c>
      <c r="J16" s="9"/>
      <c r="K16" s="9"/>
      <c r="L16" s="9"/>
      <c r="M16" s="9"/>
      <c r="N16" s="9"/>
      <c r="O16" s="9"/>
      <c r="P16" s="9"/>
      <c r="Q16" s="9"/>
      <c r="R16" s="9"/>
    </row>
    <row r="17" spans="1:18" x14ac:dyDescent="0.3">
      <c r="A17" s="24" t="s">
        <v>19</v>
      </c>
      <c r="B17" s="39" t="s">
        <v>114</v>
      </c>
      <c r="C17" s="22"/>
      <c r="D17" s="22"/>
      <c r="E17" s="22"/>
      <c r="F17" s="22"/>
      <c r="G17" s="19"/>
      <c r="H17" s="87"/>
      <c r="I17" s="3"/>
      <c r="J17" s="9"/>
      <c r="K17" s="9"/>
      <c r="L17" s="9"/>
      <c r="M17" s="9"/>
      <c r="N17" s="9"/>
      <c r="O17" s="9"/>
      <c r="P17" s="9"/>
      <c r="Q17" s="9"/>
      <c r="R17" s="9"/>
    </row>
    <row r="18" spans="1:18" x14ac:dyDescent="0.3">
      <c r="A18" s="25" t="s">
        <v>20</v>
      </c>
      <c r="B18" s="39" t="s">
        <v>114</v>
      </c>
      <c r="C18" s="22"/>
      <c r="D18" s="22"/>
      <c r="E18" s="22"/>
      <c r="F18" s="22"/>
      <c r="G18" s="19"/>
      <c r="H18" s="87"/>
      <c r="I18" s="3"/>
      <c r="J18" s="9"/>
      <c r="K18" s="9"/>
      <c r="L18" s="9"/>
      <c r="M18" s="9"/>
      <c r="N18" s="9"/>
      <c r="O18" s="9"/>
      <c r="P18" s="9"/>
      <c r="Q18" s="9"/>
      <c r="R18" s="9"/>
    </row>
    <row r="19" spans="1:18" x14ac:dyDescent="0.3">
      <c r="A19" s="25" t="s">
        <v>21</v>
      </c>
      <c r="B19" s="39" t="s">
        <v>114</v>
      </c>
      <c r="C19" s="22"/>
      <c r="D19" s="22"/>
      <c r="E19" s="22"/>
      <c r="F19" s="22"/>
      <c r="G19" s="19"/>
      <c r="H19" s="87"/>
      <c r="I19" s="3"/>
      <c r="J19" s="9"/>
      <c r="K19" s="9"/>
      <c r="L19" s="9"/>
      <c r="M19" s="9"/>
      <c r="N19" s="9"/>
      <c r="O19" s="9"/>
      <c r="P19" s="9"/>
      <c r="Q19" s="9"/>
      <c r="R19" s="9"/>
    </row>
    <row r="20" spans="1:18" x14ac:dyDescent="0.3">
      <c r="A20" s="25" t="s">
        <v>22</v>
      </c>
      <c r="B20" s="39" t="s">
        <v>114</v>
      </c>
      <c r="C20" s="22"/>
      <c r="D20" s="22"/>
      <c r="E20" s="22"/>
      <c r="F20" s="22"/>
      <c r="G20" s="19"/>
      <c r="H20" s="87"/>
      <c r="I20" s="3"/>
      <c r="J20" s="9"/>
      <c r="K20" s="9"/>
      <c r="L20" s="9"/>
      <c r="M20" s="9"/>
      <c r="N20" s="9"/>
      <c r="O20" s="9"/>
      <c r="P20" s="9"/>
      <c r="Q20" s="9"/>
      <c r="R20" s="9"/>
    </row>
    <row r="21" spans="1:18" x14ac:dyDescent="0.3">
      <c r="A21" s="25" t="s">
        <v>23</v>
      </c>
      <c r="B21" s="39" t="s">
        <v>114</v>
      </c>
      <c r="C21" s="22"/>
      <c r="D21" s="22"/>
      <c r="E21" s="22"/>
      <c r="F21" s="22"/>
      <c r="G21" s="19"/>
      <c r="H21" s="87"/>
      <c r="I21" s="3"/>
      <c r="J21" s="9"/>
      <c r="K21" s="9"/>
      <c r="L21" s="9"/>
      <c r="M21" s="9"/>
      <c r="N21" s="9"/>
      <c r="O21" s="9"/>
      <c r="P21" s="9"/>
      <c r="Q21" s="9"/>
      <c r="R21" s="9"/>
    </row>
    <row r="22" spans="1:18" x14ac:dyDescent="0.3">
      <c r="A22" s="25" t="s">
        <v>24</v>
      </c>
      <c r="B22" s="39" t="s">
        <v>114</v>
      </c>
      <c r="C22" s="22"/>
      <c r="D22" s="22"/>
      <c r="E22" s="22"/>
      <c r="F22" s="22"/>
      <c r="G22" s="19"/>
      <c r="H22" s="87"/>
      <c r="I22" s="3"/>
      <c r="J22" s="9"/>
      <c r="K22" s="9"/>
      <c r="L22" s="9"/>
      <c r="M22" s="9"/>
      <c r="N22" s="9"/>
      <c r="O22" s="9"/>
      <c r="P22" s="9"/>
      <c r="Q22" s="9"/>
      <c r="R22" s="9"/>
    </row>
    <row r="23" spans="1:18" x14ac:dyDescent="0.3">
      <c r="A23" s="25" t="s">
        <v>25</v>
      </c>
      <c r="B23" s="39" t="s">
        <v>115</v>
      </c>
      <c r="C23" s="22"/>
      <c r="D23" s="22"/>
      <c r="E23" s="22"/>
      <c r="F23" s="22"/>
      <c r="G23" s="19"/>
      <c r="H23" s="87"/>
      <c r="I23" s="3"/>
      <c r="J23" s="9"/>
      <c r="K23" s="9"/>
      <c r="L23" s="9"/>
      <c r="M23" s="9"/>
      <c r="N23" s="9"/>
      <c r="O23" s="9"/>
      <c r="P23" s="9"/>
      <c r="Q23" s="9"/>
      <c r="R23" s="9"/>
    </row>
    <row r="24" spans="1:18" x14ac:dyDescent="0.3">
      <c r="A24" s="24" t="s">
        <v>26</v>
      </c>
      <c r="B24" s="39" t="s">
        <v>115</v>
      </c>
      <c r="C24" s="22"/>
      <c r="D24" s="22"/>
      <c r="E24" s="22"/>
      <c r="F24" s="22"/>
      <c r="G24" s="19"/>
      <c r="H24" s="87"/>
      <c r="I24" s="3"/>
      <c r="J24" s="9"/>
      <c r="K24" s="9"/>
      <c r="L24" s="9"/>
      <c r="M24" s="9"/>
      <c r="N24" s="9"/>
      <c r="O24" s="9"/>
      <c r="P24" s="9"/>
      <c r="Q24" s="9"/>
      <c r="R24" s="9"/>
    </row>
    <row r="25" spans="1:18" x14ac:dyDescent="0.3">
      <c r="A25" s="24" t="s">
        <v>17</v>
      </c>
      <c r="B25" s="39" t="s">
        <v>115</v>
      </c>
      <c r="C25" s="22"/>
      <c r="D25" s="22"/>
      <c r="E25" s="22"/>
      <c r="F25" s="22"/>
      <c r="G25" s="19"/>
      <c r="H25" s="87"/>
      <c r="I25" s="3"/>
      <c r="J25" s="9"/>
      <c r="K25" s="9"/>
      <c r="L25" s="9"/>
      <c r="M25" s="9"/>
      <c r="N25" s="9"/>
      <c r="O25" s="9"/>
      <c r="P25" s="9"/>
      <c r="Q25" s="9"/>
      <c r="R25" s="9"/>
    </row>
    <row r="26" spans="1:18" x14ac:dyDescent="0.3">
      <c r="A26" s="54"/>
      <c r="B26" s="40"/>
      <c r="C26" s="7"/>
      <c r="D26" s="7"/>
      <c r="E26" s="7"/>
      <c r="F26" s="7"/>
      <c r="G26" s="7"/>
      <c r="H26" s="86"/>
      <c r="I26" s="3"/>
      <c r="J26" s="9"/>
      <c r="K26" s="9"/>
      <c r="L26" s="9"/>
      <c r="M26" s="9"/>
      <c r="N26" s="9"/>
      <c r="O26" s="9"/>
      <c r="P26" s="9"/>
      <c r="Q26" s="9"/>
      <c r="R26" s="9"/>
    </row>
    <row r="27" spans="1:18" x14ac:dyDescent="0.3">
      <c r="A27" s="53" t="s">
        <v>27</v>
      </c>
      <c r="B27" s="40"/>
      <c r="C27" s="7"/>
      <c r="D27" s="7"/>
      <c r="E27" s="7"/>
      <c r="F27" s="7"/>
      <c r="G27" s="7"/>
      <c r="H27" s="86"/>
      <c r="I27" s="3" t="s">
        <v>145</v>
      </c>
      <c r="J27" s="9"/>
      <c r="K27" s="9"/>
      <c r="L27" s="9"/>
      <c r="M27" s="9"/>
      <c r="N27" s="9"/>
      <c r="O27" s="9"/>
      <c r="P27" s="9"/>
      <c r="Q27" s="9"/>
      <c r="R27" s="9"/>
    </row>
    <row r="28" spans="1:18" ht="28.8" x14ac:dyDescent="0.3">
      <c r="A28" s="25" t="s">
        <v>28</v>
      </c>
      <c r="B28" s="39" t="s">
        <v>186</v>
      </c>
      <c r="C28" s="22"/>
      <c r="D28" s="22">
        <v>130</v>
      </c>
      <c r="E28" s="22"/>
      <c r="F28" s="22"/>
      <c r="G28" s="19">
        <f>130*1.5</f>
        <v>195</v>
      </c>
      <c r="H28" s="85">
        <v>2</v>
      </c>
      <c r="I28" s="96" t="s">
        <v>188</v>
      </c>
      <c r="J28" s="9"/>
      <c r="K28" s="9"/>
      <c r="L28" s="9"/>
      <c r="M28" s="9"/>
      <c r="N28" s="9"/>
      <c r="O28" s="9"/>
      <c r="P28" s="9"/>
      <c r="Q28" s="9"/>
      <c r="R28" s="9"/>
    </row>
    <row r="29" spans="1:18" x14ac:dyDescent="0.3">
      <c r="A29" s="25" t="s">
        <v>131</v>
      </c>
      <c r="B29" s="39" t="s">
        <v>132</v>
      </c>
      <c r="C29" s="22"/>
      <c r="D29" s="22"/>
      <c r="E29" s="22">
        <f>2*(23.16/12)</f>
        <v>3.86</v>
      </c>
      <c r="F29" s="22"/>
      <c r="G29" s="19">
        <f>E29</f>
        <v>3.86</v>
      </c>
      <c r="H29" s="85">
        <v>3</v>
      </c>
      <c r="I29" s="3"/>
      <c r="J29" s="9"/>
      <c r="K29" s="9"/>
      <c r="L29" s="9"/>
      <c r="M29" s="9"/>
      <c r="N29" s="9"/>
      <c r="O29" s="9"/>
      <c r="P29" s="9"/>
      <c r="Q29" s="9"/>
      <c r="R29" s="9"/>
    </row>
    <row r="30" spans="1:18" x14ac:dyDescent="0.3">
      <c r="A30" s="25" t="s">
        <v>134</v>
      </c>
      <c r="B30" s="39" t="s">
        <v>135</v>
      </c>
      <c r="C30" s="22"/>
      <c r="D30" s="22"/>
      <c r="E30" s="22">
        <v>29.9</v>
      </c>
      <c r="F30" s="22"/>
      <c r="G30" s="19">
        <f>E30</f>
        <v>29.9</v>
      </c>
      <c r="H30" s="85">
        <v>4</v>
      </c>
      <c r="I30" s="3"/>
      <c r="J30" s="9"/>
      <c r="K30" s="9"/>
      <c r="L30" s="9"/>
      <c r="M30" s="9"/>
      <c r="N30" s="9"/>
      <c r="O30" s="9"/>
      <c r="P30" s="9"/>
      <c r="Q30" s="9"/>
      <c r="R30" s="9"/>
    </row>
    <row r="31" spans="1:18" ht="28.8" x14ac:dyDescent="0.3">
      <c r="A31" s="25" t="s">
        <v>29</v>
      </c>
      <c r="B31" s="39" t="s">
        <v>116</v>
      </c>
      <c r="C31" s="65">
        <v>27.49</v>
      </c>
      <c r="D31" s="65"/>
      <c r="E31" s="65">
        <v>18.98</v>
      </c>
      <c r="F31" s="65">
        <f>C31*1.5</f>
        <v>41.234999999999999</v>
      </c>
      <c r="G31" s="66">
        <f>F31-C31</f>
        <v>13.745000000000001</v>
      </c>
      <c r="H31" s="85">
        <v>5</v>
      </c>
      <c r="I31" s="3"/>
      <c r="J31" s="9"/>
      <c r="K31" s="9"/>
      <c r="L31" s="9"/>
      <c r="M31" s="9"/>
      <c r="N31" s="9"/>
      <c r="O31" s="9"/>
      <c r="P31" s="9"/>
      <c r="Q31" s="9"/>
      <c r="R31" s="9"/>
    </row>
    <row r="32" spans="1:18" x14ac:dyDescent="0.3">
      <c r="A32" s="25" t="s">
        <v>30</v>
      </c>
      <c r="B32" s="39" t="s">
        <v>165</v>
      </c>
      <c r="C32" s="22"/>
      <c r="D32" s="22"/>
      <c r="E32" s="22">
        <v>179</v>
      </c>
      <c r="F32" s="22"/>
      <c r="G32" s="19">
        <f>E32</f>
        <v>179</v>
      </c>
      <c r="H32" s="85">
        <v>6</v>
      </c>
      <c r="I32" s="3"/>
      <c r="J32" s="9"/>
      <c r="K32" s="9"/>
      <c r="L32" s="9"/>
      <c r="M32" s="9"/>
      <c r="N32" s="9"/>
      <c r="O32" s="9"/>
      <c r="P32" s="9"/>
      <c r="Q32" s="9"/>
      <c r="R32" s="9"/>
    </row>
    <row r="33" spans="1:18" x14ac:dyDescent="0.3">
      <c r="A33" s="25" t="s">
        <v>172</v>
      </c>
      <c r="B33" s="39" t="s">
        <v>173</v>
      </c>
      <c r="C33" s="22"/>
      <c r="D33" s="22"/>
      <c r="E33" s="22">
        <v>49.99</v>
      </c>
      <c r="F33" s="22"/>
      <c r="G33" s="19">
        <f>E33</f>
        <v>49.99</v>
      </c>
      <c r="H33" s="85">
        <v>7</v>
      </c>
      <c r="I33" s="3"/>
      <c r="J33" s="9"/>
      <c r="K33" s="9"/>
      <c r="L33" s="9"/>
      <c r="M33" s="9"/>
      <c r="N33" s="9"/>
      <c r="O33" s="9"/>
      <c r="P33" s="9"/>
      <c r="Q33" s="9"/>
      <c r="R33" s="9"/>
    </row>
    <row r="34" spans="1:18" x14ac:dyDescent="0.3">
      <c r="A34" s="25" t="s">
        <v>174</v>
      </c>
      <c r="B34" s="39" t="s">
        <v>175</v>
      </c>
      <c r="C34" s="22"/>
      <c r="D34" s="22"/>
      <c r="E34" s="22">
        <f>3.49*3</f>
        <v>10.47</v>
      </c>
      <c r="F34" s="22"/>
      <c r="G34" s="19">
        <f>E34</f>
        <v>10.47</v>
      </c>
      <c r="H34" s="85">
        <v>8</v>
      </c>
      <c r="I34" s="3"/>
      <c r="J34" s="9"/>
      <c r="K34" s="9"/>
      <c r="L34" s="9"/>
      <c r="M34" s="9"/>
      <c r="N34" s="9"/>
      <c r="O34" s="9"/>
      <c r="P34" s="9"/>
      <c r="Q34" s="9"/>
      <c r="R34" s="9"/>
    </row>
    <row r="35" spans="1:18" x14ac:dyDescent="0.3">
      <c r="A35" s="25" t="s">
        <v>147</v>
      </c>
      <c r="B35" s="39" t="s">
        <v>166</v>
      </c>
      <c r="C35" s="22"/>
      <c r="D35" s="22"/>
      <c r="E35" s="22">
        <v>4.99</v>
      </c>
      <c r="F35" s="22"/>
      <c r="G35" s="19">
        <f>E35</f>
        <v>4.99</v>
      </c>
      <c r="H35" s="85">
        <v>9</v>
      </c>
      <c r="I35" s="3"/>
      <c r="J35" s="9"/>
      <c r="K35" s="9"/>
      <c r="L35" s="9"/>
      <c r="M35" s="9"/>
      <c r="N35" s="9"/>
      <c r="O35" s="9"/>
      <c r="P35" s="9"/>
      <c r="Q35" s="9"/>
      <c r="R35" s="9"/>
    </row>
    <row r="36" spans="1:18" x14ac:dyDescent="0.3">
      <c r="A36" s="25" t="s">
        <v>31</v>
      </c>
      <c r="B36" s="39" t="s">
        <v>115</v>
      </c>
      <c r="C36" s="22"/>
      <c r="D36" s="22"/>
      <c r="E36" s="22"/>
      <c r="F36" s="22"/>
      <c r="G36" s="19"/>
      <c r="H36" s="87"/>
      <c r="I36" s="3"/>
      <c r="J36" s="9"/>
      <c r="K36" s="9"/>
      <c r="L36" s="9"/>
      <c r="M36" s="9"/>
      <c r="N36" s="9"/>
      <c r="O36" s="9"/>
      <c r="P36" s="9"/>
      <c r="Q36" s="9"/>
      <c r="R36" s="9"/>
    </row>
    <row r="37" spans="1:18" x14ac:dyDescent="0.3">
      <c r="A37" s="25" t="s">
        <v>32</v>
      </c>
      <c r="B37" s="39" t="s">
        <v>115</v>
      </c>
      <c r="C37" s="22"/>
      <c r="D37" s="22"/>
      <c r="E37" s="22"/>
      <c r="F37" s="22"/>
      <c r="G37" s="19"/>
      <c r="H37" s="87"/>
      <c r="I37" s="3"/>
      <c r="Q37" s="9"/>
      <c r="R37" s="9"/>
    </row>
    <row r="38" spans="1:18" x14ac:dyDescent="0.3">
      <c r="A38" s="24" t="s">
        <v>33</v>
      </c>
      <c r="B38" s="39" t="s">
        <v>115</v>
      </c>
      <c r="C38" s="22"/>
      <c r="D38" s="22"/>
      <c r="E38" s="22"/>
      <c r="F38" s="22"/>
      <c r="G38" s="19"/>
      <c r="H38" s="87"/>
      <c r="I38" s="3"/>
      <c r="Q38" s="9"/>
      <c r="R38" s="9"/>
    </row>
    <row r="39" spans="1:18" x14ac:dyDescent="0.3">
      <c r="A39" s="24" t="s">
        <v>26</v>
      </c>
      <c r="B39" s="39" t="s">
        <v>141</v>
      </c>
      <c r="C39" s="22"/>
      <c r="D39" s="22">
        <v>11</v>
      </c>
      <c r="E39" s="22"/>
      <c r="F39" s="22">
        <f>D39*1.5</f>
        <v>16.5</v>
      </c>
      <c r="G39" s="19">
        <f>1.5*D39</f>
        <v>16.5</v>
      </c>
      <c r="H39" s="85">
        <v>10</v>
      </c>
      <c r="I39" s="3"/>
      <c r="Q39" s="9"/>
      <c r="R39" s="9"/>
    </row>
    <row r="40" spans="1:18" x14ac:dyDescent="0.3">
      <c r="A40" s="24" t="s">
        <v>17</v>
      </c>
      <c r="B40" s="39" t="s">
        <v>115</v>
      </c>
      <c r="C40" s="22"/>
      <c r="D40" s="22"/>
      <c r="E40" s="22"/>
      <c r="F40" s="22"/>
      <c r="G40" s="19"/>
      <c r="H40" s="87"/>
      <c r="I40" s="3"/>
      <c r="Q40" s="9"/>
      <c r="R40" s="9"/>
    </row>
    <row r="41" spans="1:18" x14ac:dyDescent="0.3">
      <c r="A41" s="54"/>
      <c r="B41" s="41"/>
      <c r="C41" s="7"/>
      <c r="D41" s="7"/>
      <c r="E41" s="7"/>
      <c r="F41" s="7"/>
      <c r="G41" s="7"/>
      <c r="H41" s="86"/>
      <c r="I41" s="3"/>
      <c r="Q41" s="9"/>
      <c r="R41" s="9"/>
    </row>
    <row r="42" spans="1:18" x14ac:dyDescent="0.3">
      <c r="A42" s="53" t="s">
        <v>34</v>
      </c>
      <c r="B42" s="40"/>
      <c r="C42" s="7"/>
      <c r="D42" s="7"/>
      <c r="E42" s="7"/>
      <c r="F42" s="7"/>
      <c r="G42" s="7"/>
      <c r="H42" s="86"/>
      <c r="I42" s="3"/>
      <c r="Q42" s="9"/>
      <c r="R42" s="9"/>
    </row>
    <row r="43" spans="1:18" x14ac:dyDescent="0.3">
      <c r="A43" s="25" t="s">
        <v>35</v>
      </c>
      <c r="B43" s="39" t="s">
        <v>114</v>
      </c>
      <c r="C43" s="22"/>
      <c r="D43" s="22"/>
      <c r="E43" s="22"/>
      <c r="F43" s="22"/>
      <c r="G43" s="19"/>
      <c r="H43" s="87"/>
      <c r="I43" s="3"/>
      <c r="Q43" s="9"/>
      <c r="R43" s="9"/>
    </row>
    <row r="44" spans="1:18" ht="28.8" x14ac:dyDescent="0.3">
      <c r="A44" s="25" t="s">
        <v>36</v>
      </c>
      <c r="B44" s="39" t="s">
        <v>139</v>
      </c>
      <c r="C44" s="22"/>
      <c r="D44" s="22"/>
      <c r="E44" s="22"/>
      <c r="F44" s="22"/>
      <c r="G44" s="19"/>
      <c r="H44" s="85"/>
      <c r="I44" s="3" t="s">
        <v>164</v>
      </c>
      <c r="Q44" s="9"/>
      <c r="R44" s="9"/>
    </row>
    <row r="45" spans="1:18" x14ac:dyDescent="0.3">
      <c r="A45" s="25" t="s">
        <v>37</v>
      </c>
      <c r="B45" s="39" t="s">
        <v>115</v>
      </c>
      <c r="C45" s="22"/>
      <c r="D45" s="22"/>
      <c r="E45" s="22"/>
      <c r="F45" s="22"/>
      <c r="G45" s="19"/>
      <c r="H45" s="87"/>
      <c r="I45" s="3"/>
      <c r="Q45" s="9"/>
      <c r="R45" s="9"/>
    </row>
    <row r="46" spans="1:18" x14ac:dyDescent="0.3">
      <c r="A46" s="25" t="s">
        <v>38</v>
      </c>
      <c r="B46" s="39" t="s">
        <v>114</v>
      </c>
      <c r="C46" s="22"/>
      <c r="D46" s="22"/>
      <c r="E46" s="22"/>
      <c r="F46" s="22"/>
      <c r="G46" s="19"/>
      <c r="H46" s="87"/>
      <c r="I46" s="3"/>
      <c r="Q46" s="9"/>
      <c r="R46" s="9"/>
    </row>
    <row r="47" spans="1:18" x14ac:dyDescent="0.3">
      <c r="A47" s="25" t="s">
        <v>39</v>
      </c>
      <c r="B47" s="39" t="s">
        <v>114</v>
      </c>
      <c r="C47" s="22"/>
      <c r="D47" s="22"/>
      <c r="E47" s="22"/>
      <c r="F47" s="22"/>
      <c r="G47" s="19"/>
      <c r="H47" s="87"/>
      <c r="I47" s="3"/>
      <c r="Q47" s="9"/>
      <c r="R47" s="9"/>
    </row>
    <row r="48" spans="1:18" x14ac:dyDescent="0.3">
      <c r="A48" s="25" t="s">
        <v>40</v>
      </c>
      <c r="B48" s="39" t="s">
        <v>114</v>
      </c>
      <c r="C48" s="22"/>
      <c r="D48" s="22"/>
      <c r="E48" s="22"/>
      <c r="F48" s="22"/>
      <c r="G48" s="19"/>
      <c r="H48" s="87"/>
      <c r="I48" s="3"/>
      <c r="J48" s="9"/>
      <c r="K48" s="9"/>
      <c r="L48" s="9"/>
      <c r="M48" s="9"/>
      <c r="N48" s="9"/>
      <c r="O48" s="9"/>
      <c r="P48" s="9"/>
      <c r="Q48" s="9"/>
      <c r="R48" s="9"/>
    </row>
    <row r="49" spans="1:18" x14ac:dyDescent="0.3">
      <c r="A49" s="25" t="s">
        <v>41</v>
      </c>
      <c r="B49" s="39" t="s">
        <v>114</v>
      </c>
      <c r="C49" s="22"/>
      <c r="D49" s="22"/>
      <c r="E49" s="22"/>
      <c r="F49" s="22"/>
      <c r="G49" s="19"/>
      <c r="H49" s="87"/>
      <c r="I49" s="3"/>
      <c r="J49" s="9"/>
      <c r="K49" s="9"/>
      <c r="L49" s="9"/>
      <c r="M49" s="9"/>
      <c r="N49" s="9"/>
      <c r="O49" s="9"/>
      <c r="P49" s="9"/>
      <c r="Q49" s="9"/>
      <c r="R49" s="9"/>
    </row>
    <row r="50" spans="1:18" x14ac:dyDescent="0.3">
      <c r="A50" s="25" t="s">
        <v>26</v>
      </c>
      <c r="B50" s="39" t="s">
        <v>115</v>
      </c>
      <c r="C50" s="22"/>
      <c r="D50" s="22"/>
      <c r="E50" s="22"/>
      <c r="F50" s="22"/>
      <c r="G50" s="19"/>
      <c r="H50" s="87"/>
      <c r="I50" s="3"/>
      <c r="J50" s="9"/>
      <c r="K50" s="9"/>
      <c r="L50" s="9"/>
      <c r="M50" s="9"/>
      <c r="N50" s="9"/>
      <c r="O50" s="9"/>
      <c r="P50" s="9"/>
      <c r="Q50" s="9"/>
      <c r="R50" s="9"/>
    </row>
    <row r="51" spans="1:18" x14ac:dyDescent="0.3">
      <c r="A51" s="25" t="s">
        <v>17</v>
      </c>
      <c r="B51" s="39" t="s">
        <v>115</v>
      </c>
      <c r="C51" s="22"/>
      <c r="D51" s="22"/>
      <c r="E51" s="22"/>
      <c r="F51" s="22"/>
      <c r="G51" s="19"/>
      <c r="H51" s="87"/>
      <c r="I51" s="3"/>
      <c r="J51" s="9"/>
      <c r="K51" s="9"/>
      <c r="L51" s="9"/>
      <c r="M51" s="9"/>
      <c r="N51" s="9"/>
      <c r="O51" s="9"/>
      <c r="P51" s="9"/>
      <c r="Q51" s="9"/>
      <c r="R51" s="9"/>
    </row>
    <row r="52" spans="1:18" x14ac:dyDescent="0.3">
      <c r="A52" s="52"/>
      <c r="B52" s="40"/>
      <c r="C52" s="7"/>
      <c r="D52" s="7"/>
      <c r="E52" s="7"/>
      <c r="F52" s="7"/>
      <c r="G52" s="7"/>
      <c r="H52" s="86"/>
      <c r="I52" s="3"/>
      <c r="J52" s="9"/>
      <c r="K52" s="9"/>
      <c r="L52" s="9"/>
      <c r="M52" s="9"/>
      <c r="N52" s="9"/>
      <c r="O52" s="9"/>
      <c r="P52" s="9"/>
      <c r="Q52" s="9"/>
      <c r="R52" s="9"/>
    </row>
    <row r="53" spans="1:18" x14ac:dyDescent="0.3">
      <c r="A53" s="53" t="s">
        <v>42</v>
      </c>
      <c r="B53" s="40"/>
      <c r="C53" s="7"/>
      <c r="D53" s="7"/>
      <c r="E53" s="7"/>
      <c r="F53" s="7"/>
      <c r="G53" s="7"/>
      <c r="H53" s="86"/>
      <c r="I53" s="3"/>
      <c r="J53" s="9"/>
      <c r="K53" s="9"/>
      <c r="L53" s="9"/>
      <c r="M53" s="9"/>
      <c r="N53" s="9"/>
      <c r="O53" s="9"/>
      <c r="P53" s="9"/>
      <c r="Q53" s="9"/>
      <c r="R53" s="9"/>
    </row>
    <row r="54" spans="1:18" ht="28.8" x14ac:dyDescent="0.3">
      <c r="A54" s="24" t="s">
        <v>43</v>
      </c>
      <c r="B54" s="39" t="s">
        <v>137</v>
      </c>
      <c r="C54" s="22">
        <v>453.29</v>
      </c>
      <c r="D54" s="22"/>
      <c r="E54" s="22">
        <v>85.97</v>
      </c>
      <c r="F54" s="22">
        <f>C54*1.5</f>
        <v>679.93500000000006</v>
      </c>
      <c r="G54" s="19">
        <f>F54-C54</f>
        <v>226.64500000000004</v>
      </c>
      <c r="H54" s="85">
        <v>11</v>
      </c>
      <c r="I54" s="3" t="s">
        <v>146</v>
      </c>
      <c r="J54" s="9"/>
      <c r="K54" s="9"/>
      <c r="L54" s="9"/>
      <c r="M54" s="9"/>
      <c r="N54" s="9"/>
      <c r="O54" s="9"/>
      <c r="P54" s="9"/>
      <c r="Q54" s="9"/>
      <c r="R54" s="9"/>
    </row>
    <row r="55" spans="1:18" x14ac:dyDescent="0.3">
      <c r="A55" s="24" t="s">
        <v>44</v>
      </c>
      <c r="B55" s="39" t="s">
        <v>136</v>
      </c>
      <c r="C55" s="22"/>
      <c r="D55" s="22"/>
      <c r="E55" s="22">
        <f>3*(11.4/4)</f>
        <v>8.5500000000000007</v>
      </c>
      <c r="F55" s="22"/>
      <c r="G55" s="19">
        <f>E55</f>
        <v>8.5500000000000007</v>
      </c>
      <c r="H55" s="85">
        <v>12</v>
      </c>
      <c r="I55" s="3"/>
      <c r="J55" s="9"/>
      <c r="K55" s="9"/>
      <c r="L55" s="9"/>
      <c r="M55" s="9"/>
      <c r="N55" s="9"/>
      <c r="O55" s="9"/>
      <c r="P55" s="9"/>
      <c r="Q55" s="9"/>
      <c r="R55" s="9"/>
    </row>
    <row r="56" spans="1:18" x14ac:dyDescent="0.3">
      <c r="A56" s="24" t="s">
        <v>198</v>
      </c>
      <c r="B56" s="39" t="s">
        <v>199</v>
      </c>
      <c r="C56" s="22"/>
      <c r="D56" s="22"/>
      <c r="E56" s="22">
        <f>250+20</f>
        <v>270</v>
      </c>
      <c r="F56" s="22"/>
      <c r="G56" s="19">
        <v>270</v>
      </c>
      <c r="H56" s="85">
        <v>13</v>
      </c>
      <c r="I56" s="3"/>
      <c r="J56" s="9"/>
      <c r="K56" s="9"/>
      <c r="L56" s="9"/>
      <c r="M56" s="9"/>
      <c r="N56" s="9"/>
      <c r="O56" s="9"/>
      <c r="P56" s="9"/>
      <c r="Q56" s="9"/>
      <c r="R56" s="9"/>
    </row>
    <row r="57" spans="1:18" x14ac:dyDescent="0.3">
      <c r="A57" s="24" t="s">
        <v>45</v>
      </c>
      <c r="B57" s="39" t="s">
        <v>115</v>
      </c>
      <c r="C57" s="22"/>
      <c r="D57" s="22"/>
      <c r="E57" s="22"/>
      <c r="F57" s="22"/>
      <c r="G57" s="19"/>
      <c r="H57" s="87"/>
      <c r="I57" s="3"/>
      <c r="J57" s="9"/>
      <c r="K57" s="9"/>
      <c r="L57" s="9"/>
      <c r="M57" s="9"/>
      <c r="N57" s="9"/>
      <c r="O57" s="9"/>
      <c r="P57" s="9"/>
      <c r="Q57" s="9"/>
      <c r="R57" s="9"/>
    </row>
    <row r="58" spans="1:18" x14ac:dyDescent="0.3">
      <c r="A58" s="24" t="s">
        <v>46</v>
      </c>
      <c r="B58" s="39" t="s">
        <v>115</v>
      </c>
      <c r="C58" s="22"/>
      <c r="D58" s="22"/>
      <c r="E58" s="22"/>
      <c r="F58" s="22"/>
      <c r="G58" s="19"/>
      <c r="H58" s="87"/>
      <c r="I58" s="3"/>
      <c r="J58" s="9"/>
      <c r="K58" s="9"/>
      <c r="L58" s="9"/>
      <c r="M58" s="9"/>
      <c r="N58" s="9"/>
      <c r="O58" s="9"/>
      <c r="P58" s="9"/>
      <c r="Q58" s="9"/>
      <c r="R58" s="9"/>
    </row>
    <row r="59" spans="1:18" x14ac:dyDescent="0.3">
      <c r="A59" s="24" t="s">
        <v>47</v>
      </c>
      <c r="B59" s="39" t="s">
        <v>115</v>
      </c>
      <c r="C59" s="22"/>
      <c r="D59" s="22"/>
      <c r="E59" s="22"/>
      <c r="F59" s="22"/>
      <c r="G59" s="19"/>
      <c r="H59" s="87"/>
      <c r="I59" s="3"/>
      <c r="J59" s="9"/>
      <c r="K59" s="9"/>
      <c r="L59" s="9"/>
      <c r="M59" s="9"/>
      <c r="N59" s="9"/>
      <c r="O59" s="9"/>
      <c r="P59" s="9"/>
      <c r="Q59" s="9"/>
      <c r="R59" s="9"/>
    </row>
    <row r="60" spans="1:18" x14ac:dyDescent="0.3">
      <c r="A60" s="24" t="s">
        <v>48</v>
      </c>
      <c r="B60" s="39" t="s">
        <v>115</v>
      </c>
      <c r="C60" s="22"/>
      <c r="D60" s="22"/>
      <c r="E60" s="22"/>
      <c r="F60" s="22"/>
      <c r="G60" s="19"/>
      <c r="H60" s="87"/>
      <c r="I60" s="3"/>
      <c r="J60" s="9"/>
      <c r="K60" s="9"/>
      <c r="L60" s="9"/>
      <c r="M60" s="9"/>
      <c r="N60" s="9"/>
      <c r="O60" s="9"/>
      <c r="P60" s="9"/>
      <c r="Q60" s="9"/>
      <c r="R60" s="9"/>
    </row>
    <row r="61" spans="1:18" x14ac:dyDescent="0.3">
      <c r="A61" s="24" t="s">
        <v>49</v>
      </c>
      <c r="B61" s="39" t="s">
        <v>114</v>
      </c>
      <c r="C61" s="22"/>
      <c r="D61" s="22"/>
      <c r="E61" s="22"/>
      <c r="F61" s="22"/>
      <c r="G61" s="19"/>
      <c r="H61" s="87"/>
      <c r="I61" s="3"/>
      <c r="J61" s="9"/>
      <c r="K61" s="9"/>
      <c r="L61" s="9"/>
      <c r="M61" s="9"/>
      <c r="N61" s="9"/>
      <c r="O61" s="9"/>
      <c r="P61" s="9"/>
      <c r="Q61" s="9"/>
      <c r="R61" s="9"/>
    </row>
    <row r="62" spans="1:18" x14ac:dyDescent="0.3">
      <c r="A62" s="24" t="s">
        <v>26</v>
      </c>
      <c r="B62" s="39" t="s">
        <v>138</v>
      </c>
      <c r="C62" s="22"/>
      <c r="D62" s="22">
        <v>22</v>
      </c>
      <c r="E62" s="22"/>
      <c r="F62" s="22">
        <f>D62*1.5</f>
        <v>33</v>
      </c>
      <c r="G62" s="19">
        <f>1.5*D62</f>
        <v>33</v>
      </c>
      <c r="H62" s="85">
        <v>14</v>
      </c>
      <c r="I62" s="3"/>
      <c r="J62" s="9"/>
      <c r="K62" s="9"/>
      <c r="L62" s="9"/>
      <c r="M62" s="9"/>
      <c r="N62" s="9"/>
      <c r="O62" s="9"/>
      <c r="P62" s="9"/>
      <c r="Q62" s="9"/>
      <c r="R62" s="9"/>
    </row>
    <row r="63" spans="1:18" x14ac:dyDescent="0.3">
      <c r="A63" s="24" t="s">
        <v>17</v>
      </c>
      <c r="B63" s="39" t="s">
        <v>115</v>
      </c>
      <c r="C63" s="22"/>
      <c r="D63" s="22"/>
      <c r="E63" s="22"/>
      <c r="F63" s="22"/>
      <c r="G63" s="19"/>
      <c r="H63" s="87"/>
      <c r="I63" s="3"/>
      <c r="J63" s="9"/>
      <c r="K63" s="9"/>
      <c r="L63" s="9"/>
      <c r="M63" s="9"/>
      <c r="N63" s="9"/>
      <c r="O63" s="9"/>
      <c r="P63" s="9"/>
      <c r="Q63" s="9"/>
      <c r="R63" s="9"/>
    </row>
    <row r="64" spans="1:18" x14ac:dyDescent="0.3">
      <c r="A64" s="52"/>
      <c r="B64" s="40"/>
      <c r="C64" s="7"/>
      <c r="D64" s="7"/>
      <c r="E64" s="7"/>
      <c r="F64" s="7"/>
      <c r="G64" s="7"/>
      <c r="H64" s="86"/>
      <c r="I64" s="3"/>
      <c r="J64" s="9"/>
      <c r="K64" s="9"/>
      <c r="L64" s="9"/>
      <c r="M64" s="9"/>
      <c r="N64" s="9"/>
      <c r="O64" s="9"/>
      <c r="P64" s="9"/>
      <c r="Q64" s="9"/>
      <c r="R64" s="9"/>
    </row>
    <row r="65" spans="1:18" x14ac:dyDescent="0.3">
      <c r="A65" s="53" t="s">
        <v>50</v>
      </c>
      <c r="B65" s="40"/>
      <c r="C65" s="7"/>
      <c r="D65" s="7"/>
      <c r="E65" s="7"/>
      <c r="F65" s="7"/>
      <c r="G65" s="7"/>
      <c r="H65" s="86"/>
      <c r="I65" s="3"/>
      <c r="J65" s="9"/>
      <c r="K65" s="9"/>
      <c r="L65" s="9"/>
      <c r="M65" s="9"/>
      <c r="N65" s="9"/>
      <c r="O65" s="9"/>
      <c r="P65" s="9"/>
      <c r="Q65" s="9"/>
      <c r="R65" s="9"/>
    </row>
    <row r="66" spans="1:18" x14ac:dyDescent="0.3">
      <c r="A66" s="25" t="s">
        <v>51</v>
      </c>
      <c r="B66" s="39" t="s">
        <v>114</v>
      </c>
      <c r="C66" s="22"/>
      <c r="D66" s="22"/>
      <c r="E66" s="22"/>
      <c r="F66" s="22"/>
      <c r="G66" s="19"/>
      <c r="H66" s="87"/>
      <c r="I66" s="3"/>
      <c r="J66" s="9"/>
      <c r="K66" s="9"/>
      <c r="L66" s="9"/>
      <c r="M66" s="9"/>
      <c r="N66" s="9"/>
      <c r="O66" s="9"/>
      <c r="P66" s="9"/>
      <c r="Q66" s="9"/>
      <c r="R66" s="9"/>
    </row>
    <row r="67" spans="1:18" x14ac:dyDescent="0.3">
      <c r="A67" s="25" t="s">
        <v>16</v>
      </c>
      <c r="B67" s="39" t="s">
        <v>114</v>
      </c>
      <c r="C67" s="22"/>
      <c r="D67" s="22"/>
      <c r="E67" s="22"/>
      <c r="F67" s="22"/>
      <c r="G67" s="19"/>
      <c r="H67" s="87"/>
      <c r="I67" s="3"/>
      <c r="J67" s="9"/>
      <c r="K67" s="9"/>
      <c r="L67" s="9"/>
      <c r="M67" s="9"/>
      <c r="N67" s="9"/>
      <c r="O67" s="9"/>
      <c r="P67" s="9"/>
      <c r="Q67" s="9"/>
      <c r="R67" s="9"/>
    </row>
    <row r="68" spans="1:18" x14ac:dyDescent="0.3">
      <c r="A68" s="25" t="s">
        <v>52</v>
      </c>
      <c r="B68" s="39" t="s">
        <v>114</v>
      </c>
      <c r="C68" s="22"/>
      <c r="D68" s="22"/>
      <c r="E68" s="22"/>
      <c r="F68" s="22"/>
      <c r="G68" s="19"/>
      <c r="H68" s="87"/>
      <c r="I68" s="3"/>
      <c r="J68" s="9"/>
      <c r="K68" s="9"/>
      <c r="L68" s="9"/>
      <c r="M68" s="9"/>
      <c r="N68" s="9"/>
      <c r="O68" s="9"/>
      <c r="P68" s="9"/>
      <c r="Q68" s="9"/>
      <c r="R68" s="9"/>
    </row>
    <row r="69" spans="1:18" x14ac:dyDescent="0.3">
      <c r="A69" s="25" t="s">
        <v>53</v>
      </c>
      <c r="B69" s="39" t="s">
        <v>114</v>
      </c>
      <c r="C69" s="22"/>
      <c r="D69" s="22"/>
      <c r="E69" s="22"/>
      <c r="F69" s="22"/>
      <c r="G69" s="19"/>
      <c r="H69" s="87"/>
      <c r="I69" s="3"/>
      <c r="J69" s="9"/>
      <c r="K69" s="9"/>
      <c r="L69" s="9"/>
      <c r="M69" s="9"/>
      <c r="N69" s="9"/>
      <c r="O69" s="9"/>
      <c r="P69" s="9"/>
      <c r="Q69" s="9"/>
      <c r="R69" s="9"/>
    </row>
    <row r="70" spans="1:18" x14ac:dyDescent="0.3">
      <c r="A70" s="25" t="s">
        <v>54</v>
      </c>
      <c r="B70" s="39" t="s">
        <v>114</v>
      </c>
      <c r="C70" s="22"/>
      <c r="D70" s="22"/>
      <c r="E70" s="22"/>
      <c r="F70" s="22"/>
      <c r="G70" s="19"/>
      <c r="H70" s="87"/>
      <c r="I70" s="3"/>
      <c r="J70" s="9"/>
      <c r="K70" s="9"/>
      <c r="L70" s="9"/>
      <c r="M70" s="9"/>
      <c r="N70" s="9"/>
      <c r="O70" s="9"/>
      <c r="P70" s="9"/>
      <c r="Q70" s="9"/>
      <c r="R70" s="9"/>
    </row>
    <row r="71" spans="1:18" x14ac:dyDescent="0.3">
      <c r="A71" s="25" t="s">
        <v>26</v>
      </c>
      <c r="B71" s="39" t="s">
        <v>115</v>
      </c>
      <c r="C71" s="22"/>
      <c r="D71" s="22"/>
      <c r="E71" s="22"/>
      <c r="F71" s="22"/>
      <c r="G71" s="19"/>
      <c r="H71" s="87"/>
      <c r="I71" s="3"/>
      <c r="J71" s="9"/>
      <c r="K71" s="9"/>
      <c r="L71" s="9"/>
      <c r="M71" s="9"/>
      <c r="N71" s="9"/>
      <c r="O71" s="9"/>
      <c r="P71" s="9"/>
      <c r="Q71" s="9"/>
      <c r="R71" s="9"/>
    </row>
    <row r="72" spans="1:18" x14ac:dyDescent="0.3">
      <c r="A72" s="25" t="s">
        <v>17</v>
      </c>
      <c r="B72" s="39"/>
      <c r="C72" s="22"/>
      <c r="D72" s="22"/>
      <c r="E72" s="22"/>
      <c r="F72" s="22"/>
      <c r="G72" s="19"/>
      <c r="H72" s="87"/>
      <c r="I72" s="3"/>
      <c r="J72" s="9"/>
      <c r="K72" s="9"/>
      <c r="L72" s="9"/>
      <c r="M72" s="9"/>
      <c r="N72" s="9"/>
      <c r="O72" s="9"/>
      <c r="P72" s="9"/>
      <c r="Q72" s="9"/>
      <c r="R72" s="9"/>
    </row>
    <row r="73" spans="1:18" x14ac:dyDescent="0.3">
      <c r="A73" s="52"/>
      <c r="B73" s="40"/>
      <c r="C73" s="7"/>
      <c r="D73" s="7"/>
      <c r="E73" s="7"/>
      <c r="F73" s="7"/>
      <c r="G73" s="7"/>
      <c r="H73" s="86"/>
      <c r="I73" s="3"/>
      <c r="J73" s="9"/>
      <c r="K73" s="9"/>
      <c r="L73" s="9"/>
      <c r="M73" s="9"/>
      <c r="N73" s="9"/>
      <c r="O73" s="9"/>
      <c r="P73" s="9"/>
      <c r="Q73" s="9"/>
      <c r="R73" s="9"/>
    </row>
    <row r="74" spans="1:18" x14ac:dyDescent="0.3">
      <c r="A74" s="53" t="s">
        <v>55</v>
      </c>
      <c r="B74" s="40"/>
      <c r="C74" s="7"/>
      <c r="D74" s="7"/>
      <c r="E74" s="7"/>
      <c r="F74" s="7"/>
      <c r="G74" s="7"/>
      <c r="H74" s="86"/>
      <c r="I74" s="3"/>
      <c r="J74" s="9"/>
      <c r="K74" s="9"/>
      <c r="L74" s="9"/>
      <c r="M74" s="9"/>
      <c r="N74" s="9"/>
      <c r="O74" s="9"/>
      <c r="P74" s="9"/>
      <c r="Q74" s="9"/>
      <c r="R74" s="9"/>
    </row>
    <row r="75" spans="1:18" x14ac:dyDescent="0.3">
      <c r="A75" s="24" t="s">
        <v>56</v>
      </c>
      <c r="B75" s="39" t="s">
        <v>114</v>
      </c>
      <c r="C75" s="22"/>
      <c r="D75" s="22"/>
      <c r="E75" s="22"/>
      <c r="F75" s="22"/>
      <c r="G75" s="19"/>
      <c r="H75" s="87"/>
      <c r="I75" s="3"/>
      <c r="J75" s="9"/>
      <c r="K75" s="9"/>
      <c r="L75" s="9"/>
      <c r="M75" s="9"/>
      <c r="N75" s="9"/>
      <c r="O75" s="9"/>
      <c r="P75" s="9"/>
      <c r="Q75" s="9"/>
      <c r="R75" s="9"/>
    </row>
    <row r="76" spans="1:18" x14ac:dyDescent="0.3">
      <c r="A76" s="25" t="s">
        <v>16</v>
      </c>
      <c r="B76" s="39" t="s">
        <v>178</v>
      </c>
      <c r="C76" s="22">
        <v>292.83999999999997</v>
      </c>
      <c r="D76" s="22"/>
      <c r="E76" s="22">
        <v>289</v>
      </c>
      <c r="F76" s="22">
        <f>292.84*1.5</f>
        <v>439.26</v>
      </c>
      <c r="G76" s="19">
        <f>F76-C76</f>
        <v>146.42000000000002</v>
      </c>
      <c r="H76" s="85">
        <v>15</v>
      </c>
      <c r="I76" s="3"/>
      <c r="J76" s="9"/>
      <c r="K76" s="9"/>
      <c r="L76" s="9"/>
      <c r="M76" s="9"/>
      <c r="N76" s="9"/>
      <c r="O76" s="9"/>
      <c r="P76" s="9"/>
      <c r="Q76" s="9"/>
      <c r="R76" s="9"/>
    </row>
    <row r="77" spans="1:18" x14ac:dyDescent="0.3">
      <c r="A77" s="24" t="s">
        <v>52</v>
      </c>
      <c r="B77" s="39" t="s">
        <v>114</v>
      </c>
      <c r="C77" s="22"/>
      <c r="D77" s="22"/>
      <c r="E77" s="22"/>
      <c r="F77" s="22"/>
      <c r="G77" s="19"/>
      <c r="H77" s="87"/>
      <c r="I77" s="3"/>
      <c r="J77" s="9"/>
      <c r="K77" s="9"/>
      <c r="L77" s="9"/>
      <c r="M77" s="9"/>
      <c r="N77" s="9"/>
      <c r="O77" s="9"/>
      <c r="P77" s="9"/>
      <c r="Q77" s="9"/>
      <c r="R77" s="9"/>
    </row>
    <row r="78" spans="1:18" x14ac:dyDescent="0.3">
      <c r="A78" s="24" t="s">
        <v>57</v>
      </c>
      <c r="B78" s="39" t="s">
        <v>114</v>
      </c>
      <c r="C78" s="22"/>
      <c r="D78" s="22"/>
      <c r="E78" s="22"/>
      <c r="F78" s="22"/>
      <c r="G78" s="19"/>
      <c r="H78" s="87"/>
      <c r="I78" s="3"/>
      <c r="J78" s="9"/>
      <c r="K78" s="9"/>
      <c r="L78" s="9"/>
      <c r="M78" s="9"/>
      <c r="N78" s="9"/>
      <c r="O78" s="9"/>
      <c r="P78" s="9"/>
      <c r="Q78" s="9"/>
      <c r="R78" s="9"/>
    </row>
    <row r="79" spans="1:18" x14ac:dyDescent="0.3">
      <c r="A79" s="24" t="s">
        <v>58</v>
      </c>
      <c r="B79" s="39" t="s">
        <v>114</v>
      </c>
      <c r="C79" s="22"/>
      <c r="D79" s="22"/>
      <c r="E79" s="22"/>
      <c r="F79" s="22"/>
      <c r="G79" s="19"/>
      <c r="H79" s="87"/>
      <c r="I79" s="3"/>
      <c r="J79" s="9"/>
      <c r="K79" s="9"/>
      <c r="L79" s="9"/>
      <c r="M79" s="9"/>
      <c r="N79" s="9"/>
      <c r="O79" s="9"/>
      <c r="P79" s="9"/>
      <c r="Q79" s="9"/>
      <c r="R79" s="9"/>
    </row>
    <row r="80" spans="1:18" x14ac:dyDescent="0.3">
      <c r="A80" s="24" t="s">
        <v>26</v>
      </c>
      <c r="B80" s="39" t="s">
        <v>115</v>
      </c>
      <c r="C80" s="22"/>
      <c r="D80" s="22"/>
      <c r="E80" s="22"/>
      <c r="F80" s="22"/>
      <c r="G80" s="19"/>
      <c r="H80" s="87"/>
      <c r="I80" s="3"/>
      <c r="J80" s="9"/>
      <c r="K80" s="9"/>
      <c r="L80" s="9"/>
      <c r="M80" s="9"/>
      <c r="N80" s="9"/>
      <c r="O80" s="9"/>
      <c r="P80" s="9"/>
      <c r="Q80" s="9"/>
      <c r="R80" s="9"/>
    </row>
    <row r="81" spans="1:18" x14ac:dyDescent="0.3">
      <c r="A81" s="24" t="s">
        <v>17</v>
      </c>
      <c r="B81" s="39" t="s">
        <v>115</v>
      </c>
      <c r="C81" s="22"/>
      <c r="D81" s="22"/>
      <c r="E81" s="22"/>
      <c r="F81" s="22"/>
      <c r="G81" s="19"/>
      <c r="H81" s="87"/>
      <c r="I81" s="3"/>
      <c r="J81" s="9"/>
      <c r="K81" s="9"/>
      <c r="L81" s="9"/>
      <c r="M81" s="9"/>
      <c r="N81" s="9"/>
      <c r="O81" s="9"/>
      <c r="P81" s="9"/>
      <c r="Q81" s="9"/>
      <c r="R81" s="9"/>
    </row>
    <row r="82" spans="1:18" x14ac:dyDescent="0.3">
      <c r="A82" s="52"/>
      <c r="B82" s="40"/>
      <c r="C82" s="7"/>
      <c r="D82" s="7"/>
      <c r="E82" s="7"/>
      <c r="F82" s="7"/>
      <c r="G82" s="7"/>
      <c r="H82" s="86"/>
      <c r="I82" s="3"/>
      <c r="J82" s="9"/>
      <c r="K82" s="9"/>
      <c r="L82" s="9"/>
      <c r="M82" s="9"/>
      <c r="N82" s="9"/>
      <c r="O82" s="9"/>
      <c r="P82" s="9"/>
      <c r="Q82" s="9"/>
      <c r="R82" s="9"/>
    </row>
    <row r="83" spans="1:18" x14ac:dyDescent="0.3">
      <c r="A83" s="53" t="s">
        <v>59</v>
      </c>
      <c r="B83" s="40"/>
      <c r="C83" s="7"/>
      <c r="D83" s="7"/>
      <c r="E83" s="7"/>
      <c r="F83" s="7"/>
      <c r="G83" s="7"/>
      <c r="H83" s="86"/>
      <c r="I83" s="3"/>
      <c r="J83" s="9"/>
      <c r="K83" s="9"/>
      <c r="L83" s="9"/>
      <c r="M83" s="9"/>
      <c r="N83" s="9"/>
      <c r="O83" s="9"/>
      <c r="P83" s="9"/>
      <c r="Q83" s="9"/>
      <c r="R83" s="9"/>
    </row>
    <row r="84" spans="1:18" x14ac:dyDescent="0.3">
      <c r="A84" s="24" t="s">
        <v>60</v>
      </c>
      <c r="B84" s="39" t="s">
        <v>114</v>
      </c>
      <c r="C84" s="22"/>
      <c r="D84" s="22"/>
      <c r="E84" s="22"/>
      <c r="F84" s="22"/>
      <c r="G84" s="19"/>
      <c r="H84" s="87"/>
      <c r="I84" s="3"/>
      <c r="J84" s="9"/>
      <c r="K84" s="9"/>
      <c r="L84" s="9"/>
      <c r="M84" s="9"/>
      <c r="N84" s="9"/>
      <c r="O84" s="9"/>
      <c r="P84" s="9"/>
      <c r="Q84" s="9"/>
      <c r="R84" s="9"/>
    </row>
    <row r="85" spans="1:18" x14ac:dyDescent="0.3">
      <c r="A85" s="24" t="s">
        <v>61</v>
      </c>
      <c r="B85" s="39" t="s">
        <v>114</v>
      </c>
      <c r="C85" s="22"/>
      <c r="D85" s="22"/>
      <c r="E85" s="22"/>
      <c r="F85" s="22"/>
      <c r="G85" s="19"/>
      <c r="H85" s="87"/>
      <c r="I85" s="3"/>
      <c r="J85" s="9"/>
      <c r="K85" s="9"/>
      <c r="L85" s="9"/>
      <c r="M85" s="9"/>
      <c r="N85" s="9"/>
      <c r="O85" s="9"/>
      <c r="P85" s="9"/>
      <c r="Q85" s="9"/>
      <c r="R85" s="9"/>
    </row>
    <row r="86" spans="1:18" x14ac:dyDescent="0.3">
      <c r="A86" s="24" t="s">
        <v>62</v>
      </c>
      <c r="B86" s="39" t="s">
        <v>114</v>
      </c>
      <c r="C86" s="22"/>
      <c r="D86" s="22"/>
      <c r="E86" s="22"/>
      <c r="F86" s="22"/>
      <c r="G86" s="19"/>
      <c r="H86" s="87"/>
      <c r="I86" s="3"/>
      <c r="J86" s="9"/>
      <c r="K86" s="9"/>
      <c r="L86" s="9"/>
      <c r="M86" s="9"/>
      <c r="N86" s="9"/>
      <c r="O86" s="9"/>
      <c r="P86" s="9"/>
      <c r="Q86" s="9"/>
      <c r="R86" s="9"/>
    </row>
    <row r="87" spans="1:18" x14ac:dyDescent="0.3">
      <c r="A87" s="24" t="s">
        <v>63</v>
      </c>
      <c r="B87" s="39" t="s">
        <v>114</v>
      </c>
      <c r="C87" s="22"/>
      <c r="D87" s="22"/>
      <c r="E87" s="22"/>
      <c r="F87" s="22"/>
      <c r="G87" s="19"/>
      <c r="H87" s="87"/>
      <c r="I87" s="3"/>
      <c r="J87" s="9"/>
      <c r="K87" s="9"/>
      <c r="L87" s="9"/>
      <c r="M87" s="9"/>
      <c r="N87" s="9"/>
      <c r="O87" s="9"/>
      <c r="P87" s="9"/>
      <c r="Q87" s="9"/>
      <c r="R87" s="9"/>
    </row>
    <row r="88" spans="1:18" x14ac:dyDescent="0.3">
      <c r="A88" s="24" t="s">
        <v>64</v>
      </c>
      <c r="B88" s="39" t="s">
        <v>114</v>
      </c>
      <c r="C88" s="22"/>
      <c r="D88" s="22"/>
      <c r="E88" s="22"/>
      <c r="F88" s="22"/>
      <c r="G88" s="19"/>
      <c r="H88" s="87"/>
      <c r="I88" s="3"/>
      <c r="J88" s="9"/>
      <c r="K88" s="9"/>
      <c r="L88" s="9"/>
      <c r="M88" s="9"/>
      <c r="N88" s="9"/>
      <c r="O88" s="9"/>
      <c r="P88" s="9"/>
      <c r="Q88" s="9"/>
      <c r="R88" s="9"/>
    </row>
    <row r="89" spans="1:18" x14ac:dyDescent="0.3">
      <c r="A89" s="24" t="s">
        <v>65</v>
      </c>
      <c r="B89" s="39" t="s">
        <v>114</v>
      </c>
      <c r="C89" s="22"/>
      <c r="D89" s="22"/>
      <c r="E89" s="22"/>
      <c r="F89" s="22"/>
      <c r="G89" s="19"/>
      <c r="H89" s="87"/>
      <c r="I89" s="3"/>
      <c r="J89" s="9"/>
      <c r="K89" s="9"/>
      <c r="L89" s="9"/>
      <c r="M89" s="9"/>
      <c r="N89" s="9"/>
      <c r="O89" s="9"/>
      <c r="P89" s="9"/>
      <c r="Q89" s="9"/>
      <c r="R89" s="9"/>
    </row>
    <row r="90" spans="1:18" x14ac:dyDescent="0.3">
      <c r="A90" s="24" t="s">
        <v>66</v>
      </c>
      <c r="B90" s="39" t="s">
        <v>114</v>
      </c>
      <c r="C90" s="22"/>
      <c r="D90" s="22"/>
      <c r="E90" s="22"/>
      <c r="F90" s="22"/>
      <c r="G90" s="19"/>
      <c r="H90" s="87"/>
      <c r="I90" s="3"/>
      <c r="J90" s="9"/>
      <c r="K90" s="9"/>
      <c r="L90" s="9"/>
      <c r="M90" s="9"/>
      <c r="N90" s="9"/>
      <c r="O90" s="9"/>
      <c r="P90" s="9"/>
      <c r="Q90" s="9"/>
      <c r="R90" s="9"/>
    </row>
    <row r="91" spans="1:18" x14ac:dyDescent="0.3">
      <c r="A91" s="24" t="s">
        <v>67</v>
      </c>
      <c r="B91" s="39" t="s">
        <v>114</v>
      </c>
      <c r="C91" s="22"/>
      <c r="D91" s="22"/>
      <c r="E91" s="22"/>
      <c r="F91" s="22"/>
      <c r="G91" s="19"/>
      <c r="H91" s="87"/>
      <c r="I91" s="3"/>
      <c r="J91" s="9"/>
      <c r="K91" s="9"/>
      <c r="L91" s="9"/>
      <c r="M91" s="9"/>
      <c r="N91" s="9"/>
      <c r="O91" s="9"/>
      <c r="P91" s="9"/>
      <c r="Q91" s="9"/>
      <c r="R91" s="9"/>
    </row>
    <row r="92" spans="1:18" x14ac:dyDescent="0.3">
      <c r="A92" s="24" t="s">
        <v>68</v>
      </c>
      <c r="B92" s="39" t="s">
        <v>114</v>
      </c>
      <c r="C92" s="22"/>
      <c r="D92" s="22"/>
      <c r="E92" s="22"/>
      <c r="F92" s="22"/>
      <c r="G92" s="19"/>
      <c r="H92" s="87"/>
      <c r="I92" s="3"/>
      <c r="J92" s="9"/>
      <c r="K92" s="9"/>
      <c r="L92" s="9"/>
      <c r="M92" s="9"/>
      <c r="N92" s="9"/>
      <c r="O92" s="9"/>
      <c r="P92" s="9"/>
      <c r="Q92" s="9"/>
      <c r="R92" s="9"/>
    </row>
    <row r="93" spans="1:18" x14ac:dyDescent="0.3">
      <c r="A93" s="27" t="s">
        <v>69</v>
      </c>
      <c r="B93" s="39" t="s">
        <v>114</v>
      </c>
      <c r="C93" s="22"/>
      <c r="D93" s="22"/>
      <c r="E93" s="22"/>
      <c r="F93" s="22"/>
      <c r="G93" s="19"/>
      <c r="H93" s="87"/>
      <c r="I93" s="3"/>
      <c r="J93" s="9"/>
      <c r="K93" s="9"/>
      <c r="L93" s="9"/>
      <c r="M93" s="9"/>
      <c r="N93" s="9"/>
      <c r="O93" s="9"/>
      <c r="P93" s="9"/>
      <c r="Q93" s="9"/>
      <c r="R93" s="9"/>
    </row>
    <row r="94" spans="1:18" x14ac:dyDescent="0.3">
      <c r="A94" s="24" t="s">
        <v>26</v>
      </c>
      <c r="B94" s="39" t="s">
        <v>115</v>
      </c>
      <c r="C94" s="22"/>
      <c r="D94" s="22"/>
      <c r="E94" s="22"/>
      <c r="F94" s="22"/>
      <c r="G94" s="19"/>
      <c r="H94" s="87"/>
      <c r="I94" s="3"/>
      <c r="J94" s="9"/>
      <c r="K94" s="9"/>
      <c r="L94" s="9"/>
      <c r="M94" s="9"/>
      <c r="N94" s="9"/>
      <c r="O94" s="9"/>
      <c r="P94" s="9"/>
      <c r="Q94" s="9"/>
      <c r="R94" s="9"/>
    </row>
    <row r="95" spans="1:18" x14ac:dyDescent="0.3">
      <c r="A95" s="24" t="s">
        <v>17</v>
      </c>
      <c r="B95" s="39" t="s">
        <v>115</v>
      </c>
      <c r="C95" s="22"/>
      <c r="D95" s="22"/>
      <c r="E95" s="22"/>
      <c r="F95" s="22"/>
      <c r="G95" s="19"/>
      <c r="H95" s="87"/>
      <c r="I95" s="3"/>
      <c r="J95" s="9"/>
      <c r="K95" s="9"/>
      <c r="L95" s="9"/>
      <c r="M95" s="9"/>
      <c r="N95" s="9"/>
      <c r="O95" s="9"/>
      <c r="P95" s="9"/>
      <c r="Q95" s="9"/>
      <c r="R95" s="9"/>
    </row>
    <row r="96" spans="1:18" x14ac:dyDescent="0.3">
      <c r="A96" s="52"/>
      <c r="B96" s="40"/>
      <c r="C96" s="7"/>
      <c r="D96" s="7"/>
      <c r="E96" s="7"/>
      <c r="F96" s="7"/>
      <c r="G96" s="7"/>
      <c r="H96" s="86"/>
      <c r="I96" s="3"/>
      <c r="J96" s="9"/>
      <c r="K96" s="9"/>
      <c r="L96" s="9"/>
      <c r="M96" s="9"/>
      <c r="N96" s="9"/>
      <c r="O96" s="9"/>
      <c r="P96" s="9"/>
      <c r="Q96" s="9"/>
      <c r="R96" s="9"/>
    </row>
    <row r="97" spans="1:18" x14ac:dyDescent="0.3">
      <c r="A97" s="53" t="s">
        <v>70</v>
      </c>
      <c r="B97" s="40"/>
      <c r="C97" s="7"/>
      <c r="D97" s="7"/>
      <c r="E97" s="7"/>
      <c r="F97" s="7"/>
      <c r="G97" s="7"/>
      <c r="H97" s="86"/>
      <c r="I97" s="3"/>
      <c r="J97" s="9"/>
      <c r="K97" s="9"/>
      <c r="L97" s="9"/>
      <c r="M97" s="9"/>
      <c r="N97" s="9"/>
      <c r="O97" s="9"/>
      <c r="P97" s="9"/>
      <c r="Q97" s="9"/>
      <c r="R97" s="9"/>
    </row>
    <row r="98" spans="1:18" x14ac:dyDescent="0.3">
      <c r="A98" s="24" t="s">
        <v>71</v>
      </c>
      <c r="B98" s="39" t="s">
        <v>115</v>
      </c>
      <c r="C98" s="22"/>
      <c r="D98" s="22"/>
      <c r="E98" s="22"/>
      <c r="F98" s="22"/>
      <c r="G98" s="19"/>
      <c r="H98" s="87"/>
      <c r="I98" s="3"/>
      <c r="J98" s="9"/>
      <c r="K98" s="9"/>
      <c r="L98" s="9"/>
      <c r="M98" s="9"/>
      <c r="N98" s="9"/>
      <c r="O98" s="9"/>
      <c r="P98" s="9"/>
      <c r="Q98" s="9"/>
      <c r="R98" s="9"/>
    </row>
    <row r="99" spans="1:18" x14ac:dyDescent="0.3">
      <c r="A99" s="24" t="s">
        <v>72</v>
      </c>
      <c r="B99" s="39" t="s">
        <v>114</v>
      </c>
      <c r="C99" s="22"/>
      <c r="D99" s="22"/>
      <c r="E99" s="22"/>
      <c r="F99" s="22"/>
      <c r="G99" s="19"/>
      <c r="H99" s="87"/>
      <c r="I99" s="3"/>
      <c r="J99" s="9"/>
      <c r="K99" s="9"/>
      <c r="L99" s="9"/>
      <c r="M99" s="9"/>
      <c r="N99" s="9"/>
      <c r="O99" s="9"/>
      <c r="P99" s="9"/>
      <c r="Q99" s="9"/>
      <c r="R99" s="9"/>
    </row>
    <row r="100" spans="1:18" x14ac:dyDescent="0.3">
      <c r="A100" s="24" t="s">
        <v>73</v>
      </c>
      <c r="B100" s="39" t="s">
        <v>115</v>
      </c>
      <c r="C100" s="22"/>
      <c r="D100" s="22"/>
      <c r="E100" s="22"/>
      <c r="F100" s="22"/>
      <c r="G100" s="19"/>
      <c r="H100" s="87"/>
      <c r="I100" s="3"/>
      <c r="J100" s="9"/>
      <c r="K100" s="9"/>
      <c r="L100" s="9"/>
      <c r="M100" s="9"/>
      <c r="N100" s="9"/>
      <c r="O100" s="9"/>
      <c r="P100" s="9"/>
      <c r="Q100" s="9"/>
      <c r="R100" s="9"/>
    </row>
    <row r="101" spans="1:18" x14ac:dyDescent="0.3">
      <c r="A101" s="24" t="s">
        <v>74</v>
      </c>
      <c r="B101" s="39" t="s">
        <v>114</v>
      </c>
      <c r="C101" s="22"/>
      <c r="D101" s="22"/>
      <c r="E101" s="22"/>
      <c r="F101" s="22"/>
      <c r="G101" s="19"/>
      <c r="H101" s="87"/>
      <c r="I101" s="3"/>
      <c r="J101" s="9"/>
      <c r="K101" s="9"/>
      <c r="L101" s="9"/>
      <c r="M101" s="9"/>
      <c r="N101" s="9"/>
      <c r="O101" s="9"/>
      <c r="P101" s="9"/>
      <c r="Q101" s="9"/>
      <c r="R101" s="9"/>
    </row>
    <row r="102" spans="1:18" x14ac:dyDescent="0.3">
      <c r="A102" s="24" t="s">
        <v>75</v>
      </c>
      <c r="B102" s="39" t="s">
        <v>114</v>
      </c>
      <c r="C102" s="22"/>
      <c r="D102" s="22"/>
      <c r="E102" s="22"/>
      <c r="F102" s="22"/>
      <c r="G102" s="19"/>
      <c r="H102" s="87"/>
      <c r="I102" s="3"/>
      <c r="J102" s="9"/>
      <c r="K102" s="9"/>
      <c r="L102" s="9"/>
      <c r="M102" s="9"/>
      <c r="N102" s="9"/>
      <c r="O102" s="9"/>
      <c r="P102" s="9"/>
      <c r="Q102" s="9"/>
      <c r="R102" s="9"/>
    </row>
    <row r="103" spans="1:18" x14ac:dyDescent="0.3">
      <c r="A103" s="24" t="s">
        <v>26</v>
      </c>
      <c r="B103" s="39" t="s">
        <v>114</v>
      </c>
      <c r="C103" s="22"/>
      <c r="D103" s="22"/>
      <c r="E103" s="22"/>
      <c r="F103" s="22"/>
      <c r="G103" s="19"/>
      <c r="H103" s="87"/>
      <c r="I103" s="3"/>
      <c r="J103" s="9"/>
      <c r="K103" s="9"/>
      <c r="L103" s="9"/>
      <c r="M103" s="9"/>
      <c r="N103" s="9"/>
      <c r="O103" s="9"/>
      <c r="P103" s="9"/>
      <c r="Q103" s="9"/>
      <c r="R103" s="9"/>
    </row>
    <row r="104" spans="1:18" x14ac:dyDescent="0.3">
      <c r="A104" s="24" t="s">
        <v>17</v>
      </c>
      <c r="B104" s="39" t="s">
        <v>115</v>
      </c>
      <c r="C104" s="22"/>
      <c r="D104" s="22"/>
      <c r="E104" s="22"/>
      <c r="F104" s="22"/>
      <c r="G104" s="19"/>
      <c r="H104" s="87"/>
      <c r="I104" s="3"/>
      <c r="J104" s="9"/>
      <c r="K104" s="9"/>
      <c r="L104" s="9"/>
      <c r="M104" s="9"/>
      <c r="N104" s="9"/>
      <c r="O104" s="9"/>
      <c r="P104" s="9"/>
      <c r="Q104" s="9"/>
      <c r="R104" s="9"/>
    </row>
    <row r="105" spans="1:18" x14ac:dyDescent="0.3">
      <c r="A105" s="52"/>
      <c r="B105" s="40"/>
      <c r="C105" s="7"/>
      <c r="D105" s="7"/>
      <c r="E105" s="7"/>
      <c r="F105" s="7"/>
      <c r="G105" s="7"/>
      <c r="H105" s="86"/>
      <c r="I105" s="3"/>
      <c r="J105" s="9"/>
      <c r="K105" s="9"/>
      <c r="L105" s="9"/>
      <c r="M105" s="9"/>
      <c r="N105" s="9"/>
      <c r="O105" s="9"/>
      <c r="P105" s="9"/>
      <c r="Q105" s="9"/>
      <c r="R105" s="9"/>
    </row>
    <row r="106" spans="1:18" x14ac:dyDescent="0.3">
      <c r="A106" s="53" t="s">
        <v>76</v>
      </c>
      <c r="B106" s="40"/>
      <c r="C106" s="7"/>
      <c r="D106" s="7"/>
      <c r="E106" s="7"/>
      <c r="F106" s="7"/>
      <c r="G106" s="7"/>
      <c r="H106" s="86"/>
      <c r="I106" s="3"/>
      <c r="J106" s="9"/>
      <c r="K106" s="9"/>
      <c r="L106" s="9"/>
      <c r="M106" s="9"/>
      <c r="N106" s="9"/>
      <c r="O106" s="9"/>
      <c r="P106" s="9"/>
      <c r="Q106" s="9"/>
      <c r="R106" s="9"/>
    </row>
    <row r="107" spans="1:18" x14ac:dyDescent="0.3">
      <c r="A107" s="24" t="s">
        <v>77</v>
      </c>
      <c r="B107" s="39" t="s">
        <v>114</v>
      </c>
      <c r="C107" s="22"/>
      <c r="D107" s="22"/>
      <c r="E107" s="22"/>
      <c r="F107" s="22"/>
      <c r="G107" s="19"/>
      <c r="H107" s="87"/>
      <c r="I107" s="3"/>
      <c r="J107" s="9"/>
      <c r="K107" s="9"/>
      <c r="L107" s="9"/>
      <c r="M107" s="9"/>
      <c r="N107" s="9"/>
      <c r="O107" s="9"/>
      <c r="P107" s="9"/>
      <c r="Q107" s="9"/>
      <c r="R107" s="9"/>
    </row>
    <row r="108" spans="1:18" x14ac:dyDescent="0.3">
      <c r="A108" s="24" t="s">
        <v>78</v>
      </c>
      <c r="B108" s="39" t="s">
        <v>167</v>
      </c>
      <c r="C108" s="22"/>
      <c r="D108" s="22"/>
      <c r="E108" s="22">
        <v>42.35</v>
      </c>
      <c r="F108" s="22"/>
      <c r="G108" s="19">
        <f>84.7/2</f>
        <v>42.35</v>
      </c>
      <c r="H108" s="85">
        <v>16</v>
      </c>
      <c r="I108" s="3" t="s">
        <v>169</v>
      </c>
      <c r="J108" s="9"/>
      <c r="K108" s="9"/>
      <c r="L108" s="9"/>
      <c r="M108" s="9"/>
      <c r="N108" s="9"/>
      <c r="O108" s="9"/>
      <c r="P108" s="9"/>
      <c r="Q108" s="9"/>
      <c r="R108" s="9"/>
    </row>
    <row r="109" spans="1:18" x14ac:dyDescent="0.3">
      <c r="A109" s="24" t="s">
        <v>79</v>
      </c>
      <c r="B109" s="39" t="s">
        <v>167</v>
      </c>
      <c r="C109" s="22"/>
      <c r="D109" s="22"/>
      <c r="E109" s="22">
        <v>42.35</v>
      </c>
      <c r="F109" s="22"/>
      <c r="G109" s="19">
        <f>84.7/2</f>
        <v>42.35</v>
      </c>
      <c r="H109" s="85">
        <v>16</v>
      </c>
      <c r="I109" s="3" t="s">
        <v>168</v>
      </c>
      <c r="J109" s="9"/>
      <c r="K109" s="9"/>
      <c r="L109" s="9"/>
      <c r="M109" s="9"/>
      <c r="N109" s="9"/>
      <c r="O109" s="9"/>
      <c r="P109" s="9"/>
      <c r="Q109" s="9"/>
      <c r="R109" s="9"/>
    </row>
    <row r="110" spans="1:18" x14ac:dyDescent="0.3">
      <c r="A110" s="24" t="s">
        <v>80</v>
      </c>
      <c r="B110" s="39" t="s">
        <v>115</v>
      </c>
      <c r="C110" s="22"/>
      <c r="D110" s="22"/>
      <c r="E110" s="22"/>
      <c r="F110" s="22"/>
      <c r="G110" s="19"/>
      <c r="H110" s="87"/>
      <c r="I110" s="3"/>
      <c r="J110" s="9"/>
      <c r="K110" s="9"/>
      <c r="L110" s="9"/>
      <c r="M110" s="9"/>
      <c r="N110" s="9"/>
      <c r="O110" s="9"/>
      <c r="P110" s="9"/>
      <c r="Q110" s="9"/>
      <c r="R110" s="9"/>
    </row>
    <row r="111" spans="1:18" x14ac:dyDescent="0.3">
      <c r="A111" s="24" t="s">
        <v>17</v>
      </c>
      <c r="B111" s="39" t="s">
        <v>115</v>
      </c>
      <c r="C111" s="22"/>
      <c r="D111" s="22"/>
      <c r="E111" s="22"/>
      <c r="F111" s="22"/>
      <c r="G111" s="19"/>
      <c r="H111" s="87"/>
      <c r="I111" s="3"/>
      <c r="J111" s="9"/>
      <c r="K111" s="9"/>
      <c r="L111" s="9"/>
      <c r="M111" s="9"/>
      <c r="N111" s="9"/>
      <c r="O111" s="9"/>
      <c r="P111" s="9"/>
      <c r="Q111" s="9"/>
      <c r="R111" s="9"/>
    </row>
    <row r="112" spans="1:18" x14ac:dyDescent="0.3">
      <c r="A112" s="52"/>
      <c r="B112" s="40"/>
      <c r="C112" s="7"/>
      <c r="D112" s="7"/>
      <c r="E112" s="7"/>
      <c r="F112" s="7"/>
      <c r="G112" s="7"/>
      <c r="H112" s="86"/>
      <c r="I112" s="3"/>
      <c r="J112" s="9"/>
      <c r="K112" s="9"/>
      <c r="L112" s="9"/>
      <c r="M112" s="9"/>
      <c r="N112" s="9"/>
      <c r="O112" s="9"/>
      <c r="P112" s="9"/>
      <c r="Q112" s="9"/>
      <c r="R112" s="9"/>
    </row>
    <row r="113" spans="1:18" x14ac:dyDescent="0.3">
      <c r="A113" s="53" t="s">
        <v>81</v>
      </c>
      <c r="B113" s="40"/>
      <c r="C113" s="7"/>
      <c r="D113" s="7"/>
      <c r="E113" s="7"/>
      <c r="F113" s="7"/>
      <c r="G113" s="7"/>
      <c r="H113" s="86"/>
      <c r="I113" s="3"/>
      <c r="J113" s="9"/>
      <c r="K113" s="9"/>
      <c r="L113" s="9"/>
      <c r="M113" s="9"/>
      <c r="N113" s="9"/>
      <c r="O113" s="9"/>
      <c r="P113" s="9"/>
      <c r="Q113" s="9"/>
      <c r="R113" s="9"/>
    </row>
    <row r="114" spans="1:18" x14ac:dyDescent="0.3">
      <c r="A114" s="24" t="s">
        <v>82</v>
      </c>
      <c r="B114" s="39" t="s">
        <v>115</v>
      </c>
      <c r="C114" s="22"/>
      <c r="D114" s="22"/>
      <c r="E114" s="22"/>
      <c r="F114" s="22"/>
      <c r="G114" s="19"/>
      <c r="H114" s="87"/>
      <c r="I114" s="3"/>
      <c r="J114" s="9"/>
      <c r="K114" s="9"/>
      <c r="L114" s="9"/>
      <c r="M114" s="9"/>
      <c r="N114" s="9"/>
      <c r="O114" s="9"/>
      <c r="P114" s="9"/>
      <c r="Q114" s="9"/>
      <c r="R114" s="9"/>
    </row>
    <row r="115" spans="1:18" x14ac:dyDescent="0.3">
      <c r="A115" s="24" t="s">
        <v>83</v>
      </c>
      <c r="B115" s="39" t="s">
        <v>115</v>
      </c>
      <c r="C115" s="22"/>
      <c r="D115" s="22"/>
      <c r="E115" s="22"/>
      <c r="F115" s="22"/>
      <c r="G115" s="19"/>
      <c r="H115" s="87"/>
      <c r="I115" s="3"/>
      <c r="J115" s="9"/>
      <c r="K115" s="9"/>
      <c r="L115" s="9"/>
      <c r="M115" s="9"/>
      <c r="N115" s="9"/>
      <c r="O115" s="9"/>
      <c r="P115" s="9"/>
      <c r="Q115" s="9"/>
      <c r="R115" s="9"/>
    </row>
    <row r="116" spans="1:18" x14ac:dyDescent="0.3">
      <c r="A116" s="24" t="s">
        <v>84</v>
      </c>
      <c r="B116" s="39" t="s">
        <v>115</v>
      </c>
      <c r="C116" s="22"/>
      <c r="D116" s="22"/>
      <c r="E116" s="22"/>
      <c r="F116" s="22"/>
      <c r="G116" s="19"/>
      <c r="H116" s="87"/>
      <c r="I116" s="3"/>
      <c r="J116" s="9"/>
      <c r="K116" s="9"/>
      <c r="L116" s="9"/>
      <c r="M116" s="9"/>
      <c r="N116" s="9"/>
      <c r="O116" s="9"/>
      <c r="P116" s="9"/>
      <c r="Q116" s="9"/>
      <c r="R116" s="9"/>
    </row>
    <row r="117" spans="1:18" x14ac:dyDescent="0.3">
      <c r="A117" s="24" t="s">
        <v>85</v>
      </c>
      <c r="B117" s="39" t="s">
        <v>115</v>
      </c>
      <c r="C117" s="22"/>
      <c r="D117" s="22"/>
      <c r="E117" s="22"/>
      <c r="F117" s="22"/>
      <c r="G117" s="19"/>
      <c r="H117" s="87"/>
      <c r="I117" s="3"/>
      <c r="J117" s="9"/>
      <c r="K117" s="9"/>
      <c r="L117" s="9"/>
      <c r="M117" s="9"/>
      <c r="N117" s="9"/>
      <c r="O117" s="9"/>
      <c r="P117" s="9"/>
      <c r="Q117" s="9"/>
      <c r="R117" s="9"/>
    </row>
    <row r="118" spans="1:18" x14ac:dyDescent="0.3">
      <c r="A118" s="24" t="s">
        <v>86</v>
      </c>
      <c r="B118" s="39" t="s">
        <v>114</v>
      </c>
      <c r="C118" s="22"/>
      <c r="D118" s="22"/>
      <c r="E118" s="22"/>
      <c r="F118" s="22"/>
      <c r="G118" s="19"/>
      <c r="H118" s="87"/>
      <c r="I118" s="3"/>
      <c r="J118" s="9"/>
      <c r="K118" s="9"/>
      <c r="L118" s="9"/>
      <c r="M118" s="9"/>
      <c r="N118" s="9"/>
      <c r="O118" s="9"/>
      <c r="P118" s="9"/>
      <c r="Q118" s="9"/>
      <c r="R118" s="9"/>
    </row>
    <row r="119" spans="1:18" x14ac:dyDescent="0.3">
      <c r="A119" s="24" t="s">
        <v>87</v>
      </c>
      <c r="B119" s="39" t="s">
        <v>114</v>
      </c>
      <c r="C119" s="22"/>
      <c r="D119" s="22"/>
      <c r="E119" s="22"/>
      <c r="F119" s="22"/>
      <c r="G119" s="19"/>
      <c r="H119" s="87"/>
      <c r="I119" s="3"/>
      <c r="J119" s="9"/>
      <c r="K119" s="9"/>
      <c r="L119" s="9"/>
      <c r="M119" s="9"/>
      <c r="N119" s="9"/>
      <c r="O119" s="9"/>
      <c r="P119" s="9"/>
      <c r="Q119" s="9"/>
      <c r="R119" s="9"/>
    </row>
    <row r="120" spans="1:18" x14ac:dyDescent="0.3">
      <c r="A120" s="24" t="s">
        <v>88</v>
      </c>
      <c r="B120" s="39" t="s">
        <v>114</v>
      </c>
      <c r="C120" s="22"/>
      <c r="D120" s="22"/>
      <c r="E120" s="22"/>
      <c r="F120" s="22"/>
      <c r="G120" s="19"/>
      <c r="H120" s="87"/>
      <c r="I120" s="3"/>
      <c r="J120" s="9"/>
      <c r="K120" s="9"/>
      <c r="L120" s="9"/>
      <c r="M120" s="9"/>
      <c r="N120" s="9"/>
      <c r="O120" s="9"/>
      <c r="P120" s="9"/>
      <c r="Q120" s="9"/>
      <c r="R120" s="9"/>
    </row>
    <row r="121" spans="1:18" x14ac:dyDescent="0.3">
      <c r="A121" s="24" t="s">
        <v>89</v>
      </c>
      <c r="B121" s="39" t="s">
        <v>114</v>
      </c>
      <c r="C121" s="22"/>
      <c r="D121" s="22"/>
      <c r="E121" s="22"/>
      <c r="F121" s="22"/>
      <c r="G121" s="19"/>
      <c r="H121" s="87"/>
      <c r="I121" s="3"/>
      <c r="J121" s="9"/>
      <c r="K121" s="9"/>
      <c r="L121" s="9"/>
      <c r="M121" s="9"/>
      <c r="N121" s="9"/>
      <c r="O121" s="9"/>
      <c r="P121" s="9"/>
      <c r="Q121" s="9"/>
      <c r="R121" s="9"/>
    </row>
    <row r="122" spans="1:18" x14ac:dyDescent="0.3">
      <c r="A122" s="24" t="s">
        <v>90</v>
      </c>
      <c r="B122" s="39" t="s">
        <v>114</v>
      </c>
      <c r="C122" s="22"/>
      <c r="D122" s="22"/>
      <c r="E122" s="22"/>
      <c r="F122" s="22"/>
      <c r="G122" s="19"/>
      <c r="H122" s="87"/>
      <c r="I122" s="3"/>
      <c r="J122" s="9"/>
      <c r="K122" s="9"/>
      <c r="L122" s="9"/>
      <c r="M122" s="9"/>
      <c r="N122" s="9"/>
      <c r="O122" s="9"/>
      <c r="P122" s="9"/>
      <c r="Q122" s="9"/>
      <c r="R122" s="9"/>
    </row>
    <row r="123" spans="1:18" x14ac:dyDescent="0.3">
      <c r="A123" s="24" t="s">
        <v>91</v>
      </c>
      <c r="B123" s="39" t="s">
        <v>115</v>
      </c>
      <c r="C123" s="22"/>
      <c r="D123" s="22"/>
      <c r="E123" s="22"/>
      <c r="F123" s="22"/>
      <c r="G123" s="19"/>
      <c r="H123" s="87"/>
      <c r="I123" s="3"/>
      <c r="J123" s="9"/>
      <c r="K123" s="9"/>
      <c r="L123" s="9"/>
      <c r="M123" s="9"/>
      <c r="N123" s="9"/>
      <c r="O123" s="9"/>
      <c r="P123" s="9"/>
      <c r="Q123" s="9"/>
      <c r="R123" s="9"/>
    </row>
    <row r="124" spans="1:18" x14ac:dyDescent="0.3">
      <c r="A124" s="24" t="s">
        <v>92</v>
      </c>
      <c r="B124" s="39" t="s">
        <v>114</v>
      </c>
      <c r="C124" s="22"/>
      <c r="D124" s="22"/>
      <c r="E124" s="22"/>
      <c r="F124" s="22"/>
      <c r="G124" s="19"/>
      <c r="H124" s="87"/>
      <c r="I124" s="3"/>
      <c r="J124" s="9"/>
      <c r="K124" s="9"/>
      <c r="L124" s="9"/>
      <c r="M124" s="9"/>
      <c r="N124" s="9"/>
      <c r="O124" s="9"/>
      <c r="P124" s="9"/>
      <c r="Q124" s="9"/>
      <c r="R124" s="9"/>
    </row>
    <row r="125" spans="1:18" x14ac:dyDescent="0.3">
      <c r="A125" s="24" t="s">
        <v>93</v>
      </c>
      <c r="B125" s="39" t="s">
        <v>114</v>
      </c>
      <c r="C125" s="22"/>
      <c r="D125" s="22"/>
      <c r="E125" s="22"/>
      <c r="F125" s="22"/>
      <c r="G125" s="19"/>
      <c r="H125" s="87"/>
      <c r="I125" s="3"/>
      <c r="J125" s="9"/>
      <c r="K125" s="9"/>
      <c r="L125" s="9"/>
      <c r="M125" s="9"/>
      <c r="N125" s="9"/>
      <c r="O125" s="9"/>
      <c r="P125" s="9"/>
      <c r="Q125" s="9"/>
      <c r="R125" s="9"/>
    </row>
    <row r="126" spans="1:18" x14ac:dyDescent="0.3">
      <c r="A126" s="24" t="s">
        <v>94</v>
      </c>
      <c r="B126" s="39" t="s">
        <v>114</v>
      </c>
      <c r="C126" s="22"/>
      <c r="D126" s="22"/>
      <c r="E126" s="22"/>
      <c r="F126" s="22"/>
      <c r="G126" s="19"/>
      <c r="H126" s="87"/>
      <c r="I126" s="3"/>
      <c r="J126" s="9"/>
      <c r="K126" s="9"/>
      <c r="L126" s="9"/>
      <c r="M126" s="9"/>
      <c r="N126" s="9"/>
      <c r="O126" s="9"/>
      <c r="P126" s="9"/>
      <c r="Q126" s="9"/>
      <c r="R126" s="9"/>
    </row>
    <row r="127" spans="1:18" x14ac:dyDescent="0.3">
      <c r="A127" s="24" t="s">
        <v>26</v>
      </c>
      <c r="B127" s="39" t="s">
        <v>115</v>
      </c>
      <c r="C127" s="22"/>
      <c r="D127" s="22"/>
      <c r="E127" s="22"/>
      <c r="F127" s="22"/>
      <c r="G127" s="19"/>
      <c r="H127" s="87"/>
      <c r="I127" s="3"/>
      <c r="J127" s="9"/>
      <c r="K127" s="9"/>
      <c r="L127" s="9"/>
      <c r="M127" s="9"/>
      <c r="N127" s="9"/>
      <c r="O127" s="9"/>
      <c r="P127" s="9"/>
      <c r="Q127" s="9"/>
      <c r="R127" s="9"/>
    </row>
    <row r="128" spans="1:18" x14ac:dyDescent="0.3">
      <c r="A128" s="24" t="s">
        <v>17</v>
      </c>
      <c r="B128" s="39" t="s">
        <v>115</v>
      </c>
      <c r="C128" s="22"/>
      <c r="D128" s="22"/>
      <c r="E128" s="22"/>
      <c r="F128" s="22"/>
      <c r="G128" s="19"/>
      <c r="H128" s="87"/>
      <c r="I128" s="3"/>
      <c r="J128" s="9"/>
      <c r="K128" s="9"/>
      <c r="L128" s="9"/>
      <c r="M128" s="9"/>
      <c r="N128" s="9"/>
      <c r="O128" s="9"/>
      <c r="P128" s="9"/>
      <c r="Q128" s="9"/>
      <c r="R128" s="9"/>
    </row>
    <row r="129" spans="1:18" x14ac:dyDescent="0.3">
      <c r="A129" s="52"/>
      <c r="B129" s="40"/>
      <c r="C129" s="7"/>
      <c r="D129" s="7"/>
      <c r="E129" s="7"/>
      <c r="F129" s="7"/>
      <c r="G129" s="7"/>
      <c r="H129" s="86"/>
      <c r="I129" s="3"/>
      <c r="J129" s="9"/>
      <c r="K129" s="9"/>
      <c r="L129" s="9"/>
      <c r="M129" s="9"/>
      <c r="N129" s="9"/>
      <c r="O129" s="9"/>
      <c r="P129" s="9"/>
      <c r="Q129" s="9"/>
      <c r="R129" s="9"/>
    </row>
    <row r="130" spans="1:18" x14ac:dyDescent="0.3">
      <c r="A130" s="53" t="s">
        <v>95</v>
      </c>
      <c r="B130" s="40"/>
      <c r="C130" s="7"/>
      <c r="D130" s="7"/>
      <c r="E130" s="7"/>
      <c r="F130" s="7"/>
      <c r="G130" s="7"/>
      <c r="H130" s="86"/>
      <c r="I130" s="3"/>
      <c r="J130" s="9"/>
      <c r="K130" s="9"/>
      <c r="L130" s="9"/>
      <c r="M130" s="9"/>
      <c r="N130" s="9"/>
      <c r="O130" s="9"/>
      <c r="P130" s="9"/>
      <c r="Q130" s="9"/>
      <c r="R130" s="9"/>
    </row>
    <row r="131" spans="1:18" x14ac:dyDescent="0.3">
      <c r="A131" s="24" t="s">
        <v>96</v>
      </c>
      <c r="B131" s="39" t="s">
        <v>114</v>
      </c>
      <c r="C131" s="22"/>
      <c r="D131" s="22"/>
      <c r="E131" s="22"/>
      <c r="F131" s="22"/>
      <c r="G131" s="19"/>
      <c r="H131" s="87"/>
      <c r="I131" s="3" t="s">
        <v>144</v>
      </c>
      <c r="J131" s="9"/>
      <c r="K131" s="9"/>
      <c r="L131" s="9"/>
      <c r="M131" s="9"/>
      <c r="N131" s="9"/>
      <c r="O131" s="9"/>
      <c r="P131" s="9"/>
      <c r="Q131" s="9"/>
      <c r="R131" s="9"/>
    </row>
    <row r="132" spans="1:18" x14ac:dyDescent="0.3">
      <c r="A132" s="24" t="s">
        <v>97</v>
      </c>
      <c r="B132" s="39" t="s">
        <v>115</v>
      </c>
      <c r="C132" s="22"/>
      <c r="D132" s="22"/>
      <c r="E132" s="22"/>
      <c r="F132" s="22"/>
      <c r="G132" s="19"/>
      <c r="H132" s="85"/>
      <c r="I132" s="3"/>
      <c r="J132" s="9"/>
      <c r="K132" s="9"/>
      <c r="L132" s="9"/>
      <c r="M132" s="9"/>
      <c r="N132" s="9"/>
      <c r="O132" s="9"/>
      <c r="P132" s="9"/>
      <c r="Q132" s="9"/>
      <c r="R132" s="9"/>
    </row>
    <row r="133" spans="1:18" x14ac:dyDescent="0.3">
      <c r="A133" s="24" t="s">
        <v>98</v>
      </c>
      <c r="B133" s="39" t="s">
        <v>114</v>
      </c>
      <c r="C133" s="22"/>
      <c r="D133" s="22"/>
      <c r="E133" s="22"/>
      <c r="F133" s="22"/>
      <c r="G133" s="19"/>
      <c r="H133" s="87"/>
      <c r="I133" s="3"/>
      <c r="J133" s="9"/>
      <c r="K133" s="9"/>
      <c r="L133" s="9"/>
      <c r="M133" s="9"/>
      <c r="N133" s="9"/>
      <c r="O133" s="9"/>
      <c r="P133" s="9"/>
      <c r="Q133" s="9"/>
      <c r="R133" s="9"/>
    </row>
    <row r="134" spans="1:18" x14ac:dyDescent="0.3">
      <c r="A134" s="24" t="s">
        <v>99</v>
      </c>
      <c r="B134" s="39" t="s">
        <v>114</v>
      </c>
      <c r="C134" s="22"/>
      <c r="D134" s="22"/>
      <c r="E134" s="22"/>
      <c r="F134" s="22"/>
      <c r="G134" s="19"/>
      <c r="H134" s="87"/>
      <c r="I134" s="3"/>
      <c r="J134" s="9"/>
      <c r="K134" s="9"/>
      <c r="L134" s="9"/>
      <c r="M134" s="9"/>
      <c r="N134" s="9"/>
      <c r="O134" s="9"/>
      <c r="P134" s="9"/>
      <c r="Q134" s="9"/>
      <c r="R134" s="9"/>
    </row>
    <row r="135" spans="1:18" x14ac:dyDescent="0.3">
      <c r="A135" s="24" t="s">
        <v>100</v>
      </c>
      <c r="B135" s="39" t="s">
        <v>114</v>
      </c>
      <c r="C135" s="22"/>
      <c r="D135" s="22"/>
      <c r="E135" s="22"/>
      <c r="F135" s="22"/>
      <c r="G135" s="19"/>
      <c r="H135" s="85"/>
      <c r="I135" s="3"/>
      <c r="J135" s="9"/>
      <c r="K135" s="9"/>
      <c r="L135" s="9"/>
      <c r="M135" s="9"/>
      <c r="N135" s="9"/>
      <c r="O135" s="9"/>
      <c r="P135" s="9"/>
      <c r="Q135" s="9"/>
      <c r="R135" s="9"/>
    </row>
    <row r="136" spans="1:18" x14ac:dyDescent="0.3">
      <c r="A136" s="24" t="s">
        <v>101</v>
      </c>
      <c r="B136" s="39" t="s">
        <v>114</v>
      </c>
      <c r="C136" s="22"/>
      <c r="D136" s="22"/>
      <c r="E136" s="22"/>
      <c r="F136" s="22"/>
      <c r="G136" s="19"/>
      <c r="H136" s="87"/>
      <c r="I136" s="3"/>
      <c r="J136" s="9"/>
      <c r="K136" s="9"/>
      <c r="L136" s="9"/>
      <c r="M136" s="9"/>
      <c r="N136" s="9"/>
      <c r="O136" s="9"/>
      <c r="P136" s="9"/>
      <c r="Q136" s="9"/>
      <c r="R136" s="9"/>
    </row>
    <row r="137" spans="1:18" x14ac:dyDescent="0.3">
      <c r="A137" s="24" t="s">
        <v>102</v>
      </c>
      <c r="B137" s="39" t="s">
        <v>115</v>
      </c>
      <c r="C137" s="22"/>
      <c r="D137" s="22"/>
      <c r="E137" s="22"/>
      <c r="F137" s="22"/>
      <c r="G137" s="19"/>
      <c r="H137" s="87"/>
      <c r="I137" s="3"/>
      <c r="J137" s="9"/>
      <c r="K137" s="9"/>
      <c r="L137" s="9"/>
      <c r="M137" s="9"/>
      <c r="N137" s="9"/>
      <c r="O137" s="9"/>
      <c r="P137" s="9"/>
      <c r="Q137" s="9"/>
      <c r="R137" s="9"/>
    </row>
    <row r="138" spans="1:18" x14ac:dyDescent="0.3">
      <c r="A138" s="24" t="s">
        <v>103</v>
      </c>
      <c r="B138" s="39" t="s">
        <v>115</v>
      </c>
      <c r="C138" s="22"/>
      <c r="D138" s="22"/>
      <c r="E138" s="22"/>
      <c r="F138" s="22"/>
      <c r="G138" s="19"/>
      <c r="H138" s="87"/>
      <c r="I138" s="3"/>
      <c r="J138" s="9"/>
      <c r="K138" s="9"/>
      <c r="L138" s="9"/>
      <c r="M138" s="9"/>
      <c r="N138" s="9"/>
      <c r="O138" s="9"/>
      <c r="P138" s="9"/>
      <c r="Q138" s="9"/>
      <c r="R138" s="9"/>
    </row>
    <row r="139" spans="1:18" x14ac:dyDescent="0.3">
      <c r="A139" s="28" t="s">
        <v>104</v>
      </c>
      <c r="B139" s="39" t="s">
        <v>115</v>
      </c>
      <c r="C139" s="22"/>
      <c r="D139" s="22"/>
      <c r="E139" s="22"/>
      <c r="F139" s="22"/>
      <c r="G139" s="19"/>
      <c r="H139" s="87"/>
      <c r="I139" s="3"/>
      <c r="J139" s="9"/>
      <c r="K139" s="9"/>
      <c r="L139" s="9"/>
      <c r="M139" s="9"/>
      <c r="N139" s="9"/>
      <c r="O139" s="9"/>
      <c r="P139" s="9"/>
      <c r="Q139" s="9"/>
      <c r="R139" s="9"/>
    </row>
    <row r="140" spans="1:18" ht="28.8" x14ac:dyDescent="0.3">
      <c r="A140" s="24" t="s">
        <v>105</v>
      </c>
      <c r="B140" s="39" t="s">
        <v>176</v>
      </c>
      <c r="C140" s="22"/>
      <c r="D140" s="22"/>
      <c r="E140" s="22"/>
      <c r="F140" s="22"/>
      <c r="G140" s="19"/>
      <c r="H140" s="87"/>
      <c r="I140" s="3"/>
      <c r="J140" s="9"/>
      <c r="K140" s="9"/>
      <c r="L140" s="9"/>
      <c r="M140" s="9"/>
      <c r="N140" s="9"/>
      <c r="O140" s="9"/>
      <c r="P140" s="9"/>
      <c r="Q140" s="9"/>
      <c r="R140" s="9"/>
    </row>
    <row r="141" spans="1:18" x14ac:dyDescent="0.3">
      <c r="A141" s="24" t="s">
        <v>106</v>
      </c>
      <c r="B141" s="39" t="s">
        <v>115</v>
      </c>
      <c r="C141" s="22"/>
      <c r="D141" s="22"/>
      <c r="E141" s="22"/>
      <c r="F141" s="22"/>
      <c r="G141" s="19"/>
      <c r="H141" s="85"/>
      <c r="I141" s="3"/>
      <c r="J141" s="9"/>
      <c r="K141" s="9"/>
      <c r="L141" s="9"/>
      <c r="M141" s="9"/>
      <c r="N141" s="9"/>
      <c r="O141" s="9"/>
      <c r="P141" s="9"/>
      <c r="Q141" s="9"/>
      <c r="R141" s="9"/>
    </row>
    <row r="142" spans="1:18" x14ac:dyDescent="0.3">
      <c r="A142" s="24" t="s">
        <v>107</v>
      </c>
      <c r="B142" s="39" t="s">
        <v>115</v>
      </c>
      <c r="C142" s="22"/>
      <c r="D142" s="22"/>
      <c r="E142" s="22"/>
      <c r="F142" s="22"/>
      <c r="G142" s="19"/>
      <c r="H142" s="87"/>
      <c r="I142" s="3"/>
      <c r="J142" s="9"/>
      <c r="K142" s="9"/>
      <c r="L142" s="9"/>
      <c r="M142" s="9"/>
      <c r="N142" s="9"/>
      <c r="O142" s="9"/>
      <c r="P142" s="9"/>
      <c r="Q142" s="9"/>
      <c r="R142" s="9"/>
    </row>
    <row r="143" spans="1:18" x14ac:dyDescent="0.3">
      <c r="A143" s="24" t="s">
        <v>128</v>
      </c>
      <c r="B143" s="39" t="s">
        <v>114</v>
      </c>
      <c r="C143" s="22"/>
      <c r="D143" s="22"/>
      <c r="E143" s="22"/>
      <c r="F143" s="22"/>
      <c r="G143" s="19"/>
      <c r="H143" s="85"/>
      <c r="I143" s="3"/>
      <c r="J143" s="9"/>
      <c r="K143" s="9"/>
      <c r="L143" s="9"/>
      <c r="M143" s="9"/>
      <c r="N143" s="9"/>
      <c r="O143" s="9"/>
      <c r="P143" s="9"/>
      <c r="Q143" s="9"/>
      <c r="R143" s="9"/>
    </row>
    <row r="144" spans="1:18" x14ac:dyDescent="0.3">
      <c r="A144" s="24" t="s">
        <v>130</v>
      </c>
      <c r="B144" s="39" t="s">
        <v>115</v>
      </c>
      <c r="C144" s="22"/>
      <c r="D144" s="22"/>
      <c r="E144" s="22"/>
      <c r="F144" s="22"/>
      <c r="G144" s="19"/>
      <c r="H144" s="87"/>
      <c r="I144" s="3" t="s">
        <v>179</v>
      </c>
      <c r="J144" s="9"/>
      <c r="K144" s="9"/>
      <c r="L144" s="9"/>
      <c r="M144" s="9"/>
      <c r="N144" s="9"/>
      <c r="O144" s="9"/>
      <c r="P144" s="9"/>
      <c r="Q144" s="9"/>
      <c r="R144" s="9"/>
    </row>
    <row r="145" spans="1:18" x14ac:dyDescent="0.3">
      <c r="A145" s="24" t="s">
        <v>127</v>
      </c>
      <c r="B145" s="39" t="s">
        <v>115</v>
      </c>
      <c r="C145" s="22"/>
      <c r="D145" s="22"/>
      <c r="E145" s="22"/>
      <c r="F145" s="22"/>
      <c r="G145" s="19"/>
      <c r="H145" s="85"/>
      <c r="I145" s="3" t="s">
        <v>179</v>
      </c>
      <c r="J145" s="9"/>
      <c r="K145" s="9"/>
      <c r="L145" s="9"/>
      <c r="M145" s="9"/>
      <c r="N145" s="9"/>
      <c r="O145" s="9"/>
      <c r="P145" s="9"/>
      <c r="Q145" s="9"/>
      <c r="R145" s="9"/>
    </row>
    <row r="146" spans="1:18" ht="28.8" x14ac:dyDescent="0.3">
      <c r="A146" s="24" t="s">
        <v>108</v>
      </c>
      <c r="B146" s="39" t="s">
        <v>139</v>
      </c>
      <c r="C146" s="22"/>
      <c r="D146" s="22"/>
      <c r="E146" s="22"/>
      <c r="F146" s="22"/>
      <c r="G146" s="19"/>
      <c r="H146" s="85" t="s">
        <v>162</v>
      </c>
      <c r="I146" s="3" t="s">
        <v>170</v>
      </c>
      <c r="J146" s="9"/>
      <c r="K146" s="9"/>
      <c r="L146" s="9"/>
      <c r="M146" s="9"/>
      <c r="N146" s="9"/>
      <c r="O146" s="9"/>
      <c r="P146" s="9"/>
      <c r="Q146" s="9"/>
      <c r="R146" s="9"/>
    </row>
    <row r="147" spans="1:18" ht="28.8" x14ac:dyDescent="0.3">
      <c r="A147" s="24" t="s">
        <v>109</v>
      </c>
      <c r="B147" s="39" t="s">
        <v>139</v>
      </c>
      <c r="C147" s="22"/>
      <c r="D147" s="22"/>
      <c r="E147" s="22"/>
      <c r="F147" s="22"/>
      <c r="G147" s="19"/>
      <c r="H147" s="87"/>
      <c r="I147" s="3"/>
      <c r="J147" s="9"/>
      <c r="K147" s="9"/>
      <c r="L147" s="9"/>
      <c r="M147" s="9"/>
      <c r="N147" s="9"/>
      <c r="O147" s="9"/>
      <c r="P147" s="9"/>
      <c r="Q147" s="9"/>
      <c r="R147" s="9"/>
    </row>
    <row r="148" spans="1:18" x14ac:dyDescent="0.3">
      <c r="A148" s="24" t="s">
        <v>26</v>
      </c>
      <c r="B148" s="39" t="s">
        <v>115</v>
      </c>
      <c r="C148" s="22"/>
      <c r="D148" s="22"/>
      <c r="E148" s="22"/>
      <c r="F148" s="22"/>
      <c r="G148" s="19"/>
      <c r="H148" s="87"/>
      <c r="I148" s="3"/>
      <c r="J148" s="9"/>
      <c r="K148" s="9"/>
      <c r="L148" s="9"/>
      <c r="M148" s="9"/>
      <c r="N148" s="9"/>
      <c r="O148" s="9"/>
      <c r="P148" s="9"/>
      <c r="Q148" s="9"/>
      <c r="R148" s="9"/>
    </row>
    <row r="149" spans="1:18" x14ac:dyDescent="0.3">
      <c r="A149" s="24" t="s">
        <v>110</v>
      </c>
      <c r="B149" s="39" t="s">
        <v>115</v>
      </c>
      <c r="C149" s="22"/>
      <c r="D149" s="22"/>
      <c r="E149" s="22"/>
      <c r="F149" s="22"/>
      <c r="G149" s="19"/>
      <c r="H149" s="87"/>
      <c r="I149" s="3"/>
      <c r="J149" s="9"/>
      <c r="K149" s="9"/>
      <c r="L149" s="9"/>
      <c r="M149" s="9"/>
      <c r="N149" s="9"/>
      <c r="O149" s="9"/>
      <c r="P149" s="9"/>
      <c r="Q149" s="9"/>
      <c r="R149" s="9"/>
    </row>
    <row r="150" spans="1:18" x14ac:dyDescent="0.3">
      <c r="A150" s="24" t="s">
        <v>111</v>
      </c>
      <c r="B150" s="42" t="s">
        <v>115</v>
      </c>
      <c r="C150" s="43"/>
      <c r="D150" s="43"/>
      <c r="E150" s="43"/>
      <c r="F150" s="43"/>
      <c r="G150" s="44"/>
      <c r="H150" s="88"/>
      <c r="I150" s="3"/>
      <c r="J150" s="9"/>
      <c r="K150" s="9"/>
      <c r="L150" s="9"/>
      <c r="M150" s="9"/>
      <c r="N150" s="9"/>
      <c r="O150" s="9"/>
      <c r="P150" s="9"/>
      <c r="Q150" s="9"/>
      <c r="R150" s="9"/>
    </row>
    <row r="151" spans="1:18" ht="15" thickBot="1" x14ac:dyDescent="0.35">
      <c r="A151" s="50"/>
      <c r="B151" s="91"/>
      <c r="C151" s="92"/>
      <c r="D151" s="92"/>
      <c r="E151" s="92"/>
      <c r="F151" s="92"/>
      <c r="G151" s="92"/>
      <c r="H151" s="93"/>
      <c r="I151" s="9"/>
      <c r="J151" s="9"/>
      <c r="K151" s="9"/>
      <c r="L151" s="9"/>
      <c r="M151" s="9"/>
      <c r="N151" s="9"/>
      <c r="O151" s="9"/>
      <c r="P151" s="9"/>
      <c r="Q151" s="9"/>
      <c r="R151" s="9"/>
    </row>
    <row r="152" spans="1:18" x14ac:dyDescent="0.3">
      <c r="A152" s="94" t="s">
        <v>150</v>
      </c>
      <c r="B152" s="75"/>
      <c r="C152" s="76"/>
      <c r="G152" s="9"/>
      <c r="H152" s="36"/>
      <c r="I152" s="9"/>
      <c r="J152" s="9"/>
      <c r="K152" s="9"/>
      <c r="L152" s="9"/>
      <c r="M152" s="9"/>
      <c r="N152" s="9"/>
      <c r="O152" s="9"/>
      <c r="P152" s="9"/>
      <c r="Q152" s="9"/>
      <c r="R152" s="9"/>
    </row>
    <row r="153" spans="1:18" x14ac:dyDescent="0.3">
      <c r="A153" s="77" t="s">
        <v>151</v>
      </c>
      <c r="B153" s="9"/>
      <c r="C153" s="78"/>
      <c r="G153" s="9"/>
      <c r="H153" s="89"/>
      <c r="I153" s="9"/>
      <c r="J153" s="9"/>
      <c r="K153" s="9"/>
      <c r="L153" s="9"/>
      <c r="M153" s="9"/>
      <c r="N153" s="9"/>
      <c r="O153" s="9"/>
      <c r="P153" s="9"/>
      <c r="Q153" s="9"/>
      <c r="R153" s="9"/>
    </row>
    <row r="154" spans="1:18" x14ac:dyDescent="0.3">
      <c r="A154" s="77" t="s">
        <v>152</v>
      </c>
      <c r="B154" s="9"/>
      <c r="C154" s="78"/>
      <c r="G154" s="9"/>
      <c r="H154" s="90"/>
      <c r="I154" s="9"/>
      <c r="J154" s="9"/>
      <c r="K154" s="9"/>
      <c r="L154" s="9"/>
      <c r="M154" s="9"/>
      <c r="N154" s="9"/>
      <c r="O154" s="9"/>
      <c r="P154" s="9"/>
      <c r="Q154" s="9"/>
      <c r="R154" s="9"/>
    </row>
    <row r="155" spans="1:18" x14ac:dyDescent="0.3">
      <c r="A155" s="77" t="s">
        <v>153</v>
      </c>
      <c r="B155" s="9"/>
      <c r="C155" s="78"/>
      <c r="G155" s="9"/>
      <c r="H155" s="90"/>
      <c r="I155" s="9"/>
      <c r="J155" s="9"/>
      <c r="K155" s="9"/>
      <c r="L155" s="9"/>
      <c r="M155" s="9"/>
      <c r="N155" s="9"/>
      <c r="O155" s="9"/>
      <c r="P155" s="9"/>
      <c r="Q155" s="9"/>
      <c r="R155" s="9"/>
    </row>
    <row r="156" spans="1:18" ht="15" thickBot="1" x14ac:dyDescent="0.35">
      <c r="A156" s="79" t="s">
        <v>154</v>
      </c>
      <c r="B156" s="80"/>
      <c r="C156" s="81"/>
      <c r="G156" s="9"/>
      <c r="H156" s="90"/>
      <c r="I156" s="9"/>
      <c r="J156" s="9"/>
      <c r="K156" s="9"/>
      <c r="L156" s="9"/>
      <c r="M156" s="9"/>
      <c r="N156" s="9"/>
      <c r="O156" s="9"/>
      <c r="P156" s="9"/>
      <c r="Q156" s="9"/>
      <c r="R156" s="9"/>
    </row>
    <row r="157" spans="1:18" x14ac:dyDescent="0.3">
      <c r="G157" s="9"/>
      <c r="H157" s="37"/>
      <c r="I157" s="9"/>
      <c r="J157" s="9"/>
      <c r="K157" s="9"/>
      <c r="L157" s="9"/>
      <c r="M157" s="9"/>
      <c r="N157" s="9"/>
      <c r="O157" s="9"/>
      <c r="P157" s="9"/>
      <c r="Q157" s="9"/>
      <c r="R157" s="9"/>
    </row>
    <row r="158" spans="1:18" x14ac:dyDescent="0.3">
      <c r="G158" s="9"/>
      <c r="H158" s="38"/>
      <c r="I158" s="9"/>
      <c r="J158" s="9"/>
      <c r="K158" s="9"/>
      <c r="L158" s="9"/>
      <c r="M158" s="9"/>
      <c r="N158" s="9"/>
      <c r="O158" s="9"/>
      <c r="P158" s="9"/>
      <c r="Q158" s="9"/>
      <c r="R158" s="9"/>
    </row>
    <row r="159" spans="1:18" x14ac:dyDescent="0.3">
      <c r="A159" s="9"/>
      <c r="B159" s="9"/>
      <c r="C159" s="9"/>
      <c r="D159" s="9"/>
      <c r="E159" s="9"/>
      <c r="F159" s="9"/>
      <c r="G159" s="9"/>
      <c r="H159" s="13"/>
      <c r="I159" s="9"/>
      <c r="J159" s="9"/>
      <c r="K159" s="9"/>
      <c r="L159" s="9"/>
      <c r="M159" s="9"/>
      <c r="N159" s="9"/>
      <c r="O159" s="9"/>
      <c r="P159" s="9"/>
      <c r="Q159" s="9"/>
      <c r="R159" s="9"/>
    </row>
    <row r="160" spans="1:18" ht="82.2" x14ac:dyDescent="0.3">
      <c r="A160" s="57" t="s">
        <v>119</v>
      </c>
      <c r="B160" s="57"/>
      <c r="C160" s="57"/>
      <c r="D160" s="57"/>
      <c r="E160" s="57"/>
      <c r="F160" s="57"/>
      <c r="G160" s="57"/>
      <c r="H160" s="9"/>
      <c r="I160" s="9"/>
    </row>
    <row r="161" spans="1:9" ht="42" x14ac:dyDescent="0.3">
      <c r="A161" s="55" t="s">
        <v>120</v>
      </c>
      <c r="B161" s="82"/>
      <c r="C161" s="82"/>
      <c r="D161" s="82"/>
      <c r="E161" s="82"/>
      <c r="F161" s="82"/>
      <c r="G161" s="83"/>
      <c r="H161" s="9"/>
      <c r="I161" s="9"/>
    </row>
    <row r="162" spans="1:9" x14ac:dyDescent="0.3">
      <c r="A162" s="56" t="s">
        <v>121</v>
      </c>
      <c r="B162" s="38"/>
      <c r="C162" s="38"/>
      <c r="D162" s="38"/>
      <c r="E162" s="38"/>
      <c r="F162" s="38"/>
      <c r="G162" s="84"/>
    </row>
    <row r="163" spans="1:9" x14ac:dyDescent="0.3">
      <c r="A163" s="115" t="s">
        <v>122</v>
      </c>
      <c r="B163" s="116"/>
      <c r="C163" s="116"/>
      <c r="D163" s="116"/>
      <c r="E163" s="116"/>
      <c r="F163" s="116"/>
      <c r="G163" s="117"/>
    </row>
    <row r="164" spans="1:9" ht="15" customHeight="1" x14ac:dyDescent="0.3">
      <c r="A164" s="115" t="s">
        <v>123</v>
      </c>
      <c r="B164" s="116"/>
      <c r="C164" s="116"/>
      <c r="D164" s="116"/>
      <c r="E164" s="116"/>
      <c r="F164" s="116"/>
      <c r="G164" s="117"/>
    </row>
    <row r="165" spans="1:9" ht="27.75" customHeight="1" x14ac:dyDescent="0.3">
      <c r="A165" s="112" t="s">
        <v>124</v>
      </c>
      <c r="B165" s="113"/>
      <c r="C165" s="113"/>
      <c r="D165" s="113"/>
      <c r="E165" s="113"/>
      <c r="F165" s="113"/>
      <c r="G165" s="114"/>
    </row>
    <row r="166" spans="1:9" x14ac:dyDescent="0.3">
      <c r="A166" s="109" t="s">
        <v>125</v>
      </c>
      <c r="B166" s="110"/>
      <c r="C166" s="110"/>
      <c r="D166" s="110"/>
      <c r="E166" s="110"/>
      <c r="F166" s="110"/>
      <c r="G166" s="111"/>
    </row>
  </sheetData>
  <mergeCells count="5">
    <mergeCell ref="A166:G166"/>
    <mergeCell ref="C1:G1"/>
    <mergeCell ref="A163:G163"/>
    <mergeCell ref="A164:G164"/>
    <mergeCell ref="A165:G165"/>
  </mergeCells>
  <hyperlinks>
    <hyperlink ref="H3" location="'Reciepts-Documentation'!A1" display="'Reciepts-Documentation'!A1"/>
    <hyperlink ref="H28" location="'Reciepts-Documentation'!A25" display="'Reciepts-Documentation'!A25"/>
    <hyperlink ref="H29" location="'Reciepts-Documentation'!A91" display="'Reciepts-Documentation'!A91"/>
    <hyperlink ref="H30" location="'Reciepts-Documentation'!A119" display="'Reciepts-Documentation'!A119"/>
    <hyperlink ref="H31" location="'Reciepts-Documentation'!A151" display="'Reciepts-Documentation'!A151"/>
    <hyperlink ref="H35" location="'Reciepts-Documentation'!A206" display="'Reciepts-Documentation'!A206"/>
    <hyperlink ref="H54" location="'Reciepts-Documentation'!A234" display="'Reciepts-Documentation'!A234"/>
    <hyperlink ref="H55" location="'Reciepts-Documentation'!A323" display="'Reciepts-Documentation'!A323"/>
    <hyperlink ref="H56" location="'Reciepts-Documentation'!A289" display="'Reciepts-Documentation'!A289"/>
    <hyperlink ref="H146" location="spptdoc" display="spptdoc"/>
    <hyperlink ref="H32" location="'Reciepts-Documentation'!A148" display="'Reciepts-Documentation'!A148"/>
    <hyperlink ref="H33" location="'Reciepts-Documentation'!A170" display="'Reciepts-Documentation'!A170"/>
    <hyperlink ref="H34" location="'Reciepts-Documentation'!A192" display="'Reciepts-Documentation'!A192"/>
    <hyperlink ref="H39" location="Supporting_Calculations!A152" display="Supporting_Calculations!A152"/>
    <hyperlink ref="H62" location="Supporting_Calculations!A152" display="Supporting_Calculations!A152"/>
    <hyperlink ref="H76" location="'Reciepts-Documentation'!A318" display="'Reciepts-Documentation'!A31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5"/>
  <sheetViews>
    <sheetView topLeftCell="A223" zoomScale="85" zoomScaleNormal="85" workbookViewId="0">
      <selection activeCell="C241" sqref="C241:G241"/>
    </sheetView>
  </sheetViews>
  <sheetFormatPr defaultRowHeight="14.4" x14ac:dyDescent="0.3"/>
  <cols>
    <col min="1" max="1" width="46.6640625" bestFit="1" customWidth="1"/>
    <col min="2" max="2" width="34.5546875" customWidth="1"/>
    <col min="3" max="3" width="10.109375" bestFit="1" customWidth="1"/>
    <col min="7" max="7" width="13.33203125" bestFit="1" customWidth="1"/>
    <col min="9" max="9" width="63.5546875" bestFit="1" customWidth="1"/>
    <col min="11" max="11" width="16.21875" bestFit="1" customWidth="1"/>
  </cols>
  <sheetData>
    <row r="1" spans="1:9" x14ac:dyDescent="0.3">
      <c r="A1" s="2" t="s">
        <v>0</v>
      </c>
      <c r="B1" s="2" t="s">
        <v>1</v>
      </c>
      <c r="C1" s="104" t="s">
        <v>2</v>
      </c>
      <c r="D1" s="104"/>
      <c r="E1" s="104"/>
      <c r="F1" s="104"/>
      <c r="G1" s="104"/>
      <c r="H1" s="34" t="s">
        <v>129</v>
      </c>
      <c r="I1" s="2" t="s">
        <v>143</v>
      </c>
    </row>
    <row r="2" spans="1:9" ht="54" customHeight="1" x14ac:dyDescent="0.4">
      <c r="A2" s="58" t="s">
        <v>183</v>
      </c>
      <c r="B2" s="51"/>
      <c r="C2" s="4" t="s">
        <v>3</v>
      </c>
      <c r="D2" s="4" t="s">
        <v>4</v>
      </c>
      <c r="E2" s="4" t="s">
        <v>5</v>
      </c>
      <c r="F2" s="4" t="s">
        <v>6</v>
      </c>
      <c r="G2" s="5" t="s">
        <v>7</v>
      </c>
      <c r="H2" s="35"/>
      <c r="I2" s="3"/>
    </row>
    <row r="4" spans="1:9" x14ac:dyDescent="0.3">
      <c r="A4" s="20" t="s">
        <v>184</v>
      </c>
      <c r="B4" s="21" t="s">
        <v>185</v>
      </c>
      <c r="C4" s="22"/>
      <c r="D4" s="22"/>
      <c r="E4" s="22"/>
      <c r="F4" s="22"/>
      <c r="G4" s="23">
        <v>7352.48</v>
      </c>
      <c r="H4" s="48">
        <v>1</v>
      </c>
      <c r="I4" s="3" t="s">
        <v>163</v>
      </c>
    </row>
    <row r="25" spans="1:9" x14ac:dyDescent="0.3">
      <c r="A25" s="25" t="s">
        <v>28</v>
      </c>
      <c r="B25" s="39" t="s">
        <v>186</v>
      </c>
      <c r="C25" s="22"/>
      <c r="D25" s="22">
        <v>130</v>
      </c>
      <c r="E25" s="22"/>
      <c r="F25" s="22"/>
      <c r="G25" s="19">
        <f>130*1.5</f>
        <v>195</v>
      </c>
      <c r="H25" s="26">
        <v>2</v>
      </c>
      <c r="I25" s="3" t="s">
        <v>187</v>
      </c>
    </row>
    <row r="53" spans="1:9" x14ac:dyDescent="0.3">
      <c r="A53" s="25" t="s">
        <v>131</v>
      </c>
      <c r="B53" s="39" t="s">
        <v>132</v>
      </c>
      <c r="C53" s="22"/>
      <c r="D53" s="22"/>
      <c r="E53" s="22">
        <f>2*(23.16/12)</f>
        <v>3.86</v>
      </c>
      <c r="F53" s="22"/>
      <c r="G53" s="19">
        <f>E53</f>
        <v>3.86</v>
      </c>
      <c r="H53" s="26">
        <v>3</v>
      </c>
      <c r="I53" s="3" t="s">
        <v>148</v>
      </c>
    </row>
    <row r="57" spans="1:9" x14ac:dyDescent="0.3">
      <c r="A57" s="128"/>
    </row>
    <row r="60" spans="1:9" x14ac:dyDescent="0.3">
      <c r="I60" t="s">
        <v>160</v>
      </c>
    </row>
    <row r="81" spans="1:9" x14ac:dyDescent="0.3">
      <c r="A81" s="25" t="s">
        <v>134</v>
      </c>
      <c r="B81" s="39" t="s">
        <v>135</v>
      </c>
      <c r="C81" s="22"/>
      <c r="D81" s="22"/>
      <c r="E81" s="22">
        <v>29.9</v>
      </c>
      <c r="F81" s="22"/>
      <c r="G81" s="19">
        <f>E81</f>
        <v>29.9</v>
      </c>
      <c r="H81" s="26">
        <v>4</v>
      </c>
      <c r="I81" s="3" t="s">
        <v>148</v>
      </c>
    </row>
    <row r="82" spans="1:9" x14ac:dyDescent="0.3">
      <c r="A82" s="68"/>
      <c r="B82" s="59"/>
      <c r="C82" s="69"/>
      <c r="D82" s="69"/>
      <c r="E82" s="69"/>
      <c r="F82" s="69"/>
      <c r="G82" s="69"/>
      <c r="H82" s="70"/>
    </row>
    <row r="83" spans="1:9" x14ac:dyDescent="0.3">
      <c r="A83" s="68"/>
      <c r="B83" s="59"/>
      <c r="C83" s="69"/>
      <c r="D83" s="69"/>
      <c r="E83" s="69"/>
      <c r="F83" s="69"/>
      <c r="G83" s="69"/>
      <c r="H83" s="70"/>
    </row>
    <row r="84" spans="1:9" x14ac:dyDescent="0.3">
      <c r="A84" s="68"/>
      <c r="B84" s="59"/>
      <c r="C84" s="69"/>
      <c r="D84" s="69"/>
      <c r="E84" s="69"/>
      <c r="F84" s="69"/>
      <c r="G84" s="69"/>
      <c r="H84" s="70"/>
    </row>
    <row r="85" spans="1:9" x14ac:dyDescent="0.3">
      <c r="A85" s="68"/>
      <c r="B85" s="59"/>
      <c r="C85" s="69"/>
      <c r="D85" s="69"/>
      <c r="E85" s="69"/>
      <c r="F85" s="69"/>
      <c r="G85" s="69"/>
      <c r="H85" s="70"/>
    </row>
    <row r="86" spans="1:9" x14ac:dyDescent="0.3">
      <c r="A86" s="68"/>
      <c r="B86" s="59"/>
      <c r="C86" s="69"/>
      <c r="D86" s="69"/>
      <c r="E86" s="69"/>
      <c r="F86" s="69"/>
      <c r="G86" s="69"/>
      <c r="H86" s="70"/>
    </row>
    <row r="87" spans="1:9" x14ac:dyDescent="0.3">
      <c r="A87" s="68"/>
      <c r="B87" s="59"/>
      <c r="C87" s="69"/>
      <c r="D87" s="69"/>
      <c r="E87" s="69"/>
      <c r="F87" s="69"/>
      <c r="G87" s="69"/>
      <c r="H87" s="70"/>
    </row>
    <row r="88" spans="1:9" x14ac:dyDescent="0.3">
      <c r="A88" s="68"/>
      <c r="B88" s="59"/>
      <c r="C88" s="69"/>
      <c r="D88" s="69"/>
      <c r="E88" s="69"/>
      <c r="F88" s="69"/>
      <c r="G88" s="69"/>
      <c r="H88" s="70"/>
    </row>
    <row r="89" spans="1:9" x14ac:dyDescent="0.3">
      <c r="A89" s="68"/>
      <c r="B89" s="59"/>
      <c r="C89" s="69"/>
      <c r="D89" s="69"/>
      <c r="E89" s="69"/>
      <c r="F89" s="69"/>
      <c r="G89" s="69"/>
      <c r="H89" s="70"/>
    </row>
    <row r="90" spans="1:9" x14ac:dyDescent="0.3">
      <c r="A90" s="68"/>
      <c r="B90" s="59"/>
      <c r="C90" s="69"/>
      <c r="D90" s="69"/>
      <c r="E90" s="69"/>
      <c r="F90" s="69"/>
      <c r="G90" s="69"/>
      <c r="H90" s="70"/>
    </row>
    <row r="91" spans="1:9" x14ac:dyDescent="0.3">
      <c r="A91" s="68"/>
      <c r="B91" s="59"/>
      <c r="C91" s="69"/>
      <c r="D91" s="69"/>
      <c r="E91" s="69"/>
      <c r="F91" s="69"/>
      <c r="G91" s="69"/>
      <c r="H91" s="70"/>
    </row>
    <row r="92" spans="1:9" x14ac:dyDescent="0.3">
      <c r="A92" s="68"/>
      <c r="B92" s="59"/>
      <c r="C92" s="69"/>
      <c r="D92" s="69"/>
      <c r="E92" s="69"/>
      <c r="F92" s="69"/>
      <c r="G92" s="69"/>
      <c r="H92" s="70"/>
    </row>
    <row r="93" spans="1:9" x14ac:dyDescent="0.3">
      <c r="A93" s="68"/>
      <c r="B93" s="59"/>
      <c r="C93" s="69"/>
      <c r="D93" s="69"/>
      <c r="E93" s="69"/>
      <c r="F93" s="69"/>
      <c r="G93" s="69"/>
      <c r="H93" s="70"/>
    </row>
    <row r="94" spans="1:9" x14ac:dyDescent="0.3">
      <c r="A94" s="68"/>
      <c r="B94" s="59"/>
      <c r="C94" s="69"/>
      <c r="D94" s="69"/>
      <c r="E94" s="69"/>
      <c r="F94" s="69"/>
      <c r="G94" s="69"/>
      <c r="H94" s="70"/>
    </row>
    <row r="95" spans="1:9" x14ac:dyDescent="0.3">
      <c r="A95" s="68"/>
      <c r="B95" s="59"/>
      <c r="C95" s="69"/>
      <c r="D95" s="69"/>
      <c r="E95" s="69"/>
      <c r="F95" s="69"/>
      <c r="G95" s="69"/>
      <c r="H95" s="70"/>
    </row>
    <row r="96" spans="1:9" x14ac:dyDescent="0.3">
      <c r="A96" s="68"/>
      <c r="B96" s="59"/>
      <c r="C96" s="69"/>
      <c r="D96" s="69"/>
      <c r="E96" s="69"/>
      <c r="F96" s="69"/>
      <c r="G96" s="69"/>
      <c r="H96" s="70"/>
    </row>
    <row r="97" spans="1:8" x14ac:dyDescent="0.3">
      <c r="A97" s="68"/>
      <c r="B97" s="59"/>
      <c r="C97" s="69"/>
      <c r="D97" s="69"/>
      <c r="E97" s="69"/>
      <c r="F97" s="69"/>
      <c r="G97" s="69"/>
      <c r="H97" s="70"/>
    </row>
    <row r="98" spans="1:8" x14ac:dyDescent="0.3">
      <c r="A98" s="68"/>
      <c r="B98" s="59"/>
      <c r="C98" s="69"/>
      <c r="D98" s="69"/>
      <c r="E98" s="69"/>
      <c r="F98" s="69"/>
      <c r="G98" s="69"/>
      <c r="H98" s="70"/>
    </row>
    <row r="99" spans="1:8" x14ac:dyDescent="0.3">
      <c r="A99" s="68"/>
      <c r="B99" s="59"/>
      <c r="C99" s="69"/>
      <c r="D99" s="69"/>
      <c r="E99" s="69"/>
      <c r="F99" s="69"/>
      <c r="G99" s="69"/>
      <c r="H99" s="70"/>
    </row>
    <row r="100" spans="1:8" x14ac:dyDescent="0.3">
      <c r="A100" s="68"/>
      <c r="B100" s="59"/>
      <c r="C100" s="69"/>
      <c r="D100" s="69"/>
      <c r="E100" s="69"/>
      <c r="F100" s="69"/>
      <c r="G100" s="69"/>
      <c r="H100" s="70"/>
    </row>
    <row r="101" spans="1:8" x14ac:dyDescent="0.3">
      <c r="A101" s="68"/>
      <c r="B101" s="59"/>
      <c r="C101" s="69"/>
      <c r="D101" s="69"/>
      <c r="E101" s="69"/>
      <c r="F101" s="69"/>
      <c r="G101" s="69"/>
      <c r="H101" s="70"/>
    </row>
    <row r="102" spans="1:8" x14ac:dyDescent="0.3">
      <c r="A102" s="68"/>
      <c r="B102" s="59"/>
      <c r="C102" s="69"/>
      <c r="D102" s="69"/>
      <c r="E102" s="69"/>
      <c r="F102" s="69"/>
      <c r="G102" s="69"/>
      <c r="H102" s="70"/>
    </row>
    <row r="103" spans="1:8" x14ac:dyDescent="0.3">
      <c r="A103" s="68"/>
      <c r="B103" s="59"/>
      <c r="C103" s="69"/>
      <c r="D103" s="69"/>
      <c r="E103" s="69"/>
      <c r="F103" s="69"/>
      <c r="G103" s="69"/>
      <c r="H103" s="70"/>
    </row>
    <row r="104" spans="1:8" x14ac:dyDescent="0.3">
      <c r="A104" s="68"/>
      <c r="B104" s="59"/>
      <c r="C104" s="69"/>
      <c r="D104" s="69"/>
      <c r="E104" s="69"/>
      <c r="F104" s="69"/>
      <c r="G104" s="69"/>
      <c r="H104" s="70"/>
    </row>
    <row r="105" spans="1:8" x14ac:dyDescent="0.3">
      <c r="A105" s="68"/>
      <c r="B105" s="59"/>
      <c r="C105" s="69"/>
      <c r="D105" s="69"/>
      <c r="E105" s="69"/>
      <c r="F105" s="69"/>
      <c r="G105" s="69"/>
      <c r="H105" s="70"/>
    </row>
    <row r="106" spans="1:8" x14ac:dyDescent="0.3">
      <c r="A106" s="68"/>
      <c r="B106" s="59"/>
      <c r="C106" s="69"/>
      <c r="D106" s="69"/>
      <c r="E106" s="69"/>
      <c r="F106" s="69"/>
      <c r="G106" s="69"/>
      <c r="H106" s="70"/>
    </row>
    <row r="107" spans="1:8" x14ac:dyDescent="0.3">
      <c r="A107" s="68"/>
      <c r="B107" s="59"/>
      <c r="C107" s="69"/>
      <c r="D107" s="69"/>
      <c r="E107" s="69"/>
      <c r="F107" s="69"/>
      <c r="G107" s="69"/>
      <c r="H107" s="70"/>
    </row>
    <row r="108" spans="1:8" x14ac:dyDescent="0.3">
      <c r="A108" s="68"/>
      <c r="B108" s="59"/>
      <c r="C108" s="69"/>
      <c r="D108" s="69"/>
      <c r="E108" s="69"/>
      <c r="F108" s="69"/>
      <c r="G108" s="69"/>
      <c r="H108" s="70"/>
    </row>
    <row r="109" spans="1:8" x14ac:dyDescent="0.3">
      <c r="A109" s="68"/>
      <c r="B109" s="59"/>
      <c r="C109" s="69"/>
      <c r="D109" s="69"/>
      <c r="E109" s="69"/>
      <c r="F109" s="69"/>
      <c r="G109" s="69"/>
      <c r="H109" s="70"/>
    </row>
    <row r="110" spans="1:8" x14ac:dyDescent="0.3">
      <c r="A110" s="68"/>
      <c r="B110" s="59"/>
      <c r="C110" s="69"/>
      <c r="D110" s="69"/>
      <c r="E110" s="69"/>
      <c r="F110" s="69"/>
      <c r="G110" s="69"/>
      <c r="H110" s="70"/>
    </row>
    <row r="111" spans="1:8" x14ac:dyDescent="0.3">
      <c r="A111" s="68"/>
      <c r="B111" s="59"/>
      <c r="C111" s="69"/>
      <c r="D111" s="69"/>
      <c r="E111" s="69"/>
      <c r="F111" s="69"/>
      <c r="G111" s="69"/>
      <c r="H111" s="70"/>
    </row>
    <row r="112" spans="1:8" x14ac:dyDescent="0.3">
      <c r="A112" s="71"/>
      <c r="B112" s="72"/>
      <c r="C112" s="73"/>
      <c r="D112" s="73"/>
      <c r="E112" s="73"/>
      <c r="F112" s="73"/>
      <c r="G112" s="73"/>
      <c r="H112" s="74"/>
    </row>
    <row r="113" spans="1:9" x14ac:dyDescent="0.3">
      <c r="A113" s="63" t="s">
        <v>29</v>
      </c>
      <c r="B113" s="64" t="s">
        <v>116</v>
      </c>
      <c r="C113" s="65">
        <v>27.49</v>
      </c>
      <c r="D113" s="65"/>
      <c r="E113" s="65">
        <v>18.98</v>
      </c>
      <c r="F113" s="65">
        <f>C113*1.5</f>
        <v>41.234999999999999</v>
      </c>
      <c r="G113" s="66">
        <f>F113-C113</f>
        <v>13.745000000000001</v>
      </c>
      <c r="H113" s="67">
        <v>5</v>
      </c>
      <c r="I113" s="3" t="s">
        <v>149</v>
      </c>
    </row>
    <row r="137" spans="1:9" x14ac:dyDescent="0.3">
      <c r="A137" s="25" t="s">
        <v>30</v>
      </c>
      <c r="B137" s="39"/>
      <c r="C137" s="22"/>
      <c r="D137" s="22"/>
      <c r="E137" s="22">
        <v>179</v>
      </c>
      <c r="F137" s="22"/>
      <c r="G137" s="19">
        <f>E137</f>
        <v>179</v>
      </c>
      <c r="H137" s="26">
        <v>6</v>
      </c>
      <c r="I137" s="3" t="s">
        <v>148</v>
      </c>
    </row>
    <row r="159" spans="1:8" x14ac:dyDescent="0.3">
      <c r="A159" s="25" t="s">
        <v>172</v>
      </c>
      <c r="B159" s="39" t="s">
        <v>173</v>
      </c>
      <c r="C159" s="22"/>
      <c r="D159" s="22"/>
      <c r="E159" s="22">
        <v>49.99</v>
      </c>
      <c r="F159" s="22"/>
      <c r="G159" s="19">
        <f>E159</f>
        <v>49.99</v>
      </c>
      <c r="H159" s="85">
        <v>7</v>
      </c>
    </row>
    <row r="181" spans="1:8" x14ac:dyDescent="0.3">
      <c r="A181" s="25" t="s">
        <v>174</v>
      </c>
      <c r="B181" s="39" t="s">
        <v>175</v>
      </c>
      <c r="C181" s="22"/>
      <c r="D181" s="22"/>
      <c r="E181" s="22">
        <f>3.49*3</f>
        <v>10.47</v>
      </c>
      <c r="F181" s="22"/>
      <c r="G181" s="19">
        <f>E181</f>
        <v>10.47</v>
      </c>
      <c r="H181" s="85">
        <v>8</v>
      </c>
    </row>
    <row r="183" spans="1:8" x14ac:dyDescent="0.3">
      <c r="G183" t="s">
        <v>189</v>
      </c>
    </row>
    <row r="205" spans="1:9" x14ac:dyDescent="0.3">
      <c r="A205" s="25" t="s">
        <v>147</v>
      </c>
      <c r="B205" s="39"/>
      <c r="C205" s="22"/>
      <c r="D205" s="22"/>
      <c r="E205" s="22">
        <v>4.99</v>
      </c>
      <c r="F205" s="22"/>
      <c r="G205" s="19">
        <f>E205</f>
        <v>4.99</v>
      </c>
      <c r="H205" s="26">
        <v>9</v>
      </c>
      <c r="I205" s="3" t="s">
        <v>148</v>
      </c>
    </row>
    <row r="229" spans="1:9" x14ac:dyDescent="0.3">
      <c r="A229" s="24" t="s">
        <v>43</v>
      </c>
      <c r="B229" s="39" t="s">
        <v>137</v>
      </c>
      <c r="C229" s="22">
        <v>453.29</v>
      </c>
      <c r="D229" s="22"/>
      <c r="E229" s="22">
        <v>85.97</v>
      </c>
      <c r="F229" s="22">
        <f>C229*1.5</f>
        <v>679.93500000000006</v>
      </c>
      <c r="G229" s="19">
        <f>F229-C229</f>
        <v>226.64500000000004</v>
      </c>
      <c r="H229" s="26">
        <v>11</v>
      </c>
      <c r="I229" t="s">
        <v>155</v>
      </c>
    </row>
    <row r="241" spans="1:9" x14ac:dyDescent="0.3">
      <c r="A241" s="24" t="s">
        <v>44</v>
      </c>
      <c r="B241" s="39" t="s">
        <v>136</v>
      </c>
      <c r="C241" s="22"/>
      <c r="D241" s="22"/>
      <c r="E241" s="22">
        <f>3*(11.4/4)</f>
        <v>8.5500000000000007</v>
      </c>
      <c r="F241" s="22"/>
      <c r="G241" s="19">
        <f>E241</f>
        <v>8.5500000000000007</v>
      </c>
      <c r="H241" s="26">
        <v>12</v>
      </c>
      <c r="I241" s="3" t="s">
        <v>148</v>
      </c>
    </row>
    <row r="247" spans="1:9" x14ac:dyDescent="0.3">
      <c r="E247" t="s">
        <v>161</v>
      </c>
    </row>
    <row r="275" spans="1:9" x14ac:dyDescent="0.3">
      <c r="A275" s="24" t="s">
        <v>198</v>
      </c>
      <c r="B275" s="39" t="s">
        <v>199</v>
      </c>
      <c r="C275" s="22"/>
      <c r="D275" s="22"/>
      <c r="E275" s="22">
        <v>270</v>
      </c>
      <c r="F275" s="22"/>
      <c r="G275" s="19">
        <v>270</v>
      </c>
      <c r="H275" s="26">
        <v>13</v>
      </c>
      <c r="I275" s="3" t="s">
        <v>148</v>
      </c>
    </row>
    <row r="289" ht="14.25" customHeight="1" x14ac:dyDescent="0.3"/>
    <row r="311" spans="1:12" x14ac:dyDescent="0.3">
      <c r="A311" s="25" t="s">
        <v>16</v>
      </c>
      <c r="B311" s="39" t="s">
        <v>178</v>
      </c>
      <c r="C311" s="22">
        <v>292.83999999999997</v>
      </c>
      <c r="D311" s="22"/>
      <c r="E311" s="22">
        <v>289</v>
      </c>
      <c r="F311" s="22">
        <f>292.84*1.5</f>
        <v>439.26</v>
      </c>
      <c r="G311" s="19">
        <f>F311-C311</f>
        <v>146.42000000000002</v>
      </c>
      <c r="H311" s="85">
        <v>15</v>
      </c>
    </row>
    <row r="313" spans="1:12" ht="15" thickBot="1" x14ac:dyDescent="0.35"/>
    <row r="314" spans="1:12" ht="15" thickBot="1" x14ac:dyDescent="0.35">
      <c r="K314" s="101" t="s">
        <v>190</v>
      </c>
      <c r="L314" s="103" t="s">
        <v>191</v>
      </c>
    </row>
    <row r="315" spans="1:12" x14ac:dyDescent="0.3">
      <c r="K315" s="126" t="s">
        <v>193</v>
      </c>
      <c r="L315" s="100">
        <f>5.22*2</f>
        <v>10.44</v>
      </c>
    </row>
    <row r="316" spans="1:12" x14ac:dyDescent="0.3">
      <c r="K316" s="97">
        <v>41</v>
      </c>
      <c r="L316" s="98">
        <v>7.84</v>
      </c>
    </row>
    <row r="317" spans="1:12" x14ac:dyDescent="0.3">
      <c r="K317" s="97">
        <v>42</v>
      </c>
      <c r="L317" s="98">
        <v>3.29</v>
      </c>
    </row>
    <row r="318" spans="1:12" x14ac:dyDescent="0.3">
      <c r="K318" s="97">
        <v>120</v>
      </c>
      <c r="L318" s="98">
        <v>1.72</v>
      </c>
    </row>
    <row r="319" spans="1:12" x14ac:dyDescent="0.3">
      <c r="K319" s="97">
        <v>121</v>
      </c>
      <c r="L319" s="98">
        <v>23.99</v>
      </c>
    </row>
    <row r="320" spans="1:12" x14ac:dyDescent="0.3">
      <c r="K320" s="97">
        <v>122</v>
      </c>
      <c r="L320" s="98">
        <v>9.59</v>
      </c>
    </row>
    <row r="321" spans="1:12" x14ac:dyDescent="0.3">
      <c r="K321" s="97">
        <v>123</v>
      </c>
      <c r="L321" s="98">
        <v>40.99</v>
      </c>
    </row>
    <row r="322" spans="1:12" x14ac:dyDescent="0.3">
      <c r="K322" s="99">
        <v>124</v>
      </c>
      <c r="L322" s="98">
        <v>99.99</v>
      </c>
    </row>
    <row r="323" spans="1:12" ht="15" thickBot="1" x14ac:dyDescent="0.35">
      <c r="K323" s="97">
        <v>125</v>
      </c>
      <c r="L323" s="98">
        <v>94.99</v>
      </c>
    </row>
    <row r="324" spans="1:12" ht="15" thickBot="1" x14ac:dyDescent="0.35">
      <c r="K324" s="101" t="s">
        <v>192</v>
      </c>
      <c r="L324" s="102">
        <f>SUM(L315:L323)</f>
        <v>292.84000000000003</v>
      </c>
    </row>
    <row r="330" spans="1:12" x14ac:dyDescent="0.3">
      <c r="A330" s="24" t="s">
        <v>78</v>
      </c>
      <c r="B330" s="39" t="s">
        <v>167</v>
      </c>
      <c r="C330" s="22"/>
      <c r="D330" s="22"/>
      <c r="E330" s="22">
        <v>42.35</v>
      </c>
      <c r="F330" s="22"/>
      <c r="G330" s="19">
        <f>84.7/2</f>
        <v>42.35</v>
      </c>
      <c r="H330" s="85">
        <v>16</v>
      </c>
    </row>
    <row r="331" spans="1:12" x14ac:dyDescent="0.3">
      <c r="A331" s="24" t="s">
        <v>79</v>
      </c>
      <c r="B331" s="39" t="s">
        <v>167</v>
      </c>
      <c r="C331" s="22"/>
      <c r="D331" s="22"/>
      <c r="E331" s="22">
        <v>42.35</v>
      </c>
      <c r="F331" s="22"/>
      <c r="G331" s="19">
        <f>84.7/2</f>
        <v>42.35</v>
      </c>
      <c r="H331" s="85">
        <v>16</v>
      </c>
    </row>
    <row r="350" spans="1:8" x14ac:dyDescent="0.3">
      <c r="A350" s="24" t="s">
        <v>194</v>
      </c>
      <c r="B350" s="39" t="s">
        <v>196</v>
      </c>
      <c r="C350" s="22"/>
      <c r="D350" s="22"/>
      <c r="E350" s="22">
        <v>38.46</v>
      </c>
      <c r="F350" s="22"/>
      <c r="G350" s="19">
        <v>38.46</v>
      </c>
      <c r="H350" s="85">
        <v>17</v>
      </c>
    </row>
    <row r="362" spans="1:8" x14ac:dyDescent="0.3">
      <c r="A362" s="20" t="s">
        <v>156</v>
      </c>
      <c r="B362" s="62"/>
    </row>
    <row r="365" spans="1:8" x14ac:dyDescent="0.3">
      <c r="A365" s="24" t="s">
        <v>159</v>
      </c>
      <c r="B365" s="39" t="s">
        <v>139</v>
      </c>
      <c r="C365" s="22"/>
      <c r="D365" s="22"/>
      <c r="E365" s="22"/>
      <c r="F365" s="22"/>
      <c r="G365" s="19"/>
      <c r="H365" s="26"/>
    </row>
    <row r="391" spans="1:8" x14ac:dyDescent="0.3">
      <c r="A391" s="24" t="s">
        <v>157</v>
      </c>
      <c r="B391" s="39" t="s">
        <v>139</v>
      </c>
      <c r="C391" s="22"/>
      <c r="D391" s="22"/>
      <c r="E391" s="22"/>
      <c r="F391" s="22"/>
      <c r="G391" s="19"/>
      <c r="H391" s="26"/>
    </row>
    <row r="420" spans="1:8" x14ac:dyDescent="0.3">
      <c r="A420" s="24" t="s">
        <v>158</v>
      </c>
      <c r="B420" s="39" t="s">
        <v>139</v>
      </c>
      <c r="C420" s="22"/>
      <c r="D420" s="22"/>
      <c r="E420" s="22"/>
      <c r="F420" s="22"/>
      <c r="G420" s="19"/>
      <c r="H420" s="26"/>
    </row>
    <row r="445" spans="1:8" ht="28.8" x14ac:dyDescent="0.3">
      <c r="A445" s="24" t="s">
        <v>181</v>
      </c>
      <c r="B445" s="39" t="s">
        <v>182</v>
      </c>
      <c r="C445" s="22"/>
      <c r="D445" s="22"/>
      <c r="E445" s="22"/>
      <c r="F445" s="22"/>
      <c r="G445" s="19"/>
      <c r="H445" s="26"/>
    </row>
  </sheetData>
  <mergeCells count="1">
    <mergeCell ref="C1:G1"/>
  </mergeCells>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MSRP_Spreadsheet</vt:lpstr>
      <vt:lpstr>Supporting_Calculations</vt:lpstr>
      <vt:lpstr>Reciepts-Documentation</vt:lpstr>
      <vt:lpstr>spptdoc</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Madeleine</dc:creator>
  <cp:lastModifiedBy>Madeleine Moir</cp:lastModifiedBy>
  <cp:lastPrinted>2016-02-22T03:45:49Z</cp:lastPrinted>
  <dcterms:created xsi:type="dcterms:W3CDTF">2014-02-13T01:06:36Z</dcterms:created>
  <dcterms:modified xsi:type="dcterms:W3CDTF">2016-02-23T04:46:50Z</dcterms:modified>
</cp:coreProperties>
</file>