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cob\Documents\Clean Snowmobile\Clean Sled 2016-2017\"/>
    </mc:Choice>
  </mc:AlternateContent>
  <bookViews>
    <workbookView xWindow="0" yWindow="0" windowWidth="28800" windowHeight="12585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MSRP_spreadsheet!$3:$3</definedName>
  </definedNames>
  <calcPr calcId="152511"/>
</workbook>
</file>

<file path=xl/calcChain.xml><?xml version="1.0" encoding="utf-8"?>
<calcChain xmlns="http://schemas.openxmlformats.org/spreadsheetml/2006/main">
  <c r="E633" i="3" l="1"/>
  <c r="G633" i="3" s="1"/>
  <c r="G123" i="2"/>
  <c r="E123" i="2"/>
  <c r="E123" i="1"/>
  <c r="G32" i="2" l="1"/>
  <c r="G162" i="2"/>
  <c r="G130" i="1"/>
  <c r="G124" i="2"/>
  <c r="G22" i="2"/>
  <c r="F20" i="2"/>
  <c r="G20" i="2" s="1"/>
  <c r="C20" i="2"/>
  <c r="G873" i="3"/>
  <c r="E284" i="3"/>
  <c r="C47" i="3"/>
  <c r="G124" i="1"/>
  <c r="G652" i="3"/>
  <c r="G125" i="1" l="1"/>
  <c r="F31" i="3"/>
  <c r="G31" i="3" s="1"/>
  <c r="C20" i="1"/>
  <c r="C31" i="3"/>
  <c r="F20" i="1"/>
  <c r="G20" i="1" s="1"/>
  <c r="G816" i="3"/>
  <c r="G519" i="3" l="1"/>
  <c r="G69" i="2"/>
  <c r="G203" i="3" l="1"/>
  <c r="G174" i="3"/>
  <c r="G144" i="3"/>
  <c r="G38" i="2"/>
  <c r="G37" i="2"/>
  <c r="G36" i="2"/>
  <c r="G36" i="1"/>
  <c r="G37" i="1"/>
  <c r="G38" i="1"/>
  <c r="F139" i="1" l="1"/>
  <c r="G139" i="1" s="1"/>
  <c r="F415" i="3" l="1"/>
  <c r="G415" i="3" s="1"/>
  <c r="G264" i="3"/>
  <c r="G166" i="2"/>
  <c r="G166" i="1"/>
  <c r="F54" i="2"/>
  <c r="G54" i="2" s="1"/>
  <c r="F54" i="1"/>
  <c r="G54" i="1" s="1"/>
  <c r="E175" i="2"/>
  <c r="D175" i="2"/>
  <c r="C175" i="2"/>
  <c r="G173" i="2"/>
  <c r="G172" i="2"/>
  <c r="G171" i="2"/>
  <c r="G170" i="2"/>
  <c r="G169" i="2"/>
  <c r="G168" i="2"/>
  <c r="G167" i="2"/>
  <c r="G165" i="2"/>
  <c r="G164" i="2"/>
  <c r="G163" i="2"/>
  <c r="G161" i="2"/>
  <c r="G160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3" i="2"/>
  <c r="G142" i="2"/>
  <c r="G141" i="2"/>
  <c r="G140" i="2"/>
  <c r="G138" i="2"/>
  <c r="G137" i="2"/>
  <c r="G136" i="2"/>
  <c r="G135" i="2"/>
  <c r="G134" i="2"/>
  <c r="G133" i="2"/>
  <c r="G132" i="2"/>
  <c r="G131" i="2"/>
  <c r="G130" i="2"/>
  <c r="G129" i="2"/>
  <c r="G126" i="2"/>
  <c r="G125" i="2"/>
  <c r="G120" i="2"/>
  <c r="G119" i="2"/>
  <c r="G118" i="2"/>
  <c r="G117" i="2"/>
  <c r="G116" i="2"/>
  <c r="G115" i="2"/>
  <c r="G114" i="2"/>
  <c r="G113" i="2"/>
  <c r="G110" i="2"/>
  <c r="G109" i="2"/>
  <c r="G108" i="2"/>
  <c r="G107" i="2"/>
  <c r="G106" i="2"/>
  <c r="G105" i="2"/>
  <c r="G104" i="2"/>
  <c r="G103" i="2"/>
  <c r="G102" i="2"/>
  <c r="G101" i="2"/>
  <c r="G100" i="2"/>
  <c r="G96" i="2"/>
  <c r="G95" i="2"/>
  <c r="G94" i="2"/>
  <c r="G93" i="2"/>
  <c r="G92" i="2"/>
  <c r="G91" i="2"/>
  <c r="G90" i="2"/>
  <c r="G87" i="2"/>
  <c r="G86" i="2"/>
  <c r="G85" i="2"/>
  <c r="G84" i="2"/>
  <c r="G83" i="2"/>
  <c r="G82" i="2"/>
  <c r="G81" i="2"/>
  <c r="G78" i="2"/>
  <c r="G77" i="2"/>
  <c r="G76" i="2"/>
  <c r="G75" i="2"/>
  <c r="G74" i="2"/>
  <c r="G73" i="2"/>
  <c r="G72" i="2"/>
  <c r="G70" i="2"/>
  <c r="G68" i="2"/>
  <c r="G67" i="2"/>
  <c r="G66" i="2"/>
  <c r="G65" i="2"/>
  <c r="G64" i="2"/>
  <c r="G61" i="2"/>
  <c r="G60" i="2"/>
  <c r="G59" i="2"/>
  <c r="G58" i="2"/>
  <c r="G57" i="2"/>
  <c r="G56" i="2"/>
  <c r="G55" i="2"/>
  <c r="G50" i="2"/>
  <c r="G49" i="2"/>
  <c r="G48" i="2"/>
  <c r="G47" i="2"/>
  <c r="G46" i="2"/>
  <c r="G45" i="2"/>
  <c r="G44" i="2"/>
  <c r="G43" i="2"/>
  <c r="G42" i="2"/>
  <c r="G39" i="2"/>
  <c r="G35" i="2"/>
  <c r="G34" i="2"/>
  <c r="G33" i="2"/>
  <c r="G29" i="2"/>
  <c r="G28" i="2"/>
  <c r="G27" i="2"/>
  <c r="G26" i="2"/>
  <c r="G25" i="2"/>
  <c r="G24" i="2"/>
  <c r="G23" i="2"/>
  <c r="G17" i="2"/>
  <c r="G16" i="2"/>
  <c r="G15" i="2"/>
  <c r="G14" i="2"/>
  <c r="G13" i="2"/>
  <c r="G12" i="2"/>
  <c r="G11" i="2"/>
  <c r="G10" i="2"/>
  <c r="G9" i="2"/>
  <c r="G854" i="3"/>
  <c r="G777" i="3"/>
  <c r="G747" i="3"/>
  <c r="G714" i="3"/>
  <c r="G574" i="3"/>
  <c r="G545" i="3"/>
  <c r="G69" i="1"/>
  <c r="G70" i="1"/>
  <c r="G71" i="1"/>
  <c r="G72" i="1"/>
  <c r="G73" i="1"/>
  <c r="G74" i="1"/>
  <c r="G75" i="1"/>
  <c r="G76" i="1"/>
  <c r="G77" i="1"/>
  <c r="G329" i="3"/>
  <c r="G44" i="1"/>
  <c r="G309" i="3"/>
  <c r="G43" i="1"/>
  <c r="G157" i="1"/>
  <c r="G158" i="1"/>
  <c r="G160" i="1"/>
  <c r="G161" i="1"/>
  <c r="G163" i="1"/>
  <c r="G164" i="1"/>
  <c r="G165" i="1"/>
  <c r="G167" i="1"/>
  <c r="G168" i="1"/>
  <c r="G169" i="1"/>
  <c r="G170" i="1"/>
  <c r="G171" i="1"/>
  <c r="C177" i="2" l="1"/>
  <c r="G175" i="2"/>
  <c r="F175" i="2"/>
  <c r="G600" i="3" l="1"/>
  <c r="G116" i="1"/>
  <c r="G496" i="3"/>
  <c r="G68" i="1"/>
  <c r="G467" i="3"/>
  <c r="G447" i="3"/>
  <c r="G67" i="1"/>
  <c r="G65" i="1"/>
  <c r="G362" i="3" l="1"/>
  <c r="G284" i="3"/>
  <c r="G41" i="1" l="1"/>
  <c r="G42" i="1"/>
  <c r="G45" i="1"/>
  <c r="G46" i="1"/>
  <c r="G122" i="3"/>
  <c r="G99" i="3"/>
  <c r="F175" i="1" l="1"/>
  <c r="E175" i="1"/>
  <c r="D175" i="1"/>
  <c r="C175" i="1"/>
  <c r="G173" i="1"/>
  <c r="G172" i="1"/>
  <c r="G156" i="1"/>
  <c r="G155" i="1"/>
  <c r="G154" i="1"/>
  <c r="G153" i="1"/>
  <c r="G152" i="1"/>
  <c r="G151" i="1"/>
  <c r="G150" i="1"/>
  <c r="G149" i="1"/>
  <c r="G148" i="1"/>
  <c r="G147" i="1"/>
  <c r="G146" i="1"/>
  <c r="G143" i="1"/>
  <c r="G142" i="1"/>
  <c r="G141" i="1"/>
  <c r="G140" i="1"/>
  <c r="G138" i="1"/>
  <c r="G137" i="1"/>
  <c r="G136" i="1"/>
  <c r="G135" i="1"/>
  <c r="G134" i="1"/>
  <c r="G133" i="1"/>
  <c r="G132" i="1"/>
  <c r="G131" i="1"/>
  <c r="G129" i="1"/>
  <c r="G126" i="1"/>
  <c r="G123" i="1"/>
  <c r="G120" i="1"/>
  <c r="G119" i="1"/>
  <c r="G118" i="1"/>
  <c r="G117" i="1"/>
  <c r="G115" i="1"/>
  <c r="G114" i="1"/>
  <c r="G113" i="1"/>
  <c r="G110" i="1"/>
  <c r="G109" i="1"/>
  <c r="G108" i="1"/>
  <c r="G107" i="1"/>
  <c r="G106" i="1"/>
  <c r="G105" i="1"/>
  <c r="G104" i="1"/>
  <c r="G103" i="1"/>
  <c r="G102" i="1"/>
  <c r="G101" i="1"/>
  <c r="G100" i="1"/>
  <c r="G96" i="1"/>
  <c r="G95" i="1"/>
  <c r="G94" i="1"/>
  <c r="G93" i="1"/>
  <c r="G92" i="1"/>
  <c r="G91" i="1"/>
  <c r="G90" i="1"/>
  <c r="G87" i="1"/>
  <c r="G86" i="1"/>
  <c r="G85" i="1"/>
  <c r="G84" i="1"/>
  <c r="G83" i="1"/>
  <c r="G82" i="1"/>
  <c r="G81" i="1"/>
  <c r="G78" i="1"/>
  <c r="G66" i="1"/>
  <c r="G64" i="1"/>
  <c r="G61" i="1"/>
  <c r="G60" i="1"/>
  <c r="G59" i="1"/>
  <c r="G58" i="1"/>
  <c r="G57" i="1"/>
  <c r="G56" i="1"/>
  <c r="G55" i="1"/>
  <c r="G50" i="1"/>
  <c r="G49" i="1"/>
  <c r="G48" i="1"/>
  <c r="G47" i="1"/>
  <c r="G39" i="1"/>
  <c r="G35" i="1"/>
  <c r="G34" i="1"/>
  <c r="G33" i="1"/>
  <c r="G29" i="1"/>
  <c r="G28" i="1"/>
  <c r="G27" i="1"/>
  <c r="G26" i="1"/>
  <c r="G25" i="1"/>
  <c r="G24" i="1"/>
  <c r="G23" i="1"/>
  <c r="G22" i="1"/>
  <c r="G17" i="1"/>
  <c r="G16" i="1"/>
  <c r="G15" i="1"/>
  <c r="G14" i="1"/>
  <c r="G13" i="1"/>
  <c r="G12" i="1"/>
  <c r="G11" i="1"/>
  <c r="G10" i="1"/>
  <c r="G9" i="1"/>
  <c r="C177" i="1" l="1"/>
  <c r="G175" i="1"/>
</calcChain>
</file>

<file path=xl/sharedStrings.xml><?xml version="1.0" encoding="utf-8"?>
<sst xmlns="http://schemas.openxmlformats.org/spreadsheetml/2006/main" count="755" uniqueCount="251">
  <si>
    <t>Exhaust System</t>
  </si>
  <si>
    <t>Front Suspension</t>
  </si>
  <si>
    <t>Rear Suspension</t>
  </si>
  <si>
    <t>Drivetrain</t>
  </si>
  <si>
    <t>Air Management/Intake System</t>
  </si>
  <si>
    <t>Cooling System</t>
  </si>
  <si>
    <t>3-way exhaust catalyst</t>
  </si>
  <si>
    <t>Noise/Vibration/Harshness</t>
  </si>
  <si>
    <t>Chassis</t>
  </si>
  <si>
    <t>Fuel Management</t>
  </si>
  <si>
    <t>Engine/Motor</t>
  </si>
  <si>
    <t>Electrical</t>
  </si>
  <si>
    <t>Description/Details</t>
  </si>
  <si>
    <t>12 VDC outlet</t>
  </si>
  <si>
    <t>Component</t>
  </si>
  <si>
    <t>Whls. + 50%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</si>
  <si>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</si>
  <si>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</si>
  <si>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</si>
  <si>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</si>
  <si>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</si>
  <si>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</si>
  <si>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</si>
  <si>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Total</t>
  </si>
  <si>
    <t>Subtotals:</t>
  </si>
  <si>
    <t>Sled MSRP or Highest Value of modified components</t>
  </si>
  <si>
    <t xml:space="preserve"> 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</si>
  <si>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</si>
  <si>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</si>
  <si>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</si>
  <si>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</si>
  <si>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2016 model year base sled (reflects engine choice)</t>
  </si>
  <si>
    <t>Tow hitch/rack</t>
  </si>
  <si>
    <t>Handle bar hooks</t>
  </si>
  <si>
    <t>Mirrors</t>
  </si>
  <si>
    <t>Tachometer</t>
  </si>
  <si>
    <t>Electric start</t>
  </si>
  <si>
    <t>Reverse</t>
  </si>
  <si>
    <t>Shocks</t>
  </si>
  <si>
    <t>Other</t>
  </si>
  <si>
    <t>Spark-ignition/compression-ignition</t>
  </si>
  <si>
    <t>Internal parts coating</t>
  </si>
  <si>
    <t>Head</t>
  </si>
  <si>
    <t>Cylinder</t>
  </si>
  <si>
    <t>Pistons/rings/connecting rods</t>
  </si>
  <si>
    <t>Electric motor</t>
  </si>
  <si>
    <t>Auxiliary energy sources</t>
  </si>
  <si>
    <t>Fabrication</t>
  </si>
  <si>
    <t>Turbocharger</t>
  </si>
  <si>
    <t>Supercharger</t>
  </si>
  <si>
    <t>Air box/air filter</t>
  </si>
  <si>
    <t>Intercooler</t>
  </si>
  <si>
    <t>Reed valve</t>
  </si>
  <si>
    <t>Rotary valve</t>
  </si>
  <si>
    <t>Boost bottle</t>
  </si>
  <si>
    <t>Fuel injector (PFI, SDI, DI)</t>
  </si>
  <si>
    <t>Throttle body</t>
  </si>
  <si>
    <t>Carburetor</t>
  </si>
  <si>
    <t>Fuel pump</t>
  </si>
  <si>
    <t>Fuel pressure regulator</t>
  </si>
  <si>
    <t>Fuel filter</t>
  </si>
  <si>
    <t>Fuel line</t>
  </si>
  <si>
    <t>Muffler</t>
  </si>
  <si>
    <t>Diesel particulate filter</t>
  </si>
  <si>
    <t>Secondary air pump</t>
  </si>
  <si>
    <t>Oxidation catalyst</t>
  </si>
  <si>
    <t>Air pump plumbing</t>
  </si>
  <si>
    <t>Heat management</t>
  </si>
  <si>
    <t>Skis</t>
  </si>
  <si>
    <t>Springs</t>
  </si>
  <si>
    <t>Trailing arms/A-arms</t>
  </si>
  <si>
    <t>Steering components</t>
  </si>
  <si>
    <t>Wheels</t>
  </si>
  <si>
    <t>Hyfax/sliders</t>
  </si>
  <si>
    <t>Mount points</t>
  </si>
  <si>
    <t>Track</t>
  </si>
  <si>
    <t>Studs</t>
  </si>
  <si>
    <t>Driveshaft/drive sprockets</t>
  </si>
  <si>
    <t>Chaincase/gear box</t>
  </si>
  <si>
    <t>Jackshaft</t>
  </si>
  <si>
    <t>Drive clutch</t>
  </si>
  <si>
    <t>Driven clutch</t>
  </si>
  <si>
    <t>Drive belt</t>
  </si>
  <si>
    <t>CVT guarding/cover</t>
  </si>
  <si>
    <t>Clutch adaptor</t>
  </si>
  <si>
    <t>Radiator</t>
  </si>
  <si>
    <t>Coolant pump</t>
  </si>
  <si>
    <t>Fan</t>
  </si>
  <si>
    <t>Heat exchanger</t>
  </si>
  <si>
    <t>Thermostat</t>
  </si>
  <si>
    <t>Fiberglass packing</t>
  </si>
  <si>
    <t>Bulkhead modification</t>
  </si>
  <si>
    <t>Tunnel modification</t>
  </si>
  <si>
    <t>Seat</t>
  </si>
  <si>
    <t>Hood</t>
  </si>
  <si>
    <t>Windshield</t>
  </si>
  <si>
    <t>Motor mount</t>
  </si>
  <si>
    <t>Fuel tank</t>
  </si>
  <si>
    <t>Battery box</t>
  </si>
  <si>
    <t>Handlebars/hooks/risers</t>
  </si>
  <si>
    <t>Hand guards</t>
  </si>
  <si>
    <t>Throttle</t>
  </si>
  <si>
    <t>Brake system</t>
  </si>
  <si>
    <t>Heated grips</t>
  </si>
  <si>
    <t>Battery(s)</t>
  </si>
  <si>
    <t>Switches</t>
  </si>
  <si>
    <t>Connectors</t>
  </si>
  <si>
    <t>Fuses</t>
  </si>
  <si>
    <t>Wire/cable</t>
  </si>
  <si>
    <t>Lighting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</si>
  <si>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</si>
  <si>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</si>
  <si>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</si>
  <si>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</si>
  <si>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</si>
  <si>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</si>
  <si>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</si>
  <si>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Engine calibration hardware</t>
  </si>
  <si>
    <t>Engine calibration software</t>
  </si>
  <si>
    <t>Pulley</t>
  </si>
  <si>
    <t>Belts</t>
  </si>
  <si>
    <t>Arctic Cat Pantera 3000</t>
  </si>
  <si>
    <t>Stock</t>
  </si>
  <si>
    <t>N/A</t>
  </si>
  <si>
    <t>Garrett MGT1238</t>
  </si>
  <si>
    <t>Turbocharger intake coupler 90 degree</t>
  </si>
  <si>
    <t>Turbocharger Intake reducer coupler</t>
  </si>
  <si>
    <t>90 degree 2.25" Silicone Jointer</t>
  </si>
  <si>
    <t>2.25" to 1.75" Reducer</t>
  </si>
  <si>
    <t>Custom, equivalent to stock</t>
  </si>
  <si>
    <t>Intercooler Radiator</t>
  </si>
  <si>
    <t>Blow-off Valve</t>
  </si>
  <si>
    <t>Intercooler and Turbo Coolant Line</t>
  </si>
  <si>
    <t>Bosch-Style Diverter Valve for production</t>
  </si>
  <si>
    <t>Replaced with higher flow, equivalent body size</t>
  </si>
  <si>
    <t>Stock Injectors</t>
  </si>
  <si>
    <t>Replacement 610 cc/min Injectors</t>
  </si>
  <si>
    <t>Polaris RZR Electronic Throttle Body</t>
  </si>
  <si>
    <t>Stock / Equivalent</t>
  </si>
  <si>
    <t>Header</t>
  </si>
  <si>
    <t>Tunnel Exhaust</t>
  </si>
  <si>
    <t>Post-Turbo Exhaust</t>
  </si>
  <si>
    <t>304 Stainless Bend</t>
  </si>
  <si>
    <t>Header/Exhaust wrap</t>
  </si>
  <si>
    <t>Allstar Performance Exhaust Wrap</t>
  </si>
  <si>
    <t>Walker Straight 2" Tubing</t>
  </si>
  <si>
    <t>Auxiliary Fan</t>
  </si>
  <si>
    <t>4"</t>
  </si>
  <si>
    <t>Stock Equivalent</t>
  </si>
  <si>
    <t>Ski-Doo E-Throttle</t>
  </si>
  <si>
    <t>For Research Only</t>
  </si>
  <si>
    <t>Any other Sensors, Research Only</t>
  </si>
  <si>
    <t>Intercooler Loop Temperature Sensor</t>
  </si>
  <si>
    <t>Intercooler Pump</t>
  </si>
  <si>
    <t>Turbo Scavenge Pump</t>
  </si>
  <si>
    <t>Water Temperature Sensor</t>
  </si>
  <si>
    <t>12V Solenoid Valve</t>
  </si>
  <si>
    <t>12V Water Pump</t>
  </si>
  <si>
    <t>12V Scavenge Oil Pump</t>
  </si>
  <si>
    <t>Turbo Oil</t>
  </si>
  <si>
    <t>Turbo Lines and fittings</t>
  </si>
  <si>
    <t>Intercooler Radiator Cap</t>
  </si>
  <si>
    <t>Radiator cap assembly</t>
  </si>
  <si>
    <t>EGR Cooler</t>
  </si>
  <si>
    <t>EGR Valve</t>
  </si>
  <si>
    <t>EGR Cooler, Liquid to Air</t>
  </si>
  <si>
    <t>Flex-Fuel Sensor</t>
  </si>
  <si>
    <t>GM Flex-Fuel Sensor</t>
  </si>
  <si>
    <t>Calculations / Comments</t>
  </si>
  <si>
    <t>2*$81.95 for stock = $163.90, 2*$75 for new = $150</t>
  </si>
  <si>
    <t>Comments</t>
  </si>
  <si>
    <t>Mfg costs more: $418.95*1.5-$418.95 = $209.48</t>
  </si>
  <si>
    <t>Intercooler, Turbo, EGR Coolant Line</t>
  </si>
  <si>
    <t>3/4" Rubber hose for production (5')</t>
  </si>
  <si>
    <t>$3.49*5 = $17.45</t>
  </si>
  <si>
    <t>O2 Sensor</t>
  </si>
  <si>
    <t>Added for efficiency and performance gains</t>
  </si>
  <si>
    <t>Added due to turbocharger / intercooler</t>
  </si>
  <si>
    <t>Added for cooling of turbo, EGR, and intercooler</t>
  </si>
  <si>
    <t>Added for ease of filling intercooler system</t>
  </si>
  <si>
    <t>Added for turbo, recirculation style for sound</t>
  </si>
  <si>
    <t>Added for turbo oil feed / drain</t>
  </si>
  <si>
    <t>Added to relocate resonator to rear of snowmobile for sound and thermal</t>
  </si>
  <si>
    <t>Added due to need for larger post-turbo diameter</t>
  </si>
  <si>
    <t>Added for thermal</t>
  </si>
  <si>
    <t>Added for Nox reduction and cooler intake temps, reliability and power density</t>
  </si>
  <si>
    <t>Added to control turbo above wastegate pressure</t>
  </si>
  <si>
    <t>Added to circulate intercooler system</t>
  </si>
  <si>
    <t>Added for low-mount turbo, lower center of gravity</t>
  </si>
  <si>
    <t>Added for control of Intercooler system</t>
  </si>
  <si>
    <t>Added for flex-fuel capabilities</t>
  </si>
  <si>
    <t>Arctic Cat late-model cooler</t>
  </si>
  <si>
    <t>Polaris RZR Throttle Body</t>
  </si>
  <si>
    <t>Arctic Cat Throttle Body (Replaced)</t>
  </si>
  <si>
    <t>New costs more: $216.99*1.5-$216.99 = $108.5</t>
  </si>
  <si>
    <t>Ski-doo E-Throttle</t>
  </si>
  <si>
    <t>Arctic Cat Throttle</t>
  </si>
  <si>
    <t>Straight intake coupler</t>
  </si>
  <si>
    <t>Straight 2" ID silicone jointer (QTY 2)</t>
  </si>
  <si>
    <t>Added to couple intake pipes</t>
  </si>
  <si>
    <t>2*$1.40 = $2.80</t>
  </si>
  <si>
    <t>Intake Clamps</t>
  </si>
  <si>
    <t>T-bolt intake clamps</t>
  </si>
  <si>
    <t>Added for clamping turbo jointers</t>
  </si>
  <si>
    <t>Vacuum / Boost hose</t>
  </si>
  <si>
    <t>Added for boost / blow-off control</t>
  </si>
  <si>
    <t>Heraeus 3-way Catalyst</t>
  </si>
  <si>
    <t>Added for reduction of HC, CO and Nox emissions</t>
  </si>
  <si>
    <t>Added for rider experience and transient control, new throttle is higher cost</t>
  </si>
  <si>
    <t>Mfg. quote</t>
  </si>
  <si>
    <t>2017 MSRP</t>
  </si>
  <si>
    <t>2017 model year base sled (reflects engine choice)</t>
  </si>
  <si>
    <t>Arctic Cat ZR 3000</t>
  </si>
  <si>
    <t>ZR 3000 comes stock with 700cc four stroke, silent track, trail characteristics</t>
  </si>
  <si>
    <t>PCV Scavenge Pump</t>
  </si>
  <si>
    <t>Added to prevent PCV oil overflow, recirculates to oil pan</t>
  </si>
  <si>
    <t>Added for higher spark energy, penetrates EGR dilution</t>
  </si>
  <si>
    <t>LS2/LS7 Coils</t>
  </si>
  <si>
    <t>Stock/Equivalent</t>
  </si>
  <si>
    <t>Liquid to Air Bell Intercooler</t>
  </si>
  <si>
    <t>Retail Cost of custom intercooler</t>
  </si>
  <si>
    <t>Manufacturing Cost for 5,000 units</t>
  </si>
  <si>
    <t>EGR Valve, Stepper motor</t>
  </si>
  <si>
    <t>EGR Valve, Stepper Motor</t>
  </si>
  <si>
    <t>Water to Air Bell Intercooler, based on 5,000 units</t>
  </si>
  <si>
    <t>Added for cooling of air intake temperature</t>
  </si>
  <si>
    <t>Added for Nox and fueling reduction</t>
  </si>
  <si>
    <t>Lizard Skin</t>
  </si>
  <si>
    <t>1 gallon covers 25 sq. feet (QTY 5 sq. feet)</t>
  </si>
  <si>
    <t>Added for track noise dampening</t>
  </si>
  <si>
    <t>Arctic Cat Stock Wires and Plugs (QTY 2)</t>
  </si>
  <si>
    <t>MSD Wires and Plugs (QTY 1)</t>
  </si>
  <si>
    <t>Spark Plug Wires and Boots</t>
  </si>
  <si>
    <t>MSD Wires and Boots (QTY 1)</t>
  </si>
  <si>
    <t>LS2/LS7 Coils (QTY 2), replacement</t>
  </si>
  <si>
    <t>2017 MSRP (Reciepts - Documentation)</t>
  </si>
  <si>
    <t>Rule 10.5.9.1, correct boots and wire would be included in production</t>
  </si>
  <si>
    <t>Rule 10.5.9.1, equivalent to stock</t>
  </si>
  <si>
    <t>Add for removal of heat from intercooler system</t>
  </si>
  <si>
    <t>Rule 10.5.9.1, higher flow injectors would be included in production</t>
  </si>
  <si>
    <t>Rule 10.5.9.2, Replacement of stock Throttle Body, Mfg higher cost.</t>
  </si>
  <si>
    <t>2017 MSRP (Calculations)</t>
  </si>
  <si>
    <r>
      <t xml:space="preserve">2*$39.56 for stock = $79.12, 2*$82.58 for new = 165.16, </t>
    </r>
    <r>
      <rPr>
        <b/>
        <u val="singleAccounting"/>
        <sz val="10"/>
        <rFont val="Arial"/>
        <family val="2"/>
      </rPr>
      <t>$165.16*.5 for added cost = $82.58</t>
    </r>
  </si>
  <si>
    <t>2 gal./50 sq. ft. = 1 gal. per 25 sq. ft., $74.99 per gal./25 sq. ft. per gal. = $2.99 per sq. ft., QTY 5 sq. ft.*$2.99 = $14.95</t>
  </si>
  <si>
    <t>2. Component MSRP based on Manufacturing Quote + 50%: Quote for 5,000 units = $500,000, per item MSRP would equal $500,000 / 5,000 x 1.5 = $150.00/ea</t>
  </si>
  <si>
    <t>3. Component MSRP based on Wholesale Price + 50%: quote for wholesale is $245, per item MSRP would equal $245 x 1.5 = $367.50</t>
  </si>
  <si>
    <t>4. Component MSRP based on Retail Price for components that are added to sled.</t>
  </si>
  <si>
    <t>5. For substituted components, MSRP based on (higher retail price + 50%) - mfg MSRP: Example, if mfg skis are $400 and aftermarket skis are $325, cost of substitution is ($400*1.5) - $400=$200 to reflect increased customer value.</t>
  </si>
  <si>
    <t>Tunnel Shroud</t>
  </si>
  <si>
    <t>1/8" Rubber Sheet (QTY 2)</t>
  </si>
  <si>
    <t>$8.35 per sheet * 2 QTY = $16.70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</si>
</sst>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2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  <font>
      <sz val="11"/>
      <color rgb="FF006100"/>
      <name val="Calibri"/>
      <family val="2"/>
      <scheme val="minor"/>
    </font>
    <font>
      <sz val="28"/>
      <name val="BankGothic Md BT"/>
      <family val="2"/>
    </font>
    <font>
      <b/>
      <sz val="11"/>
      <name val="Calibri"/>
      <family val="2"/>
      <scheme val="minor"/>
    </font>
    <font>
      <b/>
      <u val="singleAccounting"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2" borderId="0" applyNumberFormat="0" applyBorder="0" applyAlignment="0" applyProtection="0"/>
  </cellStyleXfs>
  <cellXfs count="174">
    <xf numFmtId="0" fontId="0" fillId="0" borderId="0" xfId="0"/>
    <xf numFmtId="0" fontId="5" fillId="0" borderId="0" xfId="0" applyFont="1" applyAlignment="1">
      <alignment horizontal="center"/>
    </xf>
    <xf numFmtId="0" fontId="0" fillId="0" borderId="2" xfId="0" applyBorder="1"/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7" fillId="0" borderId="0" xfId="0" applyFont="1"/>
    <xf numFmtId="0" fontId="0" fillId="0" borderId="11" xfId="0" applyBorder="1"/>
    <xf numFmtId="0" fontId="3" fillId="0" borderId="2" xfId="0" applyFont="1" applyBorder="1" applyAlignment="1">
      <alignment horizontal="center" vertical="center"/>
    </xf>
    <xf numFmtId="0" fontId="8" fillId="2" borderId="14" xfId="3" applyBorder="1"/>
    <xf numFmtId="0" fontId="0" fillId="0" borderId="17" xfId="0" applyBorder="1"/>
    <xf numFmtId="0" fontId="0" fillId="0" borderId="12" xfId="0" applyBorder="1" applyAlignment="1">
      <alignment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12" xfId="0" applyFont="1" applyBorder="1" applyAlignment="1">
      <alignment vertical="center"/>
    </xf>
    <xf numFmtId="0" fontId="0" fillId="0" borderId="5" xfId="0" applyBorder="1"/>
    <xf numFmtId="0" fontId="0" fillId="0" borderId="17" xfId="0" applyBorder="1" applyAlignment="1">
      <alignment vertical="center"/>
    </xf>
    <xf numFmtId="0" fontId="0" fillId="0" borderId="2" xfId="0" applyBorder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/>
    </xf>
    <xf numFmtId="0" fontId="10" fillId="2" borderId="14" xfId="3" applyFont="1" applyBorder="1" applyAlignment="1">
      <alignment horizontal="center"/>
    </xf>
    <xf numFmtId="0" fontId="10" fillId="2" borderId="15" xfId="3" applyFont="1" applyBorder="1" applyAlignment="1">
      <alignment horizontal="center"/>
    </xf>
    <xf numFmtId="0" fontId="10" fillId="2" borderId="18" xfId="3" applyFont="1" applyBorder="1" applyAlignment="1">
      <alignment horizontal="center" wrapText="1"/>
    </xf>
    <xf numFmtId="0" fontId="10" fillId="2" borderId="19" xfId="3" applyFont="1" applyBorder="1" applyAlignment="1">
      <alignment horizontal="center" wrapText="1"/>
    </xf>
    <xf numFmtId="0" fontId="10" fillId="2" borderId="13" xfId="3" applyFont="1" applyBorder="1"/>
    <xf numFmtId="0" fontId="10" fillId="2" borderId="18" xfId="3" applyFont="1" applyBorder="1" applyAlignment="1">
      <alignment vertical="center"/>
    </xf>
    <xf numFmtId="0" fontId="10" fillId="2" borderId="19" xfId="3" applyFont="1" applyBorder="1" applyAlignment="1">
      <alignment horizontal="center" vertical="center" wrapText="1"/>
    </xf>
    <xf numFmtId="44" fontId="0" fillId="0" borderId="0" xfId="2" applyFont="1"/>
    <xf numFmtId="44" fontId="10" fillId="2" borderId="20" xfId="2" applyFont="1" applyFill="1" applyBorder="1" applyAlignment="1">
      <alignment horizontal="center" wrapText="1"/>
    </xf>
    <xf numFmtId="44" fontId="3" fillId="0" borderId="2" xfId="2" applyFont="1" applyBorder="1" applyAlignment="1">
      <alignment horizontal="center" vertical="center"/>
    </xf>
    <xf numFmtId="44" fontId="3" fillId="0" borderId="1" xfId="2" applyFont="1" applyBorder="1" applyAlignment="1">
      <alignment horizontal="center" vertical="center"/>
    </xf>
    <xf numFmtId="44" fontId="3" fillId="0" borderId="12" xfId="2" applyFont="1" applyBorder="1" applyAlignment="1">
      <alignment horizontal="center" vertical="center"/>
    </xf>
    <xf numFmtId="44" fontId="10" fillId="2" borderId="20" xfId="2" applyFont="1" applyFill="1" applyBorder="1" applyAlignment="1">
      <alignment horizontal="center" vertical="center"/>
    </xf>
    <xf numFmtId="44" fontId="2" fillId="0" borderId="0" xfId="2" applyFont="1" applyAlignment="1">
      <alignment horizontal="center"/>
    </xf>
    <xf numFmtId="0" fontId="3" fillId="0" borderId="18" xfId="0" applyFont="1" applyBorder="1" applyAlignment="1">
      <alignment vertical="center"/>
    </xf>
    <xf numFmtId="0" fontId="3" fillId="0" borderId="19" xfId="0" applyFont="1" applyBorder="1" applyAlignment="1">
      <alignment horizontal="center" vertical="center" wrapText="1"/>
    </xf>
    <xf numFmtId="44" fontId="3" fillId="0" borderId="19" xfId="2" applyFont="1" applyBorder="1" applyAlignment="1">
      <alignment horizontal="center" vertical="center"/>
    </xf>
    <xf numFmtId="44" fontId="10" fillId="2" borderId="18" xfId="2" applyFont="1" applyFill="1" applyBorder="1" applyAlignment="1">
      <alignment horizontal="center" wrapText="1"/>
    </xf>
    <xf numFmtId="44" fontId="10" fillId="2" borderId="19" xfId="2" applyFont="1" applyFill="1" applyBorder="1" applyAlignment="1">
      <alignment horizontal="center" vertical="center"/>
    </xf>
    <xf numFmtId="44" fontId="10" fillId="2" borderId="19" xfId="2" applyFont="1" applyFill="1" applyBorder="1" applyAlignment="1">
      <alignment horizontal="center" wrapText="1"/>
    </xf>
    <xf numFmtId="0" fontId="0" fillId="0" borderId="0" xfId="0" applyBorder="1"/>
    <xf numFmtId="0" fontId="3" fillId="0" borderId="14" xfId="0" applyFont="1" applyBorder="1" applyAlignment="1">
      <alignment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/>
    </xf>
    <xf numFmtId="44" fontId="3" fillId="0" borderId="16" xfId="2" applyFont="1" applyBorder="1" applyAlignment="1">
      <alignment horizontal="center" vertical="center"/>
    </xf>
    <xf numFmtId="44" fontId="3" fillId="0" borderId="20" xfId="2" applyFont="1" applyBorder="1" applyAlignment="1">
      <alignment horizontal="center" vertical="center"/>
    </xf>
    <xf numFmtId="0" fontId="10" fillId="2" borderId="15" xfId="3" applyFont="1" applyBorder="1" applyAlignment="1">
      <alignment horizontal="center"/>
    </xf>
    <xf numFmtId="0" fontId="3" fillId="0" borderId="1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/>
    </xf>
    <xf numFmtId="0" fontId="3" fillId="0" borderId="17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center" vertical="center" wrapText="1"/>
    </xf>
    <xf numFmtId="44" fontId="3" fillId="0" borderId="0" xfId="2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3" fillId="0" borderId="19" xfId="0" applyFont="1" applyFill="1" applyBorder="1" applyAlignment="1">
      <alignment horizontal="center" vertical="center" wrapText="1"/>
    </xf>
    <xf numFmtId="44" fontId="3" fillId="0" borderId="1" xfId="2" applyFont="1" applyFill="1" applyBorder="1" applyAlignment="1">
      <alignment horizontal="center" vertical="center"/>
    </xf>
    <xf numFmtId="0" fontId="0" fillId="0" borderId="0" xfId="0" applyAlignment="1">
      <alignment wrapText="1"/>
    </xf>
    <xf numFmtId="44" fontId="0" fillId="0" borderId="0" xfId="2" applyFont="1" applyAlignment="1">
      <alignment wrapText="1"/>
    </xf>
    <xf numFmtId="0" fontId="0" fillId="0" borderId="0" xfId="2" applyNumberFormat="1" applyFont="1"/>
    <xf numFmtId="0" fontId="10" fillId="2" borderId="20" xfId="2" applyNumberFormat="1" applyFont="1" applyFill="1" applyBorder="1" applyAlignment="1">
      <alignment horizontal="center" wrapText="1"/>
    </xf>
    <xf numFmtId="0" fontId="0" fillId="0" borderId="0" xfId="0" applyNumberFormat="1"/>
    <xf numFmtId="44" fontId="10" fillId="2" borderId="16" xfId="2" applyFont="1" applyFill="1" applyBorder="1" applyAlignment="1">
      <alignment horizontal="center" wrapText="1"/>
    </xf>
    <xf numFmtId="44" fontId="3" fillId="0" borderId="7" xfId="2" applyFont="1" applyBorder="1" applyAlignment="1">
      <alignment horizontal="center" vertical="center" wrapText="1"/>
    </xf>
    <xf numFmtId="44" fontId="3" fillId="0" borderId="21" xfId="2" applyFont="1" applyBorder="1" applyAlignment="1">
      <alignment horizontal="center" vertical="center" wrapText="1"/>
    </xf>
    <xf numFmtId="44" fontId="3" fillId="0" borderId="10" xfId="2" applyFont="1" applyBorder="1" applyAlignment="1">
      <alignment horizontal="center" vertical="center" wrapText="1"/>
    </xf>
    <xf numFmtId="44" fontId="10" fillId="2" borderId="16" xfId="2" applyFont="1" applyFill="1" applyBorder="1" applyAlignment="1">
      <alignment horizontal="center" vertical="center" wrapText="1"/>
    </xf>
    <xf numFmtId="44" fontId="0" fillId="0" borderId="22" xfId="2" applyFont="1" applyBorder="1"/>
    <xf numFmtId="44" fontId="3" fillId="0" borderId="23" xfId="2" applyFont="1" applyBorder="1" applyAlignment="1">
      <alignment horizontal="center" vertical="center"/>
    </xf>
    <xf numFmtId="44" fontId="3" fillId="0" borderId="24" xfId="2" applyFont="1" applyBorder="1" applyAlignment="1">
      <alignment horizontal="center" vertical="center"/>
    </xf>
    <xf numFmtId="44" fontId="3" fillId="0" borderId="25" xfId="2" applyFont="1" applyBorder="1" applyAlignment="1">
      <alignment horizontal="center" vertical="center"/>
    </xf>
    <xf numFmtId="44" fontId="0" fillId="0" borderId="0" xfId="2" applyFont="1" applyBorder="1"/>
    <xf numFmtId="44" fontId="0" fillId="0" borderId="0" xfId="2" applyFont="1" applyBorder="1" applyAlignment="1">
      <alignment wrapText="1"/>
    </xf>
    <xf numFmtId="0" fontId="0" fillId="0" borderId="14" xfId="0" applyBorder="1"/>
    <xf numFmtId="0" fontId="2" fillId="0" borderId="15" xfId="0" applyFont="1" applyBorder="1" applyAlignment="1">
      <alignment horizontal="center"/>
    </xf>
    <xf numFmtId="44" fontId="2" fillId="0" borderId="15" xfId="2" applyFont="1" applyBorder="1" applyAlignment="1">
      <alignment horizontal="center"/>
    </xf>
    <xf numFmtId="44" fontId="2" fillId="0" borderId="16" xfId="2" applyFont="1" applyBorder="1" applyAlignment="1">
      <alignment horizontal="center"/>
    </xf>
    <xf numFmtId="44" fontId="2" fillId="0" borderId="26" xfId="2" applyFont="1" applyBorder="1" applyAlignment="1">
      <alignment horizontal="center" wrapText="1"/>
    </xf>
    <xf numFmtId="0" fontId="2" fillId="0" borderId="14" xfId="0" applyFont="1" applyBorder="1" applyAlignment="1">
      <alignment horizontal="center"/>
    </xf>
    <xf numFmtId="44" fontId="2" fillId="0" borderId="20" xfId="2" applyFont="1" applyBorder="1" applyAlignment="1">
      <alignment horizontal="center"/>
    </xf>
    <xf numFmtId="44" fontId="2" fillId="0" borderId="7" xfId="2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4" fontId="3" fillId="3" borderId="1" xfId="2" applyFont="1" applyFill="1" applyBorder="1" applyAlignment="1">
      <alignment horizontal="center" vertical="center"/>
    </xf>
    <xf numFmtId="44" fontId="3" fillId="3" borderId="24" xfId="2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44" fontId="3" fillId="4" borderId="1" xfId="2" applyFont="1" applyFill="1" applyBorder="1" applyAlignment="1">
      <alignment horizontal="center" vertical="center"/>
    </xf>
    <xf numFmtId="44" fontId="3" fillId="4" borderId="24" xfId="2" applyFont="1" applyFill="1" applyBorder="1" applyAlignment="1">
      <alignment horizontal="center" vertical="center"/>
    </xf>
    <xf numFmtId="44" fontId="3" fillId="4" borderId="21" xfId="2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horizontal="center" vertical="center" wrapText="1"/>
    </xf>
    <xf numFmtId="44" fontId="3" fillId="4" borderId="2" xfId="2" applyFont="1" applyFill="1" applyBorder="1" applyAlignment="1">
      <alignment horizontal="center" vertical="center"/>
    </xf>
    <xf numFmtId="44" fontId="3" fillId="4" borderId="23" xfId="2" applyFont="1" applyFill="1" applyBorder="1" applyAlignment="1">
      <alignment horizontal="center" vertical="center"/>
    </xf>
    <xf numFmtId="44" fontId="3" fillId="4" borderId="7" xfId="2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/>
    </xf>
    <xf numFmtId="44" fontId="2" fillId="4" borderId="21" xfId="2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vertical="center"/>
    </xf>
    <xf numFmtId="44" fontId="2" fillId="4" borderId="7" xfId="2" applyFont="1" applyFill="1" applyBorder="1" applyAlignment="1">
      <alignment horizontal="center" vertical="center" wrapText="1"/>
    </xf>
    <xf numFmtId="0" fontId="0" fillId="4" borderId="1" xfId="0" applyFill="1" applyBorder="1" applyAlignment="1">
      <alignment vertical="center"/>
    </xf>
    <xf numFmtId="0" fontId="3" fillId="3" borderId="1" xfId="0" applyFont="1" applyFill="1" applyBorder="1" applyAlignment="1">
      <alignment horizontal="left" vertical="center" wrapText="1"/>
    </xf>
    <xf numFmtId="0" fontId="3" fillId="3" borderId="18" xfId="0" applyFont="1" applyFill="1" applyBorder="1" applyAlignment="1">
      <alignment horizontal="left" vertical="center" wrapText="1"/>
    </xf>
    <xf numFmtId="0" fontId="3" fillId="3" borderId="19" xfId="0" applyFont="1" applyFill="1" applyBorder="1" applyAlignment="1">
      <alignment horizontal="center" vertical="center" wrapText="1"/>
    </xf>
    <xf numFmtId="44" fontId="3" fillId="3" borderId="19" xfId="2" applyFont="1" applyFill="1" applyBorder="1" applyAlignment="1">
      <alignment horizontal="center" vertical="center"/>
    </xf>
    <xf numFmtId="44" fontId="3" fillId="3" borderId="20" xfId="2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3" borderId="18" xfId="0" applyFill="1" applyBorder="1" applyAlignment="1">
      <alignment vertical="center"/>
    </xf>
    <xf numFmtId="0" fontId="3" fillId="0" borderId="17" xfId="0" applyFont="1" applyBorder="1" applyAlignment="1">
      <alignment horizontal="center" vertical="center"/>
    </xf>
    <xf numFmtId="44" fontId="3" fillId="0" borderId="17" xfId="2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44" fontId="3" fillId="3" borderId="21" xfId="2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center"/>
    </xf>
    <xf numFmtId="44" fontId="2" fillId="0" borderId="29" xfId="2" applyFont="1" applyBorder="1" applyAlignment="1">
      <alignment horizontal="center"/>
    </xf>
    <xf numFmtId="44" fontId="2" fillId="0" borderId="30" xfId="2" applyFont="1" applyBorder="1" applyAlignment="1">
      <alignment horizontal="center"/>
    </xf>
    <xf numFmtId="0" fontId="0" fillId="0" borderId="27" xfId="0" applyBorder="1" applyAlignment="1">
      <alignment vertical="center"/>
    </xf>
    <xf numFmtId="0" fontId="3" fillId="0" borderId="27" xfId="0" applyFont="1" applyBorder="1" applyAlignment="1">
      <alignment horizontal="center" vertical="center" wrapText="1"/>
    </xf>
    <xf numFmtId="44" fontId="3" fillId="0" borderId="27" xfId="2" applyFont="1" applyBorder="1" applyAlignment="1">
      <alignment horizontal="center" vertical="center"/>
    </xf>
    <xf numFmtId="44" fontId="3" fillId="0" borderId="16" xfId="2" applyFont="1" applyBorder="1" applyAlignment="1">
      <alignment horizontal="center" vertical="center"/>
    </xf>
    <xf numFmtId="44" fontId="3" fillId="0" borderId="24" xfId="2" applyFont="1" applyFill="1" applyBorder="1" applyAlignment="1">
      <alignment horizontal="center" vertical="center"/>
    </xf>
    <xf numFmtId="44" fontId="3" fillId="0" borderId="21" xfId="2" applyFont="1" applyFill="1" applyBorder="1" applyAlignment="1">
      <alignment horizontal="center" vertical="center" wrapText="1"/>
    </xf>
    <xf numFmtId="44" fontId="2" fillId="0" borderId="7" xfId="2" applyFont="1" applyFill="1" applyBorder="1" applyAlignment="1">
      <alignment horizontal="center" vertical="center" wrapText="1"/>
    </xf>
    <xf numFmtId="44" fontId="0" fillId="0" borderId="0" xfId="0" applyNumberFormat="1"/>
    <xf numFmtId="44" fontId="3" fillId="0" borderId="15" xfId="2" applyFont="1" applyBorder="1" applyAlignment="1">
      <alignment horizontal="center" vertical="center"/>
    </xf>
    <xf numFmtId="44" fontId="3" fillId="0" borderId="16" xfId="2" applyFont="1" applyBorder="1" applyAlignment="1">
      <alignment horizontal="center" vertical="center"/>
    </xf>
    <xf numFmtId="44" fontId="3" fillId="4" borderId="2" xfId="2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44" fontId="3" fillId="0" borderId="2" xfId="2" applyFont="1" applyFill="1" applyBorder="1" applyAlignment="1">
      <alignment horizontal="center" vertical="center"/>
    </xf>
    <xf numFmtId="44" fontId="3" fillId="0" borderId="23" xfId="2" applyFont="1" applyFill="1" applyBorder="1" applyAlignment="1">
      <alignment horizontal="center" vertical="center"/>
    </xf>
    <xf numFmtId="44" fontId="3" fillId="0" borderId="1" xfId="2" applyFont="1" applyBorder="1" applyAlignment="1">
      <alignment horizontal="center" vertical="center" wrapText="1"/>
    </xf>
    <xf numFmtId="44" fontId="3" fillId="4" borderId="1" xfId="2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0" fillId="0" borderId="2" xfId="0" applyFill="1" applyBorder="1" applyAlignment="1">
      <alignment vertical="center"/>
    </xf>
    <xf numFmtId="44" fontId="3" fillId="0" borderId="7" xfId="2" applyFont="1" applyFill="1" applyBorder="1" applyAlignment="1">
      <alignment horizontal="center" vertical="center" wrapText="1"/>
    </xf>
    <xf numFmtId="0" fontId="0" fillId="4" borderId="2" xfId="0" applyFill="1" applyBorder="1" applyAlignment="1">
      <alignment vertical="center"/>
    </xf>
    <xf numFmtId="44" fontId="2" fillId="0" borderId="0" xfId="2" applyFont="1" applyBorder="1" applyAlignment="1">
      <alignment horizontal="center"/>
    </xf>
    <xf numFmtId="0" fontId="9" fillId="2" borderId="15" xfId="3" applyFont="1" applyBorder="1" applyAlignment="1">
      <alignment horizontal="center" vertical="center"/>
    </xf>
    <xf numFmtId="0" fontId="9" fillId="2" borderId="16" xfId="3" applyFont="1" applyBorder="1" applyAlignment="1">
      <alignment horizontal="center" vertical="center"/>
    </xf>
    <xf numFmtId="0" fontId="10" fillId="2" borderId="15" xfId="3" applyFont="1" applyBorder="1" applyAlignment="1">
      <alignment horizontal="center"/>
    </xf>
    <xf numFmtId="0" fontId="10" fillId="2" borderId="16" xfId="3" applyFont="1" applyBorder="1" applyAlignment="1">
      <alignment horizontal="center"/>
    </xf>
    <xf numFmtId="0" fontId="4" fillId="0" borderId="3" xfId="0" applyFont="1" applyBorder="1" applyAlignment="1"/>
    <xf numFmtId="0" fontId="0" fillId="0" borderId="0" xfId="0" applyAlignment="1"/>
    <xf numFmtId="0" fontId="0" fillId="0" borderId="4" xfId="0" applyBorder="1" applyAlignment="1"/>
    <xf numFmtId="0" fontId="4" fillId="0" borderId="5" xfId="0" applyFont="1" applyBorder="1" applyAlignment="1"/>
    <xf numFmtId="0" fontId="0" fillId="0" borderId="6" xfId="0" applyBorder="1" applyAlignment="1"/>
    <xf numFmtId="0" fontId="0" fillId="0" borderId="7" xfId="0" applyBorder="1" applyAlignment="1"/>
    <xf numFmtId="0" fontId="4" fillId="0" borderId="8" xfId="0" applyFont="1" applyBorder="1" applyAlignment="1"/>
    <xf numFmtId="0" fontId="0" fillId="0" borderId="9" xfId="0" applyBorder="1" applyAlignment="1"/>
    <xf numFmtId="0" fontId="0" fillId="0" borderId="10" xfId="0" applyBorder="1" applyAlignment="1"/>
    <xf numFmtId="0" fontId="5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0" borderId="0" xfId="0" applyFont="1" applyBorder="1" applyAlignment="1"/>
    <xf numFmtId="0" fontId="4" fillId="0" borderId="4" xfId="0" applyFont="1" applyBorder="1" applyAlignment="1"/>
    <xf numFmtId="0" fontId="4" fillId="0" borderId="6" xfId="0" applyFont="1" applyBorder="1" applyAlignment="1"/>
    <xf numFmtId="0" fontId="4" fillId="0" borderId="7" xfId="0" applyFont="1" applyBorder="1" applyAlignment="1"/>
    <xf numFmtId="0" fontId="4" fillId="0" borderId="9" xfId="0" applyFont="1" applyBorder="1" applyAlignment="1"/>
    <xf numFmtId="0" fontId="4" fillId="0" borderId="10" xfId="0" applyFont="1" applyBorder="1" applyAlignment="1"/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44" fontId="3" fillId="0" borderId="14" xfId="2" applyFont="1" applyBorder="1" applyAlignment="1">
      <alignment horizontal="center" vertical="center"/>
    </xf>
    <xf numFmtId="44" fontId="3" fillId="0" borderId="15" xfId="2" applyFont="1" applyBorder="1" applyAlignment="1">
      <alignment horizontal="center" vertical="center"/>
    </xf>
    <xf numFmtId="44" fontId="3" fillId="0" borderId="16" xfId="2" applyFont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3" borderId="32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Good" xfId="3" builtinId="26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0</xdr:col>
      <xdr:colOff>2921635</xdr:colOff>
      <xdr:row>1</xdr:row>
      <xdr:rowOff>28575</xdr:rowOff>
    </xdr:to>
    <xdr:pic>
      <xdr:nvPicPr>
        <xdr:cNvPr id="2" name="Picture 1" descr="E:\Clean Snowmobile Club\CleanTeamTrans2ptOutline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117" b="36777"/>
        <a:stretch/>
      </xdr:blipFill>
      <xdr:spPr bwMode="auto">
        <a:xfrm>
          <a:off x="85725" y="0"/>
          <a:ext cx="283591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168088</xdr:colOff>
      <xdr:row>0</xdr:row>
      <xdr:rowOff>0</xdr:rowOff>
    </xdr:from>
    <xdr:to>
      <xdr:col>0</xdr:col>
      <xdr:colOff>3003998</xdr:colOff>
      <xdr:row>1</xdr:row>
      <xdr:rowOff>29135</xdr:rowOff>
    </xdr:to>
    <xdr:pic>
      <xdr:nvPicPr>
        <xdr:cNvPr id="3" name="Picture 2" descr="E:\Clean Snowmobile Club\CleanTeamTrans2ptOutline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117" b="36777"/>
        <a:stretch/>
      </xdr:blipFill>
      <xdr:spPr bwMode="auto">
        <a:xfrm>
          <a:off x="168088" y="0"/>
          <a:ext cx="2835910" cy="110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124460</xdr:colOff>
      <xdr:row>0</xdr:row>
      <xdr:rowOff>1295400</xdr:rowOff>
    </xdr:to>
    <xdr:pic>
      <xdr:nvPicPr>
        <xdr:cNvPr id="7" name="Picture 6" descr="E:\Clean Snowmobile Club\CleanTeamTrans2ptOutline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117" b="36777"/>
        <a:stretch/>
      </xdr:blipFill>
      <xdr:spPr bwMode="auto">
        <a:xfrm>
          <a:off x="0" y="0"/>
          <a:ext cx="332486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520700</xdr:colOff>
      <xdr:row>73</xdr:row>
      <xdr:rowOff>152400</xdr:rowOff>
    </xdr:from>
    <xdr:to>
      <xdr:col>1</xdr:col>
      <xdr:colOff>2748871</xdr:colOff>
      <xdr:row>96</xdr:row>
      <xdr:rowOff>40814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0700" y="8496300"/>
          <a:ext cx="5428571" cy="368571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</xdr:colOff>
      <xdr:row>100</xdr:row>
      <xdr:rowOff>1</xdr:rowOff>
    </xdr:from>
    <xdr:to>
      <xdr:col>1</xdr:col>
      <xdr:colOff>4140201</xdr:colOff>
      <xdr:row>119</xdr:row>
      <xdr:rowOff>40277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2827001"/>
          <a:ext cx="7340600" cy="317717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123</xdr:row>
      <xdr:rowOff>1</xdr:rowOff>
    </xdr:from>
    <xdr:to>
      <xdr:col>1</xdr:col>
      <xdr:colOff>4203700</xdr:colOff>
      <xdr:row>141</xdr:row>
      <xdr:rowOff>136589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697201"/>
          <a:ext cx="7404100" cy="31083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285</xdr:row>
      <xdr:rowOff>0</xdr:rowOff>
    </xdr:from>
    <xdr:to>
      <xdr:col>1</xdr:col>
      <xdr:colOff>4113886</xdr:colOff>
      <xdr:row>307</xdr:row>
      <xdr:rowOff>34467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342600"/>
          <a:ext cx="7314286" cy="366666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2</xdr:col>
      <xdr:colOff>294276</xdr:colOff>
      <xdr:row>382</xdr:row>
      <xdr:rowOff>63100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7495500"/>
          <a:ext cx="7990476" cy="32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2133600</xdr:colOff>
      <xdr:row>387</xdr:row>
      <xdr:rowOff>114300</xdr:rowOff>
    </xdr:from>
    <xdr:to>
      <xdr:col>1</xdr:col>
      <xdr:colOff>1599867</xdr:colOff>
      <xdr:row>408</xdr:row>
      <xdr:rowOff>94819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33600" y="31623000"/>
          <a:ext cx="2666667" cy="34476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410</xdr:row>
      <xdr:rowOff>0</xdr:rowOff>
    </xdr:from>
    <xdr:to>
      <xdr:col>2</xdr:col>
      <xdr:colOff>951419</xdr:colOff>
      <xdr:row>412</xdr:row>
      <xdr:rowOff>126943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5306000"/>
          <a:ext cx="8647619" cy="45714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4254500</xdr:colOff>
      <xdr:row>389</xdr:row>
      <xdr:rowOff>0</xdr:rowOff>
    </xdr:from>
    <xdr:to>
      <xdr:col>8</xdr:col>
      <xdr:colOff>433895</xdr:colOff>
      <xdr:row>408</xdr:row>
      <xdr:rowOff>63100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454900" y="31838900"/>
          <a:ext cx="8638095" cy="32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222250</xdr:colOff>
      <xdr:row>418</xdr:row>
      <xdr:rowOff>31750</xdr:rowOff>
    </xdr:from>
    <xdr:to>
      <xdr:col>1</xdr:col>
      <xdr:colOff>3993278</xdr:colOff>
      <xdr:row>425</xdr:row>
      <xdr:rowOff>37955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2250" y="47032333"/>
          <a:ext cx="6967195" cy="11174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448</xdr:row>
      <xdr:rowOff>0</xdr:rowOff>
    </xdr:from>
    <xdr:to>
      <xdr:col>1</xdr:col>
      <xdr:colOff>3018648</xdr:colOff>
      <xdr:row>465</xdr:row>
      <xdr:rowOff>12348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39458900"/>
          <a:ext cx="6219048" cy="28190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468</xdr:row>
      <xdr:rowOff>0</xdr:rowOff>
    </xdr:from>
    <xdr:to>
      <xdr:col>1</xdr:col>
      <xdr:colOff>3656743</xdr:colOff>
      <xdr:row>493</xdr:row>
      <xdr:rowOff>129643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2786300"/>
          <a:ext cx="6857143" cy="425714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497</xdr:row>
      <xdr:rowOff>0</xdr:rowOff>
    </xdr:from>
    <xdr:to>
      <xdr:col>1</xdr:col>
      <xdr:colOff>3018648</xdr:colOff>
      <xdr:row>516</xdr:row>
      <xdr:rowOff>101195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47599600"/>
          <a:ext cx="6219048" cy="323809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601</xdr:row>
      <xdr:rowOff>0</xdr:rowOff>
    </xdr:from>
    <xdr:to>
      <xdr:col>4</xdr:col>
      <xdr:colOff>258990</xdr:colOff>
      <xdr:row>629</xdr:row>
      <xdr:rowOff>72438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55245000"/>
          <a:ext cx="10876190" cy="46952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687</xdr:row>
      <xdr:rowOff>0</xdr:rowOff>
    </xdr:from>
    <xdr:to>
      <xdr:col>1</xdr:col>
      <xdr:colOff>2846916</xdr:colOff>
      <xdr:row>711</xdr:row>
      <xdr:rowOff>55123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83862333"/>
          <a:ext cx="6043083" cy="386512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854</xdr:row>
      <xdr:rowOff>139700</xdr:rowOff>
    </xdr:from>
    <xdr:to>
      <xdr:col>1</xdr:col>
      <xdr:colOff>4132933</xdr:colOff>
      <xdr:row>870</xdr:row>
      <xdr:rowOff>60005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14769900"/>
          <a:ext cx="7333333" cy="25619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748</xdr:row>
      <xdr:rowOff>12700</xdr:rowOff>
    </xdr:from>
    <xdr:to>
      <xdr:col>3</xdr:col>
      <xdr:colOff>1436952</xdr:colOff>
      <xdr:row>774</xdr:row>
      <xdr:rowOff>72481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03530400"/>
          <a:ext cx="10580952" cy="43523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777</xdr:row>
      <xdr:rowOff>118533</xdr:rowOff>
    </xdr:from>
    <xdr:to>
      <xdr:col>4</xdr:col>
      <xdr:colOff>430419</xdr:colOff>
      <xdr:row>813</xdr:row>
      <xdr:rowOff>28902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17784033"/>
          <a:ext cx="11045502" cy="562536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1</xdr:col>
      <xdr:colOff>4332933</xdr:colOff>
      <xdr:row>327</xdr:row>
      <xdr:rowOff>34590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27470100"/>
          <a:ext cx="7533333" cy="267619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4</xdr:col>
      <xdr:colOff>239943</xdr:colOff>
      <xdr:row>358</xdr:row>
      <xdr:rowOff>148629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30797500"/>
          <a:ext cx="10857143" cy="47714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546</xdr:row>
      <xdr:rowOff>0</xdr:rowOff>
    </xdr:from>
    <xdr:to>
      <xdr:col>4</xdr:col>
      <xdr:colOff>30419</xdr:colOff>
      <xdr:row>572</xdr:row>
      <xdr:rowOff>31209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60172600"/>
          <a:ext cx="10647619" cy="432380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714</xdr:row>
      <xdr:rowOff>127000</xdr:rowOff>
    </xdr:from>
    <xdr:to>
      <xdr:col>4</xdr:col>
      <xdr:colOff>220895</xdr:colOff>
      <xdr:row>743</xdr:row>
      <xdr:rowOff>62909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87388700"/>
          <a:ext cx="10838095" cy="472380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874</xdr:row>
      <xdr:rowOff>0</xdr:rowOff>
    </xdr:from>
    <xdr:to>
      <xdr:col>3</xdr:col>
      <xdr:colOff>1122667</xdr:colOff>
      <xdr:row>899</xdr:row>
      <xdr:rowOff>148690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17957600"/>
          <a:ext cx="10266667" cy="427619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3153833</xdr:colOff>
      <xdr:row>265</xdr:row>
      <xdr:rowOff>42334</xdr:rowOff>
    </xdr:from>
    <xdr:to>
      <xdr:col>5</xdr:col>
      <xdr:colOff>182339</xdr:colOff>
      <xdr:row>276</xdr:row>
      <xdr:rowOff>29765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153833" y="44452647"/>
          <a:ext cx="8984365" cy="173368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0</xdr:colOff>
      <xdr:row>418</xdr:row>
      <xdr:rowOff>0</xdr:rowOff>
    </xdr:from>
    <xdr:to>
      <xdr:col>6</xdr:col>
      <xdr:colOff>47083</xdr:colOff>
      <xdr:row>437</xdr:row>
      <xdr:rowOff>145655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144000" y="47000583"/>
          <a:ext cx="4333333" cy="31619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497416</xdr:colOff>
      <xdr:row>439</xdr:row>
      <xdr:rowOff>31750</xdr:rowOff>
    </xdr:from>
    <xdr:to>
      <xdr:col>6</xdr:col>
      <xdr:colOff>1513630</xdr:colOff>
      <xdr:row>441</xdr:row>
      <xdr:rowOff>76155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191499" y="50366083"/>
          <a:ext cx="6752381" cy="36190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0</xdr:colOff>
      <xdr:row>687</xdr:row>
      <xdr:rowOff>0</xdr:rowOff>
    </xdr:from>
    <xdr:to>
      <xdr:col>4</xdr:col>
      <xdr:colOff>928917</xdr:colOff>
      <xdr:row>703</xdr:row>
      <xdr:rowOff>79048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144000" y="83364917"/>
          <a:ext cx="2400000" cy="26190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3777425</xdr:colOff>
      <xdr:row>706</xdr:row>
      <xdr:rowOff>24578</xdr:rowOff>
    </xdr:from>
    <xdr:to>
      <xdr:col>6</xdr:col>
      <xdr:colOff>1407584</xdr:colOff>
      <xdr:row>709</xdr:row>
      <xdr:rowOff>31750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973592" y="86903161"/>
          <a:ext cx="7864242" cy="48342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21167</xdr:colOff>
      <xdr:row>145</xdr:row>
      <xdr:rowOff>63500</xdr:rowOff>
    </xdr:from>
    <xdr:to>
      <xdr:col>4</xdr:col>
      <xdr:colOff>72751</xdr:colOff>
      <xdr:row>171</xdr:row>
      <xdr:rowOff>12190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1167" y="18774833"/>
          <a:ext cx="10666667" cy="407619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4</xdr:col>
      <xdr:colOff>137298</xdr:colOff>
      <xdr:row>200</xdr:row>
      <xdr:rowOff>69345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23495000"/>
          <a:ext cx="10752381" cy="403809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4</xdr:col>
      <xdr:colOff>794441</xdr:colOff>
      <xdr:row>236</xdr:row>
      <xdr:rowOff>120000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28119917"/>
          <a:ext cx="11409524" cy="52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520</xdr:row>
      <xdr:rowOff>0</xdr:rowOff>
    </xdr:from>
    <xdr:to>
      <xdr:col>1</xdr:col>
      <xdr:colOff>4451452</xdr:colOff>
      <xdr:row>542</xdr:row>
      <xdr:rowOff>145595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78581250"/>
          <a:ext cx="7647619" cy="363809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1016001</xdr:colOff>
      <xdr:row>8</xdr:row>
      <xdr:rowOff>105071</xdr:rowOff>
    </xdr:from>
    <xdr:to>
      <xdr:col>1</xdr:col>
      <xdr:colOff>3716868</xdr:colOff>
      <xdr:row>27</xdr:row>
      <xdr:rowOff>152314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1" y="8254238"/>
          <a:ext cx="5897034" cy="306349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3428999</xdr:colOff>
      <xdr:row>77</xdr:row>
      <xdr:rowOff>0</xdr:rowOff>
    </xdr:from>
    <xdr:to>
      <xdr:col>5</xdr:col>
      <xdr:colOff>704094</xdr:colOff>
      <xdr:row>90</xdr:row>
      <xdr:rowOff>145774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625166" y="7852833"/>
          <a:ext cx="6038095" cy="220952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817</xdr:row>
      <xdr:rowOff>52917</xdr:rowOff>
    </xdr:from>
    <xdr:to>
      <xdr:col>4</xdr:col>
      <xdr:colOff>431826</xdr:colOff>
      <xdr:row>852</xdr:row>
      <xdr:rowOff>117666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124068417"/>
          <a:ext cx="11046909" cy="56209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6614</xdr:colOff>
      <xdr:row>34</xdr:row>
      <xdr:rowOff>9923</xdr:rowOff>
    </xdr:from>
    <xdr:to>
      <xdr:col>1</xdr:col>
      <xdr:colOff>4182577</xdr:colOff>
      <xdr:row>43</xdr:row>
      <xdr:rowOff>138875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614" y="7530704"/>
          <a:ext cx="7380729" cy="155770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4448316</xdr:colOff>
      <xdr:row>37</xdr:row>
      <xdr:rowOff>105489</xdr:rowOff>
    </xdr:from>
    <xdr:to>
      <xdr:col>6</xdr:col>
      <xdr:colOff>1518047</xdr:colOff>
      <xdr:row>39</xdr:row>
      <xdr:rowOff>122199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653082" y="8102520"/>
          <a:ext cx="7289262" cy="33421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555625</xdr:colOff>
      <xdr:row>245</xdr:row>
      <xdr:rowOff>39688</xdr:rowOff>
    </xdr:from>
    <xdr:to>
      <xdr:col>1</xdr:col>
      <xdr:colOff>3817526</xdr:colOff>
      <xdr:row>256</xdr:row>
      <xdr:rowOff>150581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55625" y="37861876"/>
          <a:ext cx="6466667" cy="185714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545703</xdr:colOff>
      <xdr:row>244</xdr:row>
      <xdr:rowOff>109141</xdr:rowOff>
    </xdr:from>
    <xdr:to>
      <xdr:col>6</xdr:col>
      <xdr:colOff>430305</xdr:colOff>
      <xdr:row>261</xdr:row>
      <xdr:rowOff>143724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245078" y="37772579"/>
          <a:ext cx="5609524" cy="273333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595313</xdr:colOff>
      <xdr:row>575</xdr:row>
      <xdr:rowOff>128983</xdr:rowOff>
    </xdr:from>
    <xdr:to>
      <xdr:col>4</xdr:col>
      <xdr:colOff>331288</xdr:colOff>
      <xdr:row>595</xdr:row>
      <xdr:rowOff>87316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95313" y="90616483"/>
          <a:ext cx="10352381" cy="313333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1299765</xdr:colOff>
      <xdr:row>660</xdr:row>
      <xdr:rowOff>148828</xdr:rowOff>
    </xdr:from>
    <xdr:to>
      <xdr:col>6</xdr:col>
      <xdr:colOff>565319</xdr:colOff>
      <xdr:row>672</xdr:row>
      <xdr:rowOff>43828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999140" y="108495703"/>
          <a:ext cx="4990476" cy="18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307578</xdr:colOff>
      <xdr:row>653</xdr:row>
      <xdr:rowOff>18454</xdr:rowOff>
    </xdr:from>
    <xdr:to>
      <xdr:col>2</xdr:col>
      <xdr:colOff>773651</xdr:colOff>
      <xdr:row>680</xdr:row>
      <xdr:rowOff>128984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07578" y="107254079"/>
          <a:ext cx="8165448" cy="439678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3591718</xdr:colOff>
      <xdr:row>52</xdr:row>
      <xdr:rowOff>119062</xdr:rowOff>
    </xdr:from>
    <xdr:to>
      <xdr:col>6</xdr:col>
      <xdr:colOff>984594</xdr:colOff>
      <xdr:row>60</xdr:row>
      <xdr:rowOff>39688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796484" y="10537031"/>
          <a:ext cx="7612407" cy="119062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476250</xdr:colOff>
      <xdr:row>50</xdr:row>
      <xdr:rowOff>119062</xdr:rowOff>
    </xdr:from>
    <xdr:to>
      <xdr:col>1</xdr:col>
      <xdr:colOff>3947674</xdr:colOff>
      <xdr:row>52</xdr:row>
      <xdr:rowOff>87276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76250" y="10199687"/>
          <a:ext cx="6676190" cy="28571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1776016</xdr:colOff>
      <xdr:row>53</xdr:row>
      <xdr:rowOff>145753</xdr:rowOff>
    </xdr:from>
    <xdr:to>
      <xdr:col>1</xdr:col>
      <xdr:colOff>1382028</xdr:colOff>
      <xdr:row>69</xdr:row>
      <xdr:rowOff>102932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76016" y="10702628"/>
          <a:ext cx="2810778" cy="249717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1250156</xdr:colOff>
      <xdr:row>635</xdr:row>
      <xdr:rowOff>59531</xdr:rowOff>
    </xdr:from>
    <xdr:to>
      <xdr:col>4</xdr:col>
      <xdr:colOff>67162</xdr:colOff>
      <xdr:row>647</xdr:row>
      <xdr:rowOff>138906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250156" y="103524844"/>
          <a:ext cx="9433412" cy="19843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8"/>
  <sheetViews>
    <sheetView tabSelected="1" zoomScale="90" zoomScaleNormal="90" workbookViewId="0">
      <pane xSplit="3" ySplit="4" topLeftCell="D169" activePane="bottomRight" state="frozen"/>
      <selection pane="topRight" activeCell="D1" sqref="D1"/>
      <selection pane="bottomLeft" activeCell="A5" sqref="A5"/>
      <selection pane="bottomRight" activeCell="G7" sqref="G7"/>
    </sheetView>
  </sheetViews>
  <sheetFormatPr defaultRowHeight="12.75"/>
  <cols>
    <col min="1" max="1" width="46.85546875" customWidth="1"/>
    <col min="2" max="2" width="39.42578125" bestFit="1" customWidth="1"/>
    <col min="3" max="6" width="16.7109375" style="29" customWidth="1"/>
    <col min="7" max="7" width="16.7109375" style="71" customWidth="1"/>
    <col min="8" max="8" width="25.7109375" style="62" customWidth="1"/>
  </cols>
  <sheetData>
    <row r="1" spans="1:8" ht="84.75" customHeight="1" thickBot="1">
      <c r="A1" s="12"/>
      <c r="B1" s="139" t="s">
        <v>210</v>
      </c>
      <c r="C1" s="139"/>
      <c r="D1" s="139"/>
      <c r="E1" s="139"/>
      <c r="F1" s="139"/>
      <c r="G1" s="139"/>
      <c r="H1" s="140"/>
    </row>
    <row r="2" spans="1:8" ht="13.5" thickBot="1"/>
    <row r="3" spans="1:8" ht="15.75" thickBot="1">
      <c r="A3" s="22" t="s">
        <v>14</v>
      </c>
      <c r="B3" s="23" t="s">
        <v>12</v>
      </c>
      <c r="C3" s="141" t="s">
        <v>18</v>
      </c>
      <c r="D3" s="141"/>
      <c r="E3" s="141"/>
      <c r="F3" s="141"/>
      <c r="G3" s="141"/>
      <c r="H3" s="142"/>
    </row>
    <row r="4" spans="1:8" s="10" customFormat="1" ht="75.75" thickBot="1">
      <c r="A4" s="2"/>
      <c r="B4" s="17"/>
      <c r="C4" s="39" t="s">
        <v>209</v>
      </c>
      <c r="D4" s="41" t="s">
        <v>15</v>
      </c>
      <c r="E4" s="41" t="s">
        <v>27</v>
      </c>
      <c r="F4" s="41" t="s">
        <v>28</v>
      </c>
      <c r="G4" s="30" t="s">
        <v>25</v>
      </c>
      <c r="H4" s="66" t="s">
        <v>170</v>
      </c>
    </row>
    <row r="5" spans="1:8" ht="13.5" thickBot="1">
      <c r="A5" s="13"/>
      <c r="B5" s="11"/>
      <c r="C5" s="31"/>
      <c r="D5" s="31"/>
      <c r="E5" s="31"/>
      <c r="F5" s="31"/>
      <c r="G5" s="72"/>
      <c r="H5" s="67"/>
    </row>
    <row r="6" spans="1:8" ht="39" thickBot="1">
      <c r="A6" s="26" t="s">
        <v>211</v>
      </c>
      <c r="B6" s="88" t="s">
        <v>212</v>
      </c>
      <c r="C6" s="89"/>
      <c r="D6" s="89"/>
      <c r="E6" s="89"/>
      <c r="F6" s="89"/>
      <c r="G6" s="90">
        <v>8799</v>
      </c>
      <c r="H6" s="91" t="s">
        <v>213</v>
      </c>
    </row>
    <row r="7" spans="1:8" ht="13.5" thickBot="1">
      <c r="A7" s="18"/>
      <c r="B7" s="15"/>
      <c r="C7" s="33"/>
      <c r="D7" s="33"/>
      <c r="E7" s="33"/>
      <c r="F7" s="33"/>
      <c r="G7" s="74"/>
      <c r="H7" s="69"/>
    </row>
    <row r="8" spans="1:8" ht="15.75" thickBot="1">
      <c r="A8" s="27" t="s">
        <v>19</v>
      </c>
      <c r="B8" s="28"/>
      <c r="C8" s="40"/>
      <c r="D8" s="40"/>
      <c r="E8" s="40"/>
      <c r="F8" s="40"/>
      <c r="G8" s="34"/>
      <c r="H8" s="70"/>
    </row>
    <row r="9" spans="1:8">
      <c r="A9" s="19" t="s">
        <v>32</v>
      </c>
      <c r="B9" s="20" t="s">
        <v>122</v>
      </c>
      <c r="C9" s="31"/>
      <c r="D9" s="31"/>
      <c r="E9" s="31"/>
      <c r="F9" s="31"/>
      <c r="G9" s="72">
        <f t="shared" ref="G9:G84" si="0">MAX(C9:F9)</f>
        <v>0</v>
      </c>
      <c r="H9" s="67"/>
    </row>
    <row r="10" spans="1:8">
      <c r="A10" s="4" t="s">
        <v>13</v>
      </c>
      <c r="B10" s="3" t="s">
        <v>122</v>
      </c>
      <c r="C10" s="32"/>
      <c r="D10" s="32"/>
      <c r="E10" s="32"/>
      <c r="F10" s="32"/>
      <c r="G10" s="73">
        <f t="shared" si="0"/>
        <v>0</v>
      </c>
      <c r="H10" s="68"/>
    </row>
    <row r="11" spans="1:8">
      <c r="A11" s="4" t="s">
        <v>33</v>
      </c>
      <c r="B11" s="3" t="s">
        <v>123</v>
      </c>
      <c r="C11" s="32"/>
      <c r="D11" s="32"/>
      <c r="E11" s="32"/>
      <c r="F11" s="32"/>
      <c r="G11" s="73">
        <f t="shared" si="0"/>
        <v>0</v>
      </c>
      <c r="H11" s="68"/>
    </row>
    <row r="12" spans="1:8">
      <c r="A12" s="4" t="s">
        <v>34</v>
      </c>
      <c r="B12" s="3" t="s">
        <v>122</v>
      </c>
      <c r="C12" s="32"/>
      <c r="D12" s="32"/>
      <c r="E12" s="32"/>
      <c r="F12" s="32"/>
      <c r="G12" s="73">
        <f t="shared" si="0"/>
        <v>0</v>
      </c>
      <c r="H12" s="68"/>
    </row>
    <row r="13" spans="1:8">
      <c r="A13" s="4" t="s">
        <v>35</v>
      </c>
      <c r="B13" s="3" t="s">
        <v>148</v>
      </c>
      <c r="C13" s="32"/>
      <c r="D13" s="32"/>
      <c r="E13" s="32"/>
      <c r="F13" s="32"/>
      <c r="G13" s="73">
        <f t="shared" si="0"/>
        <v>0</v>
      </c>
      <c r="H13" s="68"/>
    </row>
    <row r="14" spans="1:8">
      <c r="A14" s="4" t="s">
        <v>36</v>
      </c>
      <c r="B14" s="3" t="s">
        <v>122</v>
      </c>
      <c r="C14" s="32"/>
      <c r="D14" s="32"/>
      <c r="E14" s="32"/>
      <c r="F14" s="32"/>
      <c r="G14" s="73">
        <f t="shared" si="0"/>
        <v>0</v>
      </c>
      <c r="H14" s="68"/>
    </row>
    <row r="15" spans="1:8">
      <c r="A15" s="4" t="s">
        <v>37</v>
      </c>
      <c r="B15" s="3" t="s">
        <v>123</v>
      </c>
      <c r="C15" s="32"/>
      <c r="D15" s="32"/>
      <c r="E15" s="32"/>
      <c r="F15" s="32"/>
      <c r="G15" s="73">
        <f t="shared" si="0"/>
        <v>0</v>
      </c>
      <c r="H15" s="68"/>
    </row>
    <row r="16" spans="1:8">
      <c r="A16" s="5" t="s">
        <v>38</v>
      </c>
      <c r="B16" s="3" t="s">
        <v>122</v>
      </c>
      <c r="C16" s="32"/>
      <c r="D16" s="32"/>
      <c r="E16" s="32"/>
      <c r="F16" s="32"/>
      <c r="G16" s="73">
        <f t="shared" si="0"/>
        <v>0</v>
      </c>
      <c r="H16" s="68"/>
    </row>
    <row r="17" spans="1:8">
      <c r="A17" s="5" t="s">
        <v>39</v>
      </c>
      <c r="B17" s="3" t="s">
        <v>123</v>
      </c>
      <c r="C17" s="32"/>
      <c r="D17" s="32"/>
      <c r="E17" s="32"/>
      <c r="F17" s="32"/>
      <c r="G17" s="73">
        <f t="shared" si="0"/>
        <v>0</v>
      </c>
      <c r="H17" s="68"/>
    </row>
    <row r="18" spans="1:8" ht="13.5" thickBot="1">
      <c r="A18" s="14"/>
      <c r="B18" s="15"/>
      <c r="C18" s="33"/>
      <c r="D18" s="33"/>
      <c r="E18" s="33"/>
      <c r="F18" s="33"/>
      <c r="G18" s="74"/>
      <c r="H18" s="69"/>
    </row>
    <row r="19" spans="1:8" ht="15.75" thickBot="1">
      <c r="A19" s="27" t="s">
        <v>10</v>
      </c>
      <c r="B19" s="28"/>
      <c r="C19" s="40"/>
      <c r="D19" s="40"/>
      <c r="E19" s="40"/>
      <c r="F19" s="40"/>
      <c r="G19" s="34"/>
      <c r="H19" s="70"/>
    </row>
    <row r="20" spans="1:8" ht="38.25">
      <c r="A20" s="88" t="s">
        <v>40</v>
      </c>
      <c r="B20" s="93" t="s">
        <v>217</v>
      </c>
      <c r="C20" s="94">
        <f>39.56*2</f>
        <v>79.12</v>
      </c>
      <c r="D20" s="94"/>
      <c r="E20" s="94">
        <v>165.16</v>
      </c>
      <c r="F20" s="94">
        <f>E20*1.5</f>
        <v>247.74</v>
      </c>
      <c r="G20" s="95">
        <f>F20-E20</f>
        <v>82.580000000000013</v>
      </c>
      <c r="H20" s="96" t="s">
        <v>216</v>
      </c>
    </row>
    <row r="21" spans="1:8" ht="38.25">
      <c r="A21" s="88" t="s">
        <v>232</v>
      </c>
      <c r="B21" s="93" t="s">
        <v>233</v>
      </c>
      <c r="C21" s="94">
        <v>37.9</v>
      </c>
      <c r="D21" s="94"/>
      <c r="E21" s="94">
        <v>22.43</v>
      </c>
      <c r="F21" s="94">
        <v>0</v>
      </c>
      <c r="G21" s="95">
        <v>0</v>
      </c>
      <c r="H21" s="101" t="s">
        <v>236</v>
      </c>
    </row>
    <row r="22" spans="1:8">
      <c r="A22" s="5" t="s">
        <v>41</v>
      </c>
      <c r="B22" s="3" t="s">
        <v>122</v>
      </c>
      <c r="C22" s="32"/>
      <c r="D22" s="32"/>
      <c r="E22" s="32"/>
      <c r="F22" s="32"/>
      <c r="G22" s="73">
        <f t="shared" si="0"/>
        <v>0</v>
      </c>
      <c r="H22" s="68"/>
    </row>
    <row r="23" spans="1:8">
      <c r="A23" s="5" t="s">
        <v>42</v>
      </c>
      <c r="B23" s="3" t="s">
        <v>122</v>
      </c>
      <c r="C23" s="32"/>
      <c r="D23" s="32"/>
      <c r="E23" s="32"/>
      <c r="F23" s="32"/>
      <c r="G23" s="73">
        <f t="shared" si="0"/>
        <v>0</v>
      </c>
      <c r="H23" s="68"/>
    </row>
    <row r="24" spans="1:8">
      <c r="A24" s="5" t="s">
        <v>43</v>
      </c>
      <c r="B24" s="3" t="s">
        <v>122</v>
      </c>
      <c r="C24" s="32"/>
      <c r="D24" s="32"/>
      <c r="E24" s="32"/>
      <c r="F24" s="32"/>
      <c r="G24" s="73">
        <f t="shared" si="0"/>
        <v>0</v>
      </c>
      <c r="H24" s="68"/>
    </row>
    <row r="25" spans="1:8">
      <c r="A25" s="134" t="s">
        <v>44</v>
      </c>
      <c r="B25" s="56" t="s">
        <v>122</v>
      </c>
      <c r="C25" s="60"/>
      <c r="D25" s="60"/>
      <c r="E25" s="60"/>
      <c r="F25" s="60"/>
      <c r="G25" s="122">
        <f t="shared" si="0"/>
        <v>0</v>
      </c>
      <c r="H25" s="123"/>
    </row>
    <row r="26" spans="1:8">
      <c r="A26" s="5" t="s">
        <v>45</v>
      </c>
      <c r="B26" s="3" t="s">
        <v>123</v>
      </c>
      <c r="C26" s="32"/>
      <c r="D26" s="32"/>
      <c r="E26" s="32"/>
      <c r="F26" s="32"/>
      <c r="G26" s="73">
        <f t="shared" si="0"/>
        <v>0</v>
      </c>
      <c r="H26" s="68"/>
    </row>
    <row r="27" spans="1:8">
      <c r="A27" s="5" t="s">
        <v>46</v>
      </c>
      <c r="B27" s="3" t="s">
        <v>123</v>
      </c>
      <c r="C27" s="32"/>
      <c r="D27" s="32"/>
      <c r="E27" s="32"/>
      <c r="F27" s="32"/>
      <c r="G27" s="73">
        <f t="shared" si="0"/>
        <v>0</v>
      </c>
      <c r="H27" s="68"/>
    </row>
    <row r="28" spans="1:8">
      <c r="A28" s="4" t="s">
        <v>47</v>
      </c>
      <c r="B28" s="3" t="s">
        <v>123</v>
      </c>
      <c r="C28" s="32"/>
      <c r="D28" s="32"/>
      <c r="E28" s="32"/>
      <c r="F28" s="32"/>
      <c r="G28" s="73">
        <f t="shared" si="0"/>
        <v>0</v>
      </c>
      <c r="H28" s="68"/>
    </row>
    <row r="29" spans="1:8">
      <c r="A29" s="4" t="s">
        <v>39</v>
      </c>
      <c r="B29" s="3" t="s">
        <v>123</v>
      </c>
      <c r="C29" s="32"/>
      <c r="D29" s="32"/>
      <c r="E29" s="32"/>
      <c r="F29" s="32"/>
      <c r="G29" s="73">
        <f t="shared" si="0"/>
        <v>0</v>
      </c>
      <c r="H29" s="68"/>
    </row>
    <row r="30" spans="1:8" ht="13.5" thickBot="1">
      <c r="A30" s="16"/>
      <c r="B30" s="15"/>
      <c r="C30" s="33"/>
      <c r="D30" s="33"/>
      <c r="E30" s="33"/>
      <c r="F30" s="33"/>
      <c r="G30" s="74"/>
      <c r="H30" s="69"/>
    </row>
    <row r="31" spans="1:8" ht="15.75" thickBot="1">
      <c r="A31" s="27" t="s">
        <v>4</v>
      </c>
      <c r="B31" s="28"/>
      <c r="C31" s="40"/>
      <c r="D31" s="40"/>
      <c r="E31" s="40"/>
      <c r="F31" s="40"/>
      <c r="G31" s="34"/>
      <c r="H31" s="70"/>
    </row>
    <row r="32" spans="1:8" ht="25.5">
      <c r="A32" s="92" t="s">
        <v>48</v>
      </c>
      <c r="B32" s="93" t="s">
        <v>124</v>
      </c>
      <c r="C32" s="94"/>
      <c r="D32" s="94"/>
      <c r="E32" s="94">
        <v>593.11</v>
      </c>
      <c r="F32" s="94"/>
      <c r="G32" s="95">
        <v>593.11</v>
      </c>
      <c r="H32" s="96" t="s">
        <v>176</v>
      </c>
    </row>
    <row r="33" spans="1:8">
      <c r="A33" s="5" t="s">
        <v>49</v>
      </c>
      <c r="B33" s="3" t="s">
        <v>123</v>
      </c>
      <c r="C33" s="32"/>
      <c r="D33" s="32"/>
      <c r="E33" s="32"/>
      <c r="F33" s="32"/>
      <c r="G33" s="73">
        <f t="shared" si="0"/>
        <v>0</v>
      </c>
      <c r="H33" s="68"/>
    </row>
    <row r="34" spans="1:8" ht="25.5">
      <c r="A34" s="97" t="s">
        <v>125</v>
      </c>
      <c r="B34" s="88" t="s">
        <v>127</v>
      </c>
      <c r="C34" s="89"/>
      <c r="D34" s="89"/>
      <c r="E34" s="89">
        <v>4</v>
      </c>
      <c r="F34" s="89"/>
      <c r="G34" s="90">
        <f t="shared" si="0"/>
        <v>4</v>
      </c>
      <c r="H34" s="91" t="s">
        <v>177</v>
      </c>
    </row>
    <row r="35" spans="1:8" ht="25.5">
      <c r="A35" s="97" t="s">
        <v>126</v>
      </c>
      <c r="B35" s="88" t="s">
        <v>128</v>
      </c>
      <c r="C35" s="89"/>
      <c r="D35" s="89"/>
      <c r="E35" s="89">
        <v>7.13</v>
      </c>
      <c r="F35" s="89"/>
      <c r="G35" s="90">
        <f t="shared" si="0"/>
        <v>7.13</v>
      </c>
      <c r="H35" s="91" t="s">
        <v>177</v>
      </c>
    </row>
    <row r="36" spans="1:8" ht="25.5">
      <c r="A36" s="97" t="s">
        <v>197</v>
      </c>
      <c r="B36" s="88" t="s">
        <v>198</v>
      </c>
      <c r="C36" s="89"/>
      <c r="D36" s="89"/>
      <c r="E36" s="89">
        <v>2.8</v>
      </c>
      <c r="F36" s="89"/>
      <c r="G36" s="90">
        <f t="shared" si="0"/>
        <v>2.8</v>
      </c>
      <c r="H36" s="91" t="s">
        <v>199</v>
      </c>
    </row>
    <row r="37" spans="1:8" ht="25.5">
      <c r="A37" s="97" t="s">
        <v>201</v>
      </c>
      <c r="B37" s="88" t="s">
        <v>202</v>
      </c>
      <c r="C37" s="89"/>
      <c r="D37" s="89"/>
      <c r="E37" s="89">
        <v>3.8</v>
      </c>
      <c r="F37" s="89"/>
      <c r="G37" s="90">
        <f t="shared" si="0"/>
        <v>3.8</v>
      </c>
      <c r="H37" s="91" t="s">
        <v>203</v>
      </c>
    </row>
    <row r="38" spans="1:8" ht="25.5">
      <c r="A38" s="97" t="s">
        <v>204</v>
      </c>
      <c r="B38" s="88" t="s">
        <v>204</v>
      </c>
      <c r="C38" s="89"/>
      <c r="D38" s="89"/>
      <c r="E38" s="89">
        <v>1.1000000000000001</v>
      </c>
      <c r="F38" s="89"/>
      <c r="G38" s="90">
        <f t="shared" si="0"/>
        <v>1.1000000000000001</v>
      </c>
      <c r="H38" s="91" t="s">
        <v>205</v>
      </c>
    </row>
    <row r="39" spans="1:8" ht="25.5">
      <c r="A39" s="97" t="s">
        <v>50</v>
      </c>
      <c r="B39" s="88" t="s">
        <v>129</v>
      </c>
      <c r="C39" s="89"/>
      <c r="D39" s="89"/>
      <c r="E39" s="89"/>
      <c r="F39" s="89"/>
      <c r="G39" s="90">
        <f t="shared" si="0"/>
        <v>0</v>
      </c>
      <c r="H39" s="98" t="s">
        <v>237</v>
      </c>
    </row>
    <row r="40" spans="1:8" ht="25.5">
      <c r="A40" s="97" t="s">
        <v>51</v>
      </c>
      <c r="B40" s="88" t="s">
        <v>224</v>
      </c>
      <c r="C40" s="89">
        <v>185</v>
      </c>
      <c r="D40" s="89"/>
      <c r="E40" s="89">
        <v>449</v>
      </c>
      <c r="F40" s="89"/>
      <c r="G40" s="90">
        <v>185</v>
      </c>
      <c r="H40" s="91" t="s">
        <v>225</v>
      </c>
    </row>
    <row r="41" spans="1:8" ht="25.5">
      <c r="A41" s="99" t="s">
        <v>130</v>
      </c>
      <c r="B41" s="88" t="s">
        <v>191</v>
      </c>
      <c r="C41" s="89"/>
      <c r="D41" s="89"/>
      <c r="E41" s="89">
        <v>86.27</v>
      </c>
      <c r="F41" s="89"/>
      <c r="G41" s="90">
        <f t="shared" si="0"/>
        <v>86.27</v>
      </c>
      <c r="H41" s="91" t="s">
        <v>238</v>
      </c>
    </row>
    <row r="42" spans="1:8" ht="25.5">
      <c r="A42" s="99" t="s">
        <v>172</v>
      </c>
      <c r="B42" s="88" t="s">
        <v>173</v>
      </c>
      <c r="C42" s="89"/>
      <c r="D42" s="89"/>
      <c r="E42" s="89">
        <v>17.45</v>
      </c>
      <c r="F42" s="89"/>
      <c r="G42" s="90">
        <f t="shared" si="0"/>
        <v>17.45</v>
      </c>
      <c r="H42" s="91" t="s">
        <v>178</v>
      </c>
    </row>
    <row r="43" spans="1:8" ht="25.5">
      <c r="A43" s="99" t="s">
        <v>161</v>
      </c>
      <c r="B43" s="88" t="s">
        <v>162</v>
      </c>
      <c r="C43" s="89"/>
      <c r="D43" s="89"/>
      <c r="E43" s="89">
        <v>24.99</v>
      </c>
      <c r="F43" s="89"/>
      <c r="G43" s="90">
        <f t="shared" si="0"/>
        <v>24.99</v>
      </c>
      <c r="H43" s="91" t="s">
        <v>179</v>
      </c>
    </row>
    <row r="44" spans="1:8" ht="25.5">
      <c r="A44" s="99" t="s">
        <v>159</v>
      </c>
      <c r="B44" s="88" t="s">
        <v>160</v>
      </c>
      <c r="C44" s="89"/>
      <c r="D44" s="89"/>
      <c r="E44" s="89">
        <v>22</v>
      </c>
      <c r="F44" s="89"/>
      <c r="G44" s="90">
        <f t="shared" si="0"/>
        <v>22</v>
      </c>
      <c r="H44" s="91" t="s">
        <v>181</v>
      </c>
    </row>
    <row r="45" spans="1:8" ht="25.5">
      <c r="A45" s="99" t="s">
        <v>131</v>
      </c>
      <c r="B45" s="88" t="s">
        <v>133</v>
      </c>
      <c r="C45" s="89"/>
      <c r="D45" s="89"/>
      <c r="E45" s="89">
        <v>45.21</v>
      </c>
      <c r="F45" s="89"/>
      <c r="G45" s="90">
        <f t="shared" si="0"/>
        <v>45.21</v>
      </c>
      <c r="H45" s="91" t="s">
        <v>180</v>
      </c>
    </row>
    <row r="46" spans="1:8">
      <c r="A46" s="5" t="s">
        <v>52</v>
      </c>
      <c r="B46" s="3" t="s">
        <v>123</v>
      </c>
      <c r="C46" s="32"/>
      <c r="D46" s="32"/>
      <c r="E46" s="32"/>
      <c r="F46" s="32"/>
      <c r="G46" s="73">
        <f t="shared" si="0"/>
        <v>0</v>
      </c>
      <c r="H46" s="68"/>
    </row>
    <row r="47" spans="1:8">
      <c r="A47" s="5" t="s">
        <v>53</v>
      </c>
      <c r="B47" s="3" t="s">
        <v>123</v>
      </c>
      <c r="C47" s="32"/>
      <c r="D47" s="32"/>
      <c r="E47" s="32"/>
      <c r="F47" s="32"/>
      <c r="G47" s="73">
        <f t="shared" si="0"/>
        <v>0</v>
      </c>
      <c r="H47" s="68"/>
    </row>
    <row r="48" spans="1:8">
      <c r="A48" s="4" t="s">
        <v>54</v>
      </c>
      <c r="B48" s="3" t="s">
        <v>123</v>
      </c>
      <c r="C48" s="32"/>
      <c r="D48" s="32"/>
      <c r="E48" s="32"/>
      <c r="F48" s="32"/>
      <c r="G48" s="73">
        <f t="shared" si="0"/>
        <v>0</v>
      </c>
      <c r="H48" s="68"/>
    </row>
    <row r="49" spans="1:8">
      <c r="A49" s="4" t="s">
        <v>47</v>
      </c>
      <c r="B49" s="3" t="s">
        <v>123</v>
      </c>
      <c r="C49" s="32"/>
      <c r="D49" s="32"/>
      <c r="E49" s="32"/>
      <c r="F49" s="32"/>
      <c r="G49" s="73">
        <f t="shared" si="0"/>
        <v>0</v>
      </c>
      <c r="H49" s="68"/>
    </row>
    <row r="50" spans="1:8">
      <c r="A50" s="4" t="s">
        <v>39</v>
      </c>
      <c r="B50" s="3" t="s">
        <v>123</v>
      </c>
      <c r="C50" s="32"/>
      <c r="D50" s="32"/>
      <c r="E50" s="32"/>
      <c r="F50" s="32"/>
      <c r="G50" s="73">
        <f t="shared" si="0"/>
        <v>0</v>
      </c>
      <c r="H50" s="68"/>
    </row>
    <row r="51" spans="1:8" ht="13.5" thickBot="1">
      <c r="A51" s="16"/>
      <c r="B51" s="15"/>
      <c r="C51" s="33"/>
      <c r="D51" s="33"/>
      <c r="E51" s="33"/>
      <c r="F51" s="33"/>
      <c r="G51" s="74"/>
      <c r="H51" s="69"/>
    </row>
    <row r="52" spans="1:8" ht="15.75" thickBot="1">
      <c r="A52" s="27" t="s">
        <v>9</v>
      </c>
      <c r="B52" s="28"/>
      <c r="C52" s="40"/>
      <c r="D52" s="40"/>
      <c r="E52" s="40"/>
      <c r="F52" s="40"/>
      <c r="G52" s="34"/>
      <c r="H52" s="70"/>
    </row>
    <row r="53" spans="1:8" ht="38.25">
      <c r="A53" s="92" t="s">
        <v>55</v>
      </c>
      <c r="B53" s="93" t="s">
        <v>134</v>
      </c>
      <c r="C53" s="94">
        <v>163.9</v>
      </c>
      <c r="D53" s="94"/>
      <c r="E53" s="94">
        <v>150</v>
      </c>
      <c r="F53" s="94"/>
      <c r="G53" s="95">
        <v>0</v>
      </c>
      <c r="H53" s="101" t="s">
        <v>239</v>
      </c>
    </row>
    <row r="54" spans="1:8" ht="51">
      <c r="A54" s="97" t="s">
        <v>56</v>
      </c>
      <c r="B54" s="88" t="s">
        <v>137</v>
      </c>
      <c r="C54" s="89">
        <v>418.95</v>
      </c>
      <c r="D54" s="89"/>
      <c r="E54" s="89">
        <v>359.99</v>
      </c>
      <c r="F54" s="89">
        <f>C54*1.5</f>
        <v>628.42499999999995</v>
      </c>
      <c r="G54" s="90">
        <f>F54-C54</f>
        <v>209.47499999999997</v>
      </c>
      <c r="H54" s="98" t="s">
        <v>240</v>
      </c>
    </row>
    <row r="55" spans="1:8">
      <c r="A55" s="5" t="s">
        <v>57</v>
      </c>
      <c r="B55" s="3" t="s">
        <v>123</v>
      </c>
      <c r="C55" s="32"/>
      <c r="D55" s="32"/>
      <c r="E55" s="32"/>
      <c r="F55" s="32"/>
      <c r="G55" s="73">
        <f t="shared" si="0"/>
        <v>0</v>
      </c>
      <c r="H55" s="68"/>
    </row>
    <row r="56" spans="1:8">
      <c r="A56" s="5" t="s">
        <v>58</v>
      </c>
      <c r="B56" s="3" t="s">
        <v>122</v>
      </c>
      <c r="C56" s="32"/>
      <c r="D56" s="32"/>
      <c r="E56" s="32"/>
      <c r="F56" s="32"/>
      <c r="G56" s="73">
        <f t="shared" si="0"/>
        <v>0</v>
      </c>
      <c r="H56" s="68"/>
    </row>
    <row r="57" spans="1:8">
      <c r="A57" s="5" t="s">
        <v>59</v>
      </c>
      <c r="B57" s="3" t="s">
        <v>122</v>
      </c>
      <c r="C57" s="32"/>
      <c r="D57" s="32"/>
      <c r="E57" s="32"/>
      <c r="F57" s="32"/>
      <c r="G57" s="73">
        <f t="shared" si="0"/>
        <v>0</v>
      </c>
      <c r="H57" s="68"/>
    </row>
    <row r="58" spans="1:8">
      <c r="A58" s="5" t="s">
        <v>60</v>
      </c>
      <c r="B58" s="3" t="s">
        <v>122</v>
      </c>
      <c r="C58" s="32"/>
      <c r="D58" s="32"/>
      <c r="E58" s="32"/>
      <c r="F58" s="32"/>
      <c r="G58" s="73">
        <f t="shared" si="0"/>
        <v>0</v>
      </c>
      <c r="H58" s="68"/>
    </row>
    <row r="59" spans="1:8">
      <c r="A59" s="5" t="s">
        <v>61</v>
      </c>
      <c r="B59" s="3" t="s">
        <v>122</v>
      </c>
      <c r="C59" s="32"/>
      <c r="D59" s="32"/>
      <c r="E59" s="32"/>
      <c r="F59" s="32"/>
      <c r="G59" s="73">
        <f t="shared" si="0"/>
        <v>0</v>
      </c>
      <c r="H59" s="68"/>
    </row>
    <row r="60" spans="1:8">
      <c r="A60" s="5" t="s">
        <v>47</v>
      </c>
      <c r="B60" s="3" t="s">
        <v>123</v>
      </c>
      <c r="C60" s="32"/>
      <c r="D60" s="32"/>
      <c r="E60" s="32"/>
      <c r="F60" s="32"/>
      <c r="G60" s="73">
        <f t="shared" si="0"/>
        <v>0</v>
      </c>
      <c r="H60" s="68"/>
    </row>
    <row r="61" spans="1:8">
      <c r="A61" s="5" t="s">
        <v>39</v>
      </c>
      <c r="B61" s="3" t="s">
        <v>123</v>
      </c>
      <c r="C61" s="32"/>
      <c r="D61" s="32"/>
      <c r="E61" s="32"/>
      <c r="F61" s="32"/>
      <c r="G61" s="73">
        <f t="shared" si="0"/>
        <v>0</v>
      </c>
      <c r="H61" s="68"/>
    </row>
    <row r="62" spans="1:8" ht="13.5" thickBot="1">
      <c r="A62" s="14"/>
      <c r="B62" s="15"/>
      <c r="C62" s="33"/>
      <c r="D62" s="33"/>
      <c r="E62" s="33"/>
      <c r="F62" s="33"/>
      <c r="G62" s="74"/>
      <c r="H62" s="69"/>
    </row>
    <row r="63" spans="1:8" ht="15.75" thickBot="1">
      <c r="A63" s="27" t="s">
        <v>0</v>
      </c>
      <c r="B63" s="28"/>
      <c r="C63" s="40"/>
      <c r="D63" s="40"/>
      <c r="E63" s="40"/>
      <c r="F63" s="40"/>
      <c r="G63" s="34"/>
      <c r="H63" s="70"/>
    </row>
    <row r="64" spans="1:8" ht="25.5">
      <c r="A64" s="19" t="s">
        <v>62</v>
      </c>
      <c r="B64" s="20" t="s">
        <v>138</v>
      </c>
      <c r="C64" s="31"/>
      <c r="D64" s="31"/>
      <c r="E64" s="31"/>
      <c r="F64" s="31"/>
      <c r="G64" s="72">
        <f t="shared" si="0"/>
        <v>0</v>
      </c>
      <c r="H64" s="84" t="s">
        <v>237</v>
      </c>
    </row>
    <row r="65" spans="1:8">
      <c r="A65" s="19" t="s">
        <v>139</v>
      </c>
      <c r="B65" s="20" t="s">
        <v>138</v>
      </c>
      <c r="C65" s="31"/>
      <c r="D65" s="31"/>
      <c r="E65" s="31"/>
      <c r="F65" s="31"/>
      <c r="G65" s="72">
        <f t="shared" si="0"/>
        <v>0</v>
      </c>
      <c r="H65" s="67"/>
    </row>
    <row r="66" spans="1:8" ht="38.25">
      <c r="A66" s="102" t="s">
        <v>140</v>
      </c>
      <c r="B66" s="88" t="s">
        <v>145</v>
      </c>
      <c r="C66" s="89"/>
      <c r="D66" s="89"/>
      <c r="E66" s="89">
        <v>15.97</v>
      </c>
      <c r="F66" s="89"/>
      <c r="G66" s="90">
        <f t="shared" si="0"/>
        <v>15.97</v>
      </c>
      <c r="H66" s="91" t="s">
        <v>182</v>
      </c>
    </row>
    <row r="67" spans="1:8" ht="25.5">
      <c r="A67" s="102" t="s">
        <v>141</v>
      </c>
      <c r="B67" s="88" t="s">
        <v>142</v>
      </c>
      <c r="C67" s="89"/>
      <c r="D67" s="89"/>
      <c r="E67" s="89">
        <v>39.99</v>
      </c>
      <c r="F67" s="89"/>
      <c r="G67" s="90">
        <f t="shared" si="0"/>
        <v>39.99</v>
      </c>
      <c r="H67" s="91" t="s">
        <v>183</v>
      </c>
    </row>
    <row r="68" spans="1:8">
      <c r="A68" s="102" t="s">
        <v>143</v>
      </c>
      <c r="B68" s="88" t="s">
        <v>144</v>
      </c>
      <c r="C68" s="89"/>
      <c r="D68" s="89"/>
      <c r="E68" s="89">
        <v>9.99</v>
      </c>
      <c r="F68" s="89"/>
      <c r="G68" s="90">
        <f t="shared" si="0"/>
        <v>9.99</v>
      </c>
      <c r="H68" s="91" t="s">
        <v>184</v>
      </c>
    </row>
    <row r="69" spans="1:8" ht="25.5">
      <c r="A69" s="102" t="s">
        <v>6</v>
      </c>
      <c r="B69" s="88" t="s">
        <v>206</v>
      </c>
      <c r="C69" s="89"/>
      <c r="D69" s="89"/>
      <c r="E69" s="89">
        <v>70.989999999999995</v>
      </c>
      <c r="F69" s="89"/>
      <c r="G69" s="90">
        <f t="shared" si="0"/>
        <v>70.989999999999995</v>
      </c>
      <c r="H69" s="91" t="s">
        <v>207</v>
      </c>
    </row>
    <row r="70" spans="1:8" ht="38.25">
      <c r="A70" s="102" t="s">
        <v>163</v>
      </c>
      <c r="B70" s="88" t="s">
        <v>165</v>
      </c>
      <c r="C70" s="89"/>
      <c r="D70" s="89"/>
      <c r="E70" s="89">
        <v>78</v>
      </c>
      <c r="F70" s="89"/>
      <c r="G70" s="90">
        <f t="shared" si="0"/>
        <v>78</v>
      </c>
      <c r="H70" s="91" t="s">
        <v>185</v>
      </c>
    </row>
    <row r="71" spans="1:8" ht="25.5">
      <c r="A71" s="102" t="s">
        <v>164</v>
      </c>
      <c r="B71" s="88" t="s">
        <v>223</v>
      </c>
      <c r="C71" s="89"/>
      <c r="D71" s="89"/>
      <c r="E71" s="89">
        <v>42.97</v>
      </c>
      <c r="F71" s="89"/>
      <c r="G71" s="90">
        <f t="shared" si="0"/>
        <v>42.97</v>
      </c>
      <c r="H71" s="91" t="s">
        <v>226</v>
      </c>
    </row>
    <row r="72" spans="1:8">
      <c r="A72" s="4" t="s">
        <v>63</v>
      </c>
      <c r="B72" s="3" t="s">
        <v>123</v>
      </c>
      <c r="C72" s="32"/>
      <c r="D72" s="32"/>
      <c r="E72" s="32"/>
      <c r="F72" s="32"/>
      <c r="G72" s="73">
        <f t="shared" si="0"/>
        <v>0</v>
      </c>
      <c r="H72" s="68"/>
    </row>
    <row r="73" spans="1:8">
      <c r="A73" s="4" t="s">
        <v>65</v>
      </c>
      <c r="B73" s="3" t="s">
        <v>123</v>
      </c>
      <c r="C73" s="32"/>
      <c r="D73" s="32"/>
      <c r="E73" s="32"/>
      <c r="F73" s="32"/>
      <c r="G73" s="73">
        <f t="shared" si="0"/>
        <v>0</v>
      </c>
      <c r="H73" s="68"/>
    </row>
    <row r="74" spans="1:8">
      <c r="A74" s="4" t="s">
        <v>64</v>
      </c>
      <c r="B74" s="3" t="s">
        <v>123</v>
      </c>
      <c r="C74" s="32"/>
      <c r="D74" s="32"/>
      <c r="E74" s="32"/>
      <c r="F74" s="32"/>
      <c r="G74" s="73">
        <f t="shared" si="0"/>
        <v>0</v>
      </c>
      <c r="H74" s="68"/>
    </row>
    <row r="75" spans="1:8">
      <c r="A75" s="4" t="s">
        <v>66</v>
      </c>
      <c r="B75" s="3" t="s">
        <v>123</v>
      </c>
      <c r="C75" s="32"/>
      <c r="D75" s="32"/>
      <c r="E75" s="32"/>
      <c r="F75" s="32"/>
      <c r="G75" s="73">
        <f t="shared" si="0"/>
        <v>0</v>
      </c>
      <c r="H75" s="68"/>
    </row>
    <row r="76" spans="1:8">
      <c r="A76" s="8" t="s">
        <v>67</v>
      </c>
      <c r="B76" s="56" t="s">
        <v>123</v>
      </c>
      <c r="C76" s="60"/>
      <c r="D76" s="60"/>
      <c r="E76" s="60"/>
      <c r="F76" s="60"/>
      <c r="G76" s="122">
        <f t="shared" si="0"/>
        <v>0</v>
      </c>
      <c r="H76" s="123"/>
    </row>
    <row r="77" spans="1:8">
      <c r="A77" s="4" t="s">
        <v>47</v>
      </c>
      <c r="B77" s="3" t="s">
        <v>123</v>
      </c>
      <c r="C77" s="32"/>
      <c r="D77" s="32"/>
      <c r="E77" s="32"/>
      <c r="F77" s="32"/>
      <c r="G77" s="73">
        <f t="shared" si="0"/>
        <v>0</v>
      </c>
      <c r="H77" s="68"/>
    </row>
    <row r="78" spans="1:8">
      <c r="A78" s="4" t="s">
        <v>39</v>
      </c>
      <c r="B78" s="3" t="s">
        <v>123</v>
      </c>
      <c r="C78" s="32"/>
      <c r="D78" s="32"/>
      <c r="E78" s="32"/>
      <c r="F78" s="32"/>
      <c r="G78" s="73">
        <f t="shared" si="0"/>
        <v>0</v>
      </c>
      <c r="H78" s="68"/>
    </row>
    <row r="79" spans="1:8" ht="13.5" thickBot="1">
      <c r="A79" s="14"/>
      <c r="B79" s="15"/>
      <c r="C79" s="33"/>
      <c r="D79" s="33"/>
      <c r="E79" s="33"/>
      <c r="F79" s="33"/>
      <c r="G79" s="74"/>
      <c r="H79" s="69"/>
    </row>
    <row r="80" spans="1:8" ht="15.75" thickBot="1">
      <c r="A80" s="27" t="s">
        <v>1</v>
      </c>
      <c r="B80" s="28"/>
      <c r="C80" s="40"/>
      <c r="D80" s="40"/>
      <c r="E80" s="40"/>
      <c r="F80" s="40"/>
      <c r="G80" s="34"/>
      <c r="H80" s="70"/>
    </row>
    <row r="81" spans="1:8">
      <c r="A81" s="21" t="s">
        <v>68</v>
      </c>
      <c r="B81" s="20" t="s">
        <v>122</v>
      </c>
      <c r="C81" s="31"/>
      <c r="D81" s="31"/>
      <c r="E81" s="31"/>
      <c r="F81" s="31"/>
      <c r="G81" s="72">
        <f t="shared" si="0"/>
        <v>0</v>
      </c>
      <c r="H81" s="67"/>
    </row>
    <row r="82" spans="1:8">
      <c r="A82" s="5" t="s">
        <v>38</v>
      </c>
      <c r="B82" s="3" t="s">
        <v>122</v>
      </c>
      <c r="C82" s="32"/>
      <c r="D82" s="32"/>
      <c r="E82" s="32"/>
      <c r="F82" s="32"/>
      <c r="G82" s="73">
        <f t="shared" si="0"/>
        <v>0</v>
      </c>
      <c r="H82" s="68"/>
    </row>
    <row r="83" spans="1:8">
      <c r="A83" s="5" t="s">
        <v>69</v>
      </c>
      <c r="B83" s="3" t="s">
        <v>122</v>
      </c>
      <c r="C83" s="32"/>
      <c r="D83" s="32"/>
      <c r="E83" s="32"/>
      <c r="F83" s="32"/>
      <c r="G83" s="73">
        <f t="shared" si="0"/>
        <v>0</v>
      </c>
      <c r="H83" s="68"/>
    </row>
    <row r="84" spans="1:8">
      <c r="A84" s="5" t="s">
        <v>70</v>
      </c>
      <c r="B84" s="3" t="s">
        <v>122</v>
      </c>
      <c r="C84" s="32"/>
      <c r="D84" s="32"/>
      <c r="E84" s="32"/>
      <c r="F84" s="32"/>
      <c r="G84" s="73">
        <f t="shared" si="0"/>
        <v>0</v>
      </c>
      <c r="H84" s="68"/>
    </row>
    <row r="85" spans="1:8">
      <c r="A85" s="5" t="s">
        <v>71</v>
      </c>
      <c r="B85" s="3" t="s">
        <v>122</v>
      </c>
      <c r="C85" s="32"/>
      <c r="D85" s="32"/>
      <c r="E85" s="32"/>
      <c r="F85" s="32"/>
      <c r="G85" s="73">
        <f t="shared" ref="G85:G148" si="1">MAX(C85:F85)</f>
        <v>0</v>
      </c>
      <c r="H85" s="68"/>
    </row>
    <row r="86" spans="1:8">
      <c r="A86" s="5" t="s">
        <v>47</v>
      </c>
      <c r="B86" s="3" t="s">
        <v>123</v>
      </c>
      <c r="C86" s="32"/>
      <c r="D86" s="32"/>
      <c r="E86" s="32"/>
      <c r="F86" s="32"/>
      <c r="G86" s="73">
        <f t="shared" si="1"/>
        <v>0</v>
      </c>
      <c r="H86" s="68"/>
    </row>
    <row r="87" spans="1:8">
      <c r="A87" s="5" t="s">
        <v>39</v>
      </c>
      <c r="B87" s="3" t="s">
        <v>123</v>
      </c>
      <c r="C87" s="32"/>
      <c r="D87" s="32"/>
      <c r="E87" s="32"/>
      <c r="F87" s="32"/>
      <c r="G87" s="73">
        <f t="shared" si="1"/>
        <v>0</v>
      </c>
      <c r="H87" s="68"/>
    </row>
    <row r="88" spans="1:8" ht="13.5" thickBot="1">
      <c r="A88" s="14"/>
      <c r="B88" s="15"/>
      <c r="C88" s="33"/>
      <c r="D88" s="33"/>
      <c r="E88" s="33"/>
      <c r="F88" s="33"/>
      <c r="G88" s="74"/>
      <c r="H88" s="69"/>
    </row>
    <row r="89" spans="1:8" ht="15.75" thickBot="1">
      <c r="A89" s="27" t="s">
        <v>2</v>
      </c>
      <c r="B89" s="28"/>
      <c r="C89" s="40"/>
      <c r="D89" s="40"/>
      <c r="E89" s="40"/>
      <c r="F89" s="40"/>
      <c r="G89" s="34"/>
      <c r="H89" s="70"/>
    </row>
    <row r="90" spans="1:8">
      <c r="A90" s="135" t="s">
        <v>72</v>
      </c>
      <c r="B90" s="129" t="s">
        <v>122</v>
      </c>
      <c r="C90" s="130"/>
      <c r="D90" s="130"/>
      <c r="E90" s="130"/>
      <c r="F90" s="130"/>
      <c r="G90" s="131">
        <f t="shared" si="1"/>
        <v>0</v>
      </c>
      <c r="H90" s="136"/>
    </row>
    <row r="91" spans="1:8">
      <c r="A91" s="5" t="s">
        <v>38</v>
      </c>
      <c r="B91" s="3" t="s">
        <v>122</v>
      </c>
      <c r="C91" s="32"/>
      <c r="D91" s="32"/>
      <c r="E91" s="32"/>
      <c r="F91" s="32"/>
      <c r="G91" s="73">
        <f t="shared" si="1"/>
        <v>0</v>
      </c>
      <c r="H91" s="68"/>
    </row>
    <row r="92" spans="1:8">
      <c r="A92" s="4" t="s">
        <v>69</v>
      </c>
      <c r="B92" s="3" t="s">
        <v>122</v>
      </c>
      <c r="C92" s="32"/>
      <c r="D92" s="32"/>
      <c r="E92" s="32"/>
      <c r="F92" s="32"/>
      <c r="G92" s="73">
        <f t="shared" si="1"/>
        <v>0</v>
      </c>
      <c r="H92" s="68"/>
    </row>
    <row r="93" spans="1:8" ht="25.5">
      <c r="A93" s="8" t="s">
        <v>73</v>
      </c>
      <c r="B93" s="56" t="s">
        <v>218</v>
      </c>
      <c r="C93" s="60"/>
      <c r="D93" s="60"/>
      <c r="E93" s="60"/>
      <c r="F93" s="60"/>
      <c r="G93" s="122">
        <f t="shared" si="1"/>
        <v>0</v>
      </c>
      <c r="H93" s="124" t="s">
        <v>237</v>
      </c>
    </row>
    <row r="94" spans="1:8">
      <c r="A94" s="4" t="s">
        <v>74</v>
      </c>
      <c r="B94" s="3" t="s">
        <v>122</v>
      </c>
      <c r="C94" s="32"/>
      <c r="D94" s="32"/>
      <c r="E94" s="32"/>
      <c r="F94" s="32"/>
      <c r="G94" s="73">
        <f t="shared" si="1"/>
        <v>0</v>
      </c>
      <c r="H94" s="68"/>
    </row>
    <row r="95" spans="1:8">
      <c r="A95" s="4" t="s">
        <v>47</v>
      </c>
      <c r="B95" s="3" t="s">
        <v>123</v>
      </c>
      <c r="C95" s="32"/>
      <c r="D95" s="32"/>
      <c r="E95" s="32"/>
      <c r="F95" s="32"/>
      <c r="G95" s="73">
        <f t="shared" si="1"/>
        <v>0</v>
      </c>
      <c r="H95" s="68"/>
    </row>
    <row r="96" spans="1:8">
      <c r="A96" s="4" t="s">
        <v>39</v>
      </c>
      <c r="B96" s="3" t="s">
        <v>123</v>
      </c>
      <c r="C96" s="32"/>
      <c r="D96" s="32"/>
      <c r="E96" s="32"/>
      <c r="F96" s="32"/>
      <c r="G96" s="73">
        <f t="shared" si="1"/>
        <v>0</v>
      </c>
      <c r="H96" s="68"/>
    </row>
    <row r="97" spans="1:8" ht="13.5" thickBot="1">
      <c r="A97" s="14"/>
      <c r="B97" s="15"/>
      <c r="C97" s="33"/>
      <c r="D97" s="33"/>
      <c r="E97" s="33"/>
      <c r="F97" s="33"/>
      <c r="G97" s="74"/>
      <c r="H97" s="69"/>
    </row>
    <row r="98" spans="1:8" ht="15.75" thickBot="1">
      <c r="A98" s="27" t="s">
        <v>3</v>
      </c>
      <c r="B98" s="28"/>
      <c r="C98" s="40"/>
      <c r="D98" s="40"/>
      <c r="E98" s="40"/>
      <c r="F98" s="40"/>
      <c r="G98" s="34"/>
      <c r="H98" s="70"/>
    </row>
    <row r="99" spans="1:8">
      <c r="A99" s="135" t="s">
        <v>75</v>
      </c>
      <c r="B99" s="129" t="s">
        <v>122</v>
      </c>
      <c r="C99" s="130"/>
      <c r="D99" s="130"/>
      <c r="E99" s="130"/>
      <c r="F99" s="130"/>
      <c r="G99" s="131">
        <v>0</v>
      </c>
      <c r="H99" s="124"/>
    </row>
    <row r="100" spans="1:8">
      <c r="A100" s="4" t="s">
        <v>76</v>
      </c>
      <c r="B100" s="3" t="s">
        <v>123</v>
      </c>
      <c r="C100" s="32"/>
      <c r="D100" s="32"/>
      <c r="E100" s="32"/>
      <c r="F100" s="32"/>
      <c r="G100" s="73">
        <f t="shared" si="1"/>
        <v>0</v>
      </c>
      <c r="H100" s="68"/>
    </row>
    <row r="101" spans="1:8">
      <c r="A101" s="4" t="s">
        <v>77</v>
      </c>
      <c r="B101" s="3" t="s">
        <v>122</v>
      </c>
      <c r="C101" s="32"/>
      <c r="D101" s="32"/>
      <c r="E101" s="32"/>
      <c r="F101" s="32"/>
      <c r="G101" s="73">
        <f t="shared" si="1"/>
        <v>0</v>
      </c>
      <c r="H101" s="68"/>
    </row>
    <row r="102" spans="1:8">
      <c r="A102" s="4" t="s">
        <v>79</v>
      </c>
      <c r="B102" s="3" t="s">
        <v>122</v>
      </c>
      <c r="C102" s="32"/>
      <c r="D102" s="32"/>
      <c r="E102" s="32"/>
      <c r="F102" s="32"/>
      <c r="G102" s="73">
        <f t="shared" si="1"/>
        <v>0</v>
      </c>
      <c r="H102" s="68"/>
    </row>
    <row r="103" spans="1:8">
      <c r="A103" s="8" t="s">
        <v>78</v>
      </c>
      <c r="B103" s="56" t="s">
        <v>122</v>
      </c>
      <c r="C103" s="60"/>
      <c r="D103" s="60"/>
      <c r="E103" s="60"/>
      <c r="F103" s="60"/>
      <c r="G103" s="122">
        <f t="shared" si="1"/>
        <v>0</v>
      </c>
      <c r="H103" s="124"/>
    </row>
    <row r="104" spans="1:8">
      <c r="A104" s="4" t="s">
        <v>80</v>
      </c>
      <c r="B104" s="3" t="s">
        <v>122</v>
      </c>
      <c r="C104" s="32"/>
      <c r="D104" s="32"/>
      <c r="E104" s="32"/>
      <c r="F104" s="32"/>
      <c r="G104" s="73">
        <f t="shared" si="1"/>
        <v>0</v>
      </c>
      <c r="H104" s="68"/>
    </row>
    <row r="105" spans="1:8">
      <c r="A105" s="4" t="s">
        <v>81</v>
      </c>
      <c r="B105" s="3" t="s">
        <v>122</v>
      </c>
      <c r="C105" s="32"/>
      <c r="D105" s="32"/>
      <c r="E105" s="32"/>
      <c r="F105" s="32"/>
      <c r="G105" s="73">
        <f t="shared" si="1"/>
        <v>0</v>
      </c>
      <c r="H105" s="68"/>
    </row>
    <row r="106" spans="1:8">
      <c r="A106" s="4" t="s">
        <v>82</v>
      </c>
      <c r="B106" s="3" t="s">
        <v>122</v>
      </c>
      <c r="C106" s="32"/>
      <c r="D106" s="32"/>
      <c r="E106" s="32"/>
      <c r="F106" s="32"/>
      <c r="G106" s="73">
        <f t="shared" si="1"/>
        <v>0</v>
      </c>
      <c r="H106" s="68"/>
    </row>
    <row r="107" spans="1:8">
      <c r="A107" s="4" t="s">
        <v>83</v>
      </c>
      <c r="B107" s="3" t="s">
        <v>122</v>
      </c>
      <c r="C107" s="32"/>
      <c r="D107" s="32"/>
      <c r="E107" s="32"/>
      <c r="F107" s="32"/>
      <c r="G107" s="73">
        <f t="shared" si="1"/>
        <v>0</v>
      </c>
      <c r="H107" s="68"/>
    </row>
    <row r="108" spans="1:8">
      <c r="A108" s="6" t="s">
        <v>84</v>
      </c>
      <c r="B108" s="3" t="s">
        <v>123</v>
      </c>
      <c r="C108" s="32"/>
      <c r="D108" s="32"/>
      <c r="E108" s="32"/>
      <c r="F108" s="32"/>
      <c r="G108" s="73">
        <f t="shared" si="1"/>
        <v>0</v>
      </c>
      <c r="H108" s="68"/>
    </row>
    <row r="109" spans="1:8">
      <c r="A109" s="4" t="s">
        <v>47</v>
      </c>
      <c r="B109" s="3" t="s">
        <v>123</v>
      </c>
      <c r="C109" s="32"/>
      <c r="D109" s="32"/>
      <c r="E109" s="32"/>
      <c r="F109" s="32"/>
      <c r="G109" s="73">
        <f t="shared" si="1"/>
        <v>0</v>
      </c>
      <c r="H109" s="68"/>
    </row>
    <row r="110" spans="1:8">
      <c r="A110" s="4" t="s">
        <v>39</v>
      </c>
      <c r="B110" s="3" t="s">
        <v>123</v>
      </c>
      <c r="C110" s="32"/>
      <c r="D110" s="32"/>
      <c r="E110" s="32"/>
      <c r="F110" s="32"/>
      <c r="G110" s="73">
        <f t="shared" si="1"/>
        <v>0</v>
      </c>
      <c r="H110" s="68"/>
    </row>
    <row r="111" spans="1:8" ht="13.5" thickBot="1">
      <c r="A111" s="14"/>
      <c r="B111" s="15"/>
      <c r="C111" s="33"/>
      <c r="D111" s="33"/>
      <c r="E111" s="33"/>
      <c r="F111" s="33"/>
      <c r="G111" s="74"/>
      <c r="H111" s="69"/>
    </row>
    <row r="112" spans="1:8" ht="15.75" thickBot="1">
      <c r="A112" s="27" t="s">
        <v>5</v>
      </c>
      <c r="B112" s="28"/>
      <c r="C112" s="40"/>
      <c r="D112" s="40"/>
      <c r="E112" s="40"/>
      <c r="F112" s="40"/>
      <c r="G112" s="34"/>
      <c r="H112" s="70"/>
    </row>
    <row r="113" spans="1:8">
      <c r="A113" s="19" t="s">
        <v>85</v>
      </c>
      <c r="B113" s="20" t="s">
        <v>122</v>
      </c>
      <c r="C113" s="31"/>
      <c r="D113" s="31"/>
      <c r="E113" s="31"/>
      <c r="F113" s="31"/>
      <c r="G113" s="72">
        <f t="shared" si="1"/>
        <v>0</v>
      </c>
      <c r="H113" s="67"/>
    </row>
    <row r="114" spans="1:8">
      <c r="A114" s="8" t="s">
        <v>86</v>
      </c>
      <c r="B114" s="56" t="s">
        <v>123</v>
      </c>
      <c r="C114" s="60"/>
      <c r="D114" s="60"/>
      <c r="E114" s="60"/>
      <c r="F114" s="60"/>
      <c r="G114" s="122">
        <f t="shared" si="1"/>
        <v>0</v>
      </c>
      <c r="H114" s="123"/>
    </row>
    <row r="115" spans="1:8">
      <c r="A115" s="4" t="s">
        <v>87</v>
      </c>
      <c r="B115" s="3" t="s">
        <v>122</v>
      </c>
      <c r="C115" s="32"/>
      <c r="D115" s="32"/>
      <c r="E115" s="32"/>
      <c r="F115" s="32"/>
      <c r="G115" s="73">
        <f t="shared" si="1"/>
        <v>0</v>
      </c>
      <c r="H115" s="68"/>
    </row>
    <row r="116" spans="1:8">
      <c r="A116" s="102" t="s">
        <v>146</v>
      </c>
      <c r="B116" s="88" t="s">
        <v>147</v>
      </c>
      <c r="C116" s="89"/>
      <c r="D116" s="89"/>
      <c r="E116" s="89">
        <v>10.99</v>
      </c>
      <c r="F116" s="89"/>
      <c r="G116" s="90">
        <f t="shared" si="1"/>
        <v>10.99</v>
      </c>
      <c r="H116" s="91" t="s">
        <v>184</v>
      </c>
    </row>
    <row r="117" spans="1:8">
      <c r="A117" s="4" t="s">
        <v>88</v>
      </c>
      <c r="B117" s="3" t="s">
        <v>122</v>
      </c>
      <c r="C117" s="32"/>
      <c r="D117" s="32"/>
      <c r="E117" s="32"/>
      <c r="F117" s="32"/>
      <c r="G117" s="73">
        <f t="shared" si="1"/>
        <v>0</v>
      </c>
      <c r="H117" s="68"/>
    </row>
    <row r="118" spans="1:8">
      <c r="A118" s="4" t="s">
        <v>89</v>
      </c>
      <c r="B118" s="3" t="s">
        <v>122</v>
      </c>
      <c r="C118" s="32"/>
      <c r="D118" s="32"/>
      <c r="E118" s="32"/>
      <c r="F118" s="32"/>
      <c r="G118" s="73">
        <f t="shared" si="1"/>
        <v>0</v>
      </c>
      <c r="H118" s="68"/>
    </row>
    <row r="119" spans="1:8">
      <c r="A119" s="4" t="s">
        <v>47</v>
      </c>
      <c r="B119" s="3" t="s">
        <v>123</v>
      </c>
      <c r="C119" s="32"/>
      <c r="D119" s="32"/>
      <c r="E119" s="32"/>
      <c r="F119" s="32"/>
      <c r="G119" s="73">
        <f t="shared" si="1"/>
        <v>0</v>
      </c>
      <c r="H119" s="68"/>
    </row>
    <row r="120" spans="1:8">
      <c r="A120" s="4" t="s">
        <v>39</v>
      </c>
      <c r="B120" s="3" t="s">
        <v>123</v>
      </c>
      <c r="C120" s="32"/>
      <c r="D120" s="32"/>
      <c r="E120" s="32"/>
      <c r="F120" s="32"/>
      <c r="G120" s="73">
        <f t="shared" si="1"/>
        <v>0</v>
      </c>
      <c r="H120" s="68"/>
    </row>
    <row r="121" spans="1:8" ht="13.5" thickBot="1">
      <c r="A121" s="14"/>
      <c r="B121" s="15"/>
      <c r="C121" s="33"/>
      <c r="D121" s="33"/>
      <c r="E121" s="33"/>
      <c r="F121" s="33"/>
      <c r="G121" s="74"/>
      <c r="H121" s="69"/>
    </row>
    <row r="122" spans="1:8" ht="15.75" thickBot="1">
      <c r="A122" s="27" t="s">
        <v>7</v>
      </c>
      <c r="B122" s="28"/>
      <c r="C122" s="40"/>
      <c r="D122" s="40"/>
      <c r="E122" s="40"/>
      <c r="F122" s="40"/>
      <c r="G122" s="34"/>
      <c r="H122" s="70"/>
    </row>
    <row r="123" spans="1:8" ht="25.5">
      <c r="A123" s="137" t="s">
        <v>248</v>
      </c>
      <c r="B123" s="93" t="s">
        <v>249</v>
      </c>
      <c r="C123" s="94"/>
      <c r="D123" s="94"/>
      <c r="E123" s="94">
        <f>8.35*2</f>
        <v>16.7</v>
      </c>
      <c r="F123" s="94"/>
      <c r="G123" s="95">
        <f t="shared" si="1"/>
        <v>16.7</v>
      </c>
      <c r="H123" s="96" t="s">
        <v>229</v>
      </c>
    </row>
    <row r="124" spans="1:8" ht="25.5">
      <c r="A124" s="102" t="s">
        <v>227</v>
      </c>
      <c r="B124" s="88" t="s">
        <v>228</v>
      </c>
      <c r="C124" s="89"/>
      <c r="D124" s="89"/>
      <c r="E124" s="89">
        <v>14.95</v>
      </c>
      <c r="F124" s="89"/>
      <c r="G124" s="90">
        <f t="shared" si="1"/>
        <v>14.95</v>
      </c>
      <c r="H124" s="91" t="s">
        <v>229</v>
      </c>
    </row>
    <row r="125" spans="1:8">
      <c r="A125" s="4" t="s">
        <v>90</v>
      </c>
      <c r="B125" s="3" t="s">
        <v>123</v>
      </c>
      <c r="C125" s="32"/>
      <c r="D125" s="32"/>
      <c r="E125" s="32"/>
      <c r="F125" s="32"/>
      <c r="G125" s="73">
        <f>MAX(C125:F125)/4</f>
        <v>0</v>
      </c>
      <c r="H125" s="68"/>
    </row>
    <row r="126" spans="1:8">
      <c r="A126" s="4" t="s">
        <v>39</v>
      </c>
      <c r="B126" s="3" t="s">
        <v>123</v>
      </c>
      <c r="C126" s="32"/>
      <c r="D126" s="32"/>
      <c r="E126" s="32"/>
      <c r="F126" s="32"/>
      <c r="G126" s="73">
        <f t="shared" si="1"/>
        <v>0</v>
      </c>
      <c r="H126" s="68"/>
    </row>
    <row r="127" spans="1:8" ht="13.5" thickBot="1">
      <c r="A127" s="14"/>
      <c r="B127" s="15"/>
      <c r="C127" s="33"/>
      <c r="D127" s="33"/>
      <c r="E127" s="33"/>
      <c r="F127" s="33"/>
      <c r="G127" s="74"/>
      <c r="H127" s="69"/>
    </row>
    <row r="128" spans="1:8" ht="15.75" thickBot="1">
      <c r="A128" s="27" t="s">
        <v>8</v>
      </c>
      <c r="B128" s="28"/>
      <c r="C128" s="40"/>
      <c r="D128" s="40"/>
      <c r="E128" s="40"/>
      <c r="F128" s="40"/>
      <c r="G128" s="34"/>
      <c r="H128" s="70"/>
    </row>
    <row r="129" spans="1:8">
      <c r="A129" s="19" t="s">
        <v>91</v>
      </c>
      <c r="B129" s="20" t="s">
        <v>123</v>
      </c>
      <c r="C129" s="31"/>
      <c r="D129" s="31"/>
      <c r="E129" s="31"/>
      <c r="F129" s="31"/>
      <c r="G129" s="72">
        <f t="shared" si="1"/>
        <v>0</v>
      </c>
      <c r="H129" s="67"/>
    </row>
    <row r="130" spans="1:8">
      <c r="A130" s="4" t="s">
        <v>92</v>
      </c>
      <c r="B130" s="3" t="s">
        <v>122</v>
      </c>
      <c r="C130" s="32"/>
      <c r="D130" s="32"/>
      <c r="E130" s="32"/>
      <c r="F130" s="32"/>
      <c r="G130" s="32">
        <f t="shared" si="1"/>
        <v>0</v>
      </c>
      <c r="H130" s="32"/>
    </row>
    <row r="131" spans="1:8">
      <c r="A131" s="4" t="s">
        <v>93</v>
      </c>
      <c r="B131" s="3" t="s">
        <v>122</v>
      </c>
      <c r="C131" s="32"/>
      <c r="D131" s="32"/>
      <c r="E131" s="32"/>
      <c r="F131" s="32"/>
      <c r="G131" s="73">
        <f t="shared" si="1"/>
        <v>0</v>
      </c>
      <c r="H131" s="68"/>
    </row>
    <row r="132" spans="1:8">
      <c r="A132" s="4" t="s">
        <v>94</v>
      </c>
      <c r="B132" s="3" t="s">
        <v>122</v>
      </c>
      <c r="C132" s="32"/>
      <c r="D132" s="32"/>
      <c r="E132" s="32"/>
      <c r="F132" s="32"/>
      <c r="G132" s="73">
        <f t="shared" si="1"/>
        <v>0</v>
      </c>
      <c r="H132" s="68"/>
    </row>
    <row r="133" spans="1:8">
      <c r="A133" s="4" t="s">
        <v>95</v>
      </c>
      <c r="B133" s="3" t="s">
        <v>148</v>
      </c>
      <c r="C133" s="32"/>
      <c r="D133" s="32"/>
      <c r="E133" s="32"/>
      <c r="F133" s="32"/>
      <c r="G133" s="73">
        <f t="shared" si="1"/>
        <v>0</v>
      </c>
      <c r="H133" s="68"/>
    </row>
    <row r="134" spans="1:8">
      <c r="A134" s="4" t="s">
        <v>96</v>
      </c>
      <c r="B134" s="3" t="s">
        <v>122</v>
      </c>
      <c r="C134" s="32"/>
      <c r="D134" s="32"/>
      <c r="E134" s="32"/>
      <c r="F134" s="32"/>
      <c r="G134" s="73">
        <f t="shared" si="1"/>
        <v>0</v>
      </c>
      <c r="H134" s="68"/>
    </row>
    <row r="135" spans="1:8">
      <c r="A135" s="4" t="s">
        <v>97</v>
      </c>
      <c r="B135" s="3" t="s">
        <v>122</v>
      </c>
      <c r="C135" s="32"/>
      <c r="D135" s="32"/>
      <c r="E135" s="32"/>
      <c r="F135" s="32"/>
      <c r="G135" s="73">
        <f t="shared" si="1"/>
        <v>0</v>
      </c>
      <c r="H135" s="68"/>
    </row>
    <row r="136" spans="1:8">
      <c r="A136" s="4" t="s">
        <v>98</v>
      </c>
      <c r="B136" s="3" t="s">
        <v>122</v>
      </c>
      <c r="C136" s="32"/>
      <c r="D136" s="32"/>
      <c r="E136" s="32"/>
      <c r="F136" s="32"/>
      <c r="G136" s="73">
        <f t="shared" si="1"/>
        <v>0</v>
      </c>
      <c r="H136" s="68"/>
    </row>
    <row r="137" spans="1:8">
      <c r="A137" s="4" t="s">
        <v>99</v>
      </c>
      <c r="B137" s="3" t="s">
        <v>122</v>
      </c>
      <c r="C137" s="32"/>
      <c r="D137" s="32"/>
      <c r="E137" s="32"/>
      <c r="F137" s="32"/>
      <c r="G137" s="73">
        <f t="shared" si="1"/>
        <v>0</v>
      </c>
      <c r="H137" s="68"/>
    </row>
    <row r="138" spans="1:8">
      <c r="A138" s="4" t="s">
        <v>100</v>
      </c>
      <c r="B138" s="3" t="s">
        <v>123</v>
      </c>
      <c r="C138" s="32"/>
      <c r="D138" s="32"/>
      <c r="E138" s="32"/>
      <c r="F138" s="32"/>
      <c r="G138" s="73">
        <f t="shared" si="1"/>
        <v>0</v>
      </c>
      <c r="H138" s="68"/>
    </row>
    <row r="139" spans="1:8" ht="38.25">
      <c r="A139" s="102" t="s">
        <v>101</v>
      </c>
      <c r="B139" s="88" t="s">
        <v>149</v>
      </c>
      <c r="C139" s="89">
        <v>66.95</v>
      </c>
      <c r="D139" s="89"/>
      <c r="E139" s="89">
        <v>216.99</v>
      </c>
      <c r="F139" s="89">
        <f>E139*1.5</f>
        <v>325.48500000000001</v>
      </c>
      <c r="G139" s="90">
        <f>F139-E139</f>
        <v>108.495</v>
      </c>
      <c r="H139" s="91" t="s">
        <v>208</v>
      </c>
    </row>
    <row r="140" spans="1:8">
      <c r="A140" s="4" t="s">
        <v>102</v>
      </c>
      <c r="B140" s="3" t="s">
        <v>122</v>
      </c>
      <c r="C140" s="32"/>
      <c r="D140" s="32"/>
      <c r="E140" s="32"/>
      <c r="F140" s="32"/>
      <c r="G140" s="73">
        <f t="shared" si="1"/>
        <v>0</v>
      </c>
      <c r="H140" s="68"/>
    </row>
    <row r="141" spans="1:8">
      <c r="A141" s="4" t="s">
        <v>103</v>
      </c>
      <c r="B141" s="3" t="s">
        <v>122</v>
      </c>
      <c r="C141" s="32"/>
      <c r="D141" s="32"/>
      <c r="E141" s="32"/>
      <c r="F141" s="32"/>
      <c r="G141" s="73">
        <f t="shared" si="1"/>
        <v>0</v>
      </c>
      <c r="H141" s="68"/>
    </row>
    <row r="142" spans="1:8">
      <c r="A142" s="4" t="s">
        <v>47</v>
      </c>
      <c r="B142" s="3" t="s">
        <v>123</v>
      </c>
      <c r="C142" s="32"/>
      <c r="D142" s="32"/>
      <c r="E142" s="32"/>
      <c r="F142" s="32"/>
      <c r="G142" s="73">
        <f t="shared" si="1"/>
        <v>0</v>
      </c>
      <c r="H142" s="68"/>
    </row>
    <row r="143" spans="1:8">
      <c r="A143" s="4" t="s">
        <v>39</v>
      </c>
      <c r="B143" s="3" t="s">
        <v>123</v>
      </c>
      <c r="C143" s="32"/>
      <c r="D143" s="32"/>
      <c r="E143" s="32"/>
      <c r="F143" s="32"/>
      <c r="G143" s="73">
        <f t="shared" si="1"/>
        <v>0</v>
      </c>
      <c r="H143" s="68"/>
    </row>
    <row r="144" spans="1:8" ht="13.5" thickBot="1">
      <c r="A144" s="14"/>
      <c r="B144" s="15"/>
      <c r="C144" s="33"/>
      <c r="D144" s="33"/>
      <c r="E144" s="33"/>
      <c r="F144" s="33"/>
      <c r="G144" s="74"/>
      <c r="H144" s="69"/>
    </row>
    <row r="145" spans="1:8" ht="15.75" thickBot="1">
      <c r="A145" s="27" t="s">
        <v>11</v>
      </c>
      <c r="B145" s="28"/>
      <c r="C145" s="40"/>
      <c r="D145" s="40"/>
      <c r="E145" s="40"/>
      <c r="F145" s="40"/>
      <c r="G145" s="34"/>
      <c r="H145" s="70"/>
    </row>
    <row r="146" spans="1:8">
      <c r="A146" s="19" t="s">
        <v>104</v>
      </c>
      <c r="B146" s="20" t="s">
        <v>122</v>
      </c>
      <c r="C146" s="31"/>
      <c r="D146" s="31"/>
      <c r="E146" s="31"/>
      <c r="F146" s="31"/>
      <c r="G146" s="72">
        <f t="shared" si="1"/>
        <v>0</v>
      </c>
      <c r="H146" s="67"/>
    </row>
    <row r="147" spans="1:8">
      <c r="A147" s="4" t="s">
        <v>105</v>
      </c>
      <c r="B147" s="3" t="s">
        <v>122</v>
      </c>
      <c r="C147" s="32"/>
      <c r="D147" s="32"/>
      <c r="E147" s="32"/>
      <c r="F147" s="32"/>
      <c r="G147" s="73">
        <f t="shared" si="1"/>
        <v>0</v>
      </c>
      <c r="H147" s="68"/>
    </row>
    <row r="148" spans="1:8">
      <c r="A148" s="4" t="s">
        <v>106</v>
      </c>
      <c r="B148" s="3" t="s">
        <v>122</v>
      </c>
      <c r="C148" s="32"/>
      <c r="D148" s="32"/>
      <c r="E148" s="32"/>
      <c r="F148" s="32"/>
      <c r="G148" s="73">
        <f t="shared" si="1"/>
        <v>0</v>
      </c>
      <c r="H148" s="68"/>
    </row>
    <row r="149" spans="1:8">
      <c r="A149" s="4" t="s">
        <v>107</v>
      </c>
      <c r="B149" s="3" t="s">
        <v>148</v>
      </c>
      <c r="C149" s="32"/>
      <c r="D149" s="32"/>
      <c r="E149" s="32"/>
      <c r="F149" s="32"/>
      <c r="G149" s="73">
        <f t="shared" ref="G149:G173" si="2">MAX(C149:F149)</f>
        <v>0</v>
      </c>
      <c r="H149" s="68"/>
    </row>
    <row r="150" spans="1:8">
      <c r="A150" s="4" t="s">
        <v>108</v>
      </c>
      <c r="B150" s="3" t="s">
        <v>148</v>
      </c>
      <c r="C150" s="32"/>
      <c r="D150" s="32"/>
      <c r="E150" s="32"/>
      <c r="F150" s="32"/>
      <c r="G150" s="73">
        <f t="shared" si="2"/>
        <v>0</v>
      </c>
      <c r="H150" s="68"/>
    </row>
    <row r="151" spans="1:8">
      <c r="A151" s="4" t="s">
        <v>109</v>
      </c>
      <c r="B151" s="3" t="s">
        <v>122</v>
      </c>
      <c r="C151" s="32"/>
      <c r="D151" s="32"/>
      <c r="E151" s="32"/>
      <c r="F151" s="32"/>
      <c r="G151" s="73">
        <f t="shared" si="2"/>
        <v>0</v>
      </c>
      <c r="H151" s="68"/>
    </row>
    <row r="152" spans="1:8">
      <c r="A152" s="4" t="s">
        <v>110</v>
      </c>
      <c r="B152" s="52" t="s">
        <v>123</v>
      </c>
      <c r="C152" s="32"/>
      <c r="D152" s="32"/>
      <c r="E152" s="32"/>
      <c r="F152" s="32"/>
      <c r="G152" s="73">
        <f t="shared" si="2"/>
        <v>0</v>
      </c>
      <c r="H152" s="68"/>
    </row>
    <row r="153" spans="1:8">
      <c r="A153" s="4" t="s">
        <v>111</v>
      </c>
      <c r="B153" s="3" t="s">
        <v>123</v>
      </c>
      <c r="C153" s="32"/>
      <c r="D153" s="32"/>
      <c r="E153" s="32"/>
      <c r="F153" s="32"/>
      <c r="G153" s="73">
        <f t="shared" si="2"/>
        <v>0</v>
      </c>
      <c r="H153" s="68"/>
    </row>
    <row r="154" spans="1:8">
      <c r="A154" s="7" t="s">
        <v>112</v>
      </c>
      <c r="B154" s="3" t="s">
        <v>123</v>
      </c>
      <c r="C154" s="32"/>
      <c r="D154" s="32"/>
      <c r="E154" s="32"/>
      <c r="F154" s="32"/>
      <c r="G154" s="73">
        <f t="shared" si="2"/>
        <v>0</v>
      </c>
      <c r="H154" s="68"/>
    </row>
    <row r="155" spans="1:8">
      <c r="A155" s="4" t="s">
        <v>113</v>
      </c>
      <c r="B155" s="3" t="s">
        <v>148</v>
      </c>
      <c r="C155" s="32"/>
      <c r="D155" s="32"/>
      <c r="E155" s="32"/>
      <c r="F155" s="32"/>
      <c r="G155" s="73">
        <f t="shared" si="2"/>
        <v>0</v>
      </c>
      <c r="H155" s="68"/>
    </row>
    <row r="156" spans="1:8" ht="25.5">
      <c r="A156" s="102" t="s">
        <v>114</v>
      </c>
      <c r="B156" s="88" t="s">
        <v>156</v>
      </c>
      <c r="C156" s="89"/>
      <c r="D156" s="89"/>
      <c r="E156" s="89">
        <v>16.5</v>
      </c>
      <c r="F156" s="89"/>
      <c r="G156" s="90">
        <f t="shared" si="2"/>
        <v>16.5</v>
      </c>
      <c r="H156" s="91" t="s">
        <v>186</v>
      </c>
    </row>
    <row r="157" spans="1:8" ht="25.5">
      <c r="A157" s="102" t="s">
        <v>153</v>
      </c>
      <c r="B157" s="88" t="s">
        <v>157</v>
      </c>
      <c r="C157" s="89"/>
      <c r="D157" s="89"/>
      <c r="E157" s="89">
        <v>14.24</v>
      </c>
      <c r="F157" s="89"/>
      <c r="G157" s="90">
        <f t="shared" si="2"/>
        <v>14.24</v>
      </c>
      <c r="H157" s="91" t="s">
        <v>187</v>
      </c>
    </row>
    <row r="158" spans="1:8" ht="25.5">
      <c r="A158" s="102" t="s">
        <v>154</v>
      </c>
      <c r="B158" s="88" t="s">
        <v>158</v>
      </c>
      <c r="C158" s="89"/>
      <c r="D158" s="89"/>
      <c r="E158" s="89">
        <v>65</v>
      </c>
      <c r="F158" s="89"/>
      <c r="G158" s="90">
        <f t="shared" si="2"/>
        <v>65</v>
      </c>
      <c r="H158" s="91" t="s">
        <v>188</v>
      </c>
    </row>
    <row r="159" spans="1:8" ht="38.25">
      <c r="A159" s="102" t="s">
        <v>214</v>
      </c>
      <c r="B159" s="88" t="s">
        <v>158</v>
      </c>
      <c r="C159" s="89"/>
      <c r="D159" s="89"/>
      <c r="E159" s="89">
        <v>65</v>
      </c>
      <c r="F159" s="89"/>
      <c r="G159" s="90">
        <v>65</v>
      </c>
      <c r="H159" s="91" t="s">
        <v>215</v>
      </c>
    </row>
    <row r="160" spans="1:8">
      <c r="A160" s="4" t="s">
        <v>115</v>
      </c>
      <c r="B160" s="3" t="s">
        <v>150</v>
      </c>
      <c r="C160" s="32"/>
      <c r="D160" s="32"/>
      <c r="E160" s="32"/>
      <c r="F160" s="32"/>
      <c r="G160" s="73">
        <f t="shared" si="2"/>
        <v>0</v>
      </c>
      <c r="H160" s="68"/>
    </row>
    <row r="161" spans="1:8" ht="25.5">
      <c r="A161" s="102" t="s">
        <v>152</v>
      </c>
      <c r="B161" s="88" t="s">
        <v>155</v>
      </c>
      <c r="C161" s="89"/>
      <c r="D161" s="89"/>
      <c r="E161" s="89">
        <v>7.18</v>
      </c>
      <c r="F161" s="89"/>
      <c r="G161" s="90">
        <f t="shared" si="2"/>
        <v>7.18</v>
      </c>
      <c r="H161" s="91" t="s">
        <v>189</v>
      </c>
    </row>
    <row r="162" spans="1:8" ht="25.5">
      <c r="A162" s="102" t="s">
        <v>166</v>
      </c>
      <c r="B162" s="88" t="s">
        <v>167</v>
      </c>
      <c r="C162" s="89"/>
      <c r="D162" s="89"/>
      <c r="E162" s="89">
        <v>46.75</v>
      </c>
      <c r="F162" s="89"/>
      <c r="G162" s="90">
        <v>46.75</v>
      </c>
      <c r="H162" s="91" t="s">
        <v>190</v>
      </c>
    </row>
    <row r="163" spans="1:8">
      <c r="A163" s="4" t="s">
        <v>116</v>
      </c>
      <c r="B163" s="3" t="s">
        <v>151</v>
      </c>
      <c r="C163" s="32"/>
      <c r="D163" s="32"/>
      <c r="E163" s="32"/>
      <c r="F163" s="32"/>
      <c r="G163" s="73">
        <f t="shared" si="2"/>
        <v>0</v>
      </c>
      <c r="H163" s="68"/>
    </row>
    <row r="164" spans="1:8">
      <c r="A164" s="4" t="s">
        <v>117</v>
      </c>
      <c r="B164" s="3" t="s">
        <v>150</v>
      </c>
      <c r="C164" s="32"/>
      <c r="D164" s="32"/>
      <c r="E164" s="32"/>
      <c r="F164" s="32"/>
      <c r="G164" s="73">
        <f t="shared" si="2"/>
        <v>0</v>
      </c>
      <c r="H164" s="68"/>
    </row>
    <row r="165" spans="1:8">
      <c r="A165" s="4" t="s">
        <v>118</v>
      </c>
      <c r="B165" s="3" t="s">
        <v>150</v>
      </c>
      <c r="C165" s="32"/>
      <c r="D165" s="32"/>
      <c r="E165" s="32"/>
      <c r="F165" s="32"/>
      <c r="G165" s="73">
        <f t="shared" si="2"/>
        <v>0</v>
      </c>
      <c r="H165" s="68"/>
    </row>
    <row r="166" spans="1:8">
      <c r="A166" s="5" t="s">
        <v>175</v>
      </c>
      <c r="B166" s="3" t="s">
        <v>122</v>
      </c>
      <c r="C166" s="32"/>
      <c r="D166" s="32"/>
      <c r="E166" s="32"/>
      <c r="F166" s="32"/>
      <c r="G166" s="73">
        <f t="shared" si="2"/>
        <v>0</v>
      </c>
      <c r="H166" s="68"/>
    </row>
    <row r="167" spans="1:8">
      <c r="A167" s="8" t="s">
        <v>47</v>
      </c>
      <c r="B167" s="3" t="s">
        <v>123</v>
      </c>
      <c r="C167" s="32"/>
      <c r="D167" s="32"/>
      <c r="E167" s="32"/>
      <c r="F167" s="32"/>
      <c r="G167" s="73">
        <f t="shared" si="2"/>
        <v>0</v>
      </c>
      <c r="H167" s="68"/>
    </row>
    <row r="168" spans="1:8">
      <c r="A168" s="4" t="s">
        <v>119</v>
      </c>
      <c r="B168" s="3" t="s">
        <v>123</v>
      </c>
      <c r="C168" s="32"/>
      <c r="D168" s="32"/>
      <c r="E168" s="32"/>
      <c r="F168" s="32"/>
      <c r="G168" s="73">
        <f t="shared" si="2"/>
        <v>0</v>
      </c>
      <c r="H168" s="68"/>
    </row>
    <row r="169" spans="1:8">
      <c r="A169" s="4" t="s">
        <v>120</v>
      </c>
      <c r="B169" s="3" t="s">
        <v>123</v>
      </c>
      <c r="C169" s="32"/>
      <c r="D169" s="32"/>
      <c r="E169" s="32"/>
      <c r="F169" s="32"/>
      <c r="G169" s="73">
        <f t="shared" si="2"/>
        <v>0</v>
      </c>
      <c r="H169" s="68"/>
    </row>
    <row r="170" spans="1:8">
      <c r="A170" s="4" t="s">
        <v>106</v>
      </c>
      <c r="B170" s="3" t="s">
        <v>148</v>
      </c>
      <c r="C170" s="32"/>
      <c r="D170" s="32"/>
      <c r="E170" s="32"/>
      <c r="F170" s="32"/>
      <c r="G170" s="73">
        <f t="shared" si="2"/>
        <v>0</v>
      </c>
      <c r="H170" s="68"/>
    </row>
    <row r="171" spans="1:8">
      <c r="A171" s="4"/>
      <c r="B171" s="3"/>
      <c r="C171" s="32"/>
      <c r="D171" s="32"/>
      <c r="E171" s="32"/>
      <c r="F171" s="32"/>
      <c r="G171" s="73">
        <f t="shared" si="2"/>
        <v>0</v>
      </c>
      <c r="H171" s="68"/>
    </row>
    <row r="172" spans="1:8">
      <c r="A172" s="4"/>
      <c r="B172" s="3"/>
      <c r="C172" s="32"/>
      <c r="D172" s="32"/>
      <c r="E172" s="32"/>
      <c r="F172" s="32"/>
      <c r="G172" s="73">
        <f t="shared" si="2"/>
        <v>0</v>
      </c>
      <c r="H172" s="68"/>
    </row>
    <row r="173" spans="1:8">
      <c r="A173" s="4"/>
      <c r="B173" s="3"/>
      <c r="C173" s="32"/>
      <c r="D173" s="32"/>
      <c r="E173" s="32"/>
      <c r="F173" s="32"/>
      <c r="G173" s="73">
        <f t="shared" si="2"/>
        <v>0</v>
      </c>
      <c r="H173" s="68"/>
    </row>
    <row r="174" spans="1:8" ht="13.5" thickBot="1">
      <c r="A174" s="14"/>
      <c r="B174" s="15"/>
      <c r="C174" s="33"/>
      <c r="D174" s="33"/>
      <c r="E174" s="33"/>
      <c r="F174" s="33"/>
      <c r="G174" s="74"/>
      <c r="H174" s="69"/>
    </row>
    <row r="175" spans="1:8" ht="13.5" thickBot="1">
      <c r="A175" s="77"/>
      <c r="B175" s="78" t="s">
        <v>24</v>
      </c>
      <c r="C175" s="79">
        <f>SUM(C6:C174)</f>
        <v>951.81999999999994</v>
      </c>
      <c r="D175" s="79">
        <f>SUM(D6:D174)</f>
        <v>0</v>
      </c>
      <c r="E175" s="79">
        <f>SUM(E6:E174)</f>
        <v>2686.6499999999992</v>
      </c>
      <c r="F175" s="79">
        <f>SUM(F6:F174)</f>
        <v>1201.6500000000001</v>
      </c>
      <c r="G175" s="80">
        <f>SUM(G6:G174)</f>
        <v>10707.63</v>
      </c>
      <c r="H175" s="81"/>
    </row>
    <row r="176" spans="1:8" ht="13.5" thickBot="1">
      <c r="G176" s="75"/>
      <c r="H176" s="76"/>
    </row>
    <row r="177" spans="1:8" ht="13.5" thickBot="1">
      <c r="B177" s="82" t="s">
        <v>23</v>
      </c>
      <c r="C177" s="83">
        <f>SUM(G6:G174)</f>
        <v>10707.63</v>
      </c>
      <c r="G177" s="75"/>
      <c r="H177" s="76"/>
    </row>
    <row r="178" spans="1:8">
      <c r="G178" s="75"/>
      <c r="H178" s="76"/>
    </row>
    <row r="179" spans="1:8">
      <c r="G179" s="75"/>
      <c r="H179" s="76"/>
    </row>
    <row r="180" spans="1:8">
      <c r="G180" s="75"/>
      <c r="H180" s="76"/>
    </row>
    <row r="181" spans="1:8">
      <c r="A181" s="1"/>
      <c r="G181" s="75"/>
      <c r="H181" s="76"/>
    </row>
    <row r="182" spans="1:8">
      <c r="A182" s="152" t="s">
        <v>16</v>
      </c>
      <c r="B182" s="153"/>
      <c r="C182" s="153"/>
      <c r="D182" s="153"/>
      <c r="E182" s="153"/>
      <c r="F182" s="153"/>
      <c r="G182" s="153"/>
      <c r="H182" s="61"/>
    </row>
    <row r="183" spans="1:8">
      <c r="A183" s="149" t="s">
        <v>17</v>
      </c>
      <c r="B183" s="150"/>
      <c r="C183" s="150"/>
      <c r="D183" s="150"/>
      <c r="E183" s="150"/>
      <c r="F183" s="150"/>
      <c r="G183" s="151"/>
      <c r="H183" s="61"/>
    </row>
    <row r="184" spans="1:8">
      <c r="A184" s="143" t="s">
        <v>20</v>
      </c>
      <c r="B184" s="144"/>
      <c r="C184" s="144"/>
      <c r="D184" s="144"/>
      <c r="E184" s="144"/>
      <c r="F184" s="144"/>
      <c r="G184" s="145"/>
      <c r="H184" s="61"/>
    </row>
    <row r="185" spans="1:8">
      <c r="A185" s="143" t="s">
        <v>21</v>
      </c>
      <c r="B185" s="144"/>
      <c r="C185" s="144"/>
      <c r="D185" s="144"/>
      <c r="E185" s="144"/>
      <c r="F185" s="144"/>
      <c r="G185" s="145"/>
      <c r="H185" s="61"/>
    </row>
    <row r="186" spans="1:8">
      <c r="A186" s="143" t="s">
        <v>29</v>
      </c>
      <c r="B186" s="144"/>
      <c r="C186" s="144"/>
      <c r="D186" s="144"/>
      <c r="E186" s="144"/>
      <c r="F186" s="144"/>
      <c r="G186" s="145"/>
      <c r="H186" s="61"/>
    </row>
    <row r="187" spans="1:8">
      <c r="A187" s="143" t="s">
        <v>30</v>
      </c>
      <c r="B187" s="144"/>
      <c r="C187" s="144"/>
      <c r="D187" s="144"/>
      <c r="E187" s="144"/>
      <c r="F187" s="144"/>
      <c r="G187" s="145"/>
      <c r="H187" s="61"/>
    </row>
    <row r="188" spans="1:8">
      <c r="A188" s="146" t="s">
        <v>22</v>
      </c>
      <c r="B188" s="147"/>
      <c r="C188" s="147"/>
      <c r="D188" s="147"/>
      <c r="E188" s="147"/>
      <c r="F188" s="147"/>
      <c r="G188" s="148"/>
      <c r="H188" s="61"/>
    </row>
  </sheetData>
  <mergeCells count="9">
    <mergeCell ref="B1:H1"/>
    <mergeCell ref="C3:H3"/>
    <mergeCell ref="A187:G187"/>
    <mergeCell ref="A188:G188"/>
    <mergeCell ref="A183:G183"/>
    <mergeCell ref="A184:G184"/>
    <mergeCell ref="A182:G182"/>
    <mergeCell ref="A185:G185"/>
    <mergeCell ref="A186:G186"/>
  </mergeCells>
  <phoneticPr fontId="4" type="noConversion"/>
  <printOptions horizontalCentered="1"/>
  <pageMargins left="0.25" right="0.25" top="0.75" bottom="0.75" header="0.3" footer="0.3"/>
  <pageSetup scale="69" fitToHeight="0" orientation="landscape" r:id="rId1"/>
  <headerFooter alignWithMargins="0">
    <oddHeader>&amp;C&amp;"Arial,Bold"&amp;12University of Minnesota - Duluth
SAE 2016 Clean Snowmobile Challenge - MSRP</oddHeader>
    <oddFooter>&amp;CPage &amp;P of &amp;N&amp;R&amp;D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8"/>
  <sheetViews>
    <sheetView zoomScale="90" zoomScaleNormal="90" workbookViewId="0">
      <pane xSplit="3" ySplit="4" topLeftCell="D25" activePane="bottomRight" state="frozen"/>
      <selection pane="topRight" activeCell="D1" sqref="D1"/>
      <selection pane="bottomLeft" activeCell="A5" sqref="A5"/>
      <selection pane="bottomRight" activeCell="H11" sqref="H11"/>
    </sheetView>
  </sheetViews>
  <sheetFormatPr defaultRowHeight="12.75"/>
  <cols>
    <col min="1" max="1" width="49.7109375" customWidth="1"/>
    <col min="2" max="2" width="39.42578125" bestFit="1" customWidth="1"/>
    <col min="3" max="3" width="13.140625" style="29" bestFit="1" customWidth="1"/>
    <col min="4" max="4" width="13.28515625" style="29" customWidth="1"/>
    <col min="5" max="6" width="20.140625" style="29" customWidth="1"/>
    <col min="7" max="7" width="16.7109375" style="29" customWidth="1"/>
    <col min="8" max="8" width="28.85546875" style="63" bestFit="1" customWidth="1"/>
    <col min="9" max="9" width="28.140625" bestFit="1" customWidth="1"/>
  </cols>
  <sheetData>
    <row r="1" spans="1:8" ht="84.75" customHeight="1" thickBot="1">
      <c r="A1" s="12"/>
      <c r="B1" s="139" t="s">
        <v>241</v>
      </c>
      <c r="C1" s="139"/>
      <c r="D1" s="139"/>
      <c r="E1" s="139"/>
      <c r="F1" s="139"/>
      <c r="G1" s="139"/>
      <c r="H1" s="140"/>
    </row>
    <row r="2" spans="1:8" ht="13.5" thickBot="1"/>
    <row r="3" spans="1:8" ht="15.75" thickBot="1">
      <c r="A3" s="22" t="s">
        <v>14</v>
      </c>
      <c r="B3" s="48" t="s">
        <v>12</v>
      </c>
      <c r="C3" s="141" t="s">
        <v>18</v>
      </c>
      <c r="D3" s="141"/>
      <c r="E3" s="141"/>
      <c r="F3" s="141"/>
      <c r="G3" s="141"/>
      <c r="H3" s="142"/>
    </row>
    <row r="4" spans="1:8" s="10" customFormat="1" ht="60.75" thickBot="1">
      <c r="A4" s="2"/>
      <c r="B4" s="17"/>
      <c r="C4" s="39" t="s">
        <v>209</v>
      </c>
      <c r="D4" s="41" t="s">
        <v>15</v>
      </c>
      <c r="E4" s="41" t="s">
        <v>27</v>
      </c>
      <c r="F4" s="41" t="s">
        <v>28</v>
      </c>
      <c r="G4" s="30" t="s">
        <v>25</v>
      </c>
      <c r="H4" s="64" t="s">
        <v>168</v>
      </c>
    </row>
    <row r="5" spans="1:8" ht="13.5" thickBot="1">
      <c r="A5" s="13"/>
      <c r="B5" s="11"/>
      <c r="C5" s="31"/>
      <c r="D5" s="31"/>
      <c r="E5" s="31"/>
      <c r="F5" s="31"/>
      <c r="G5" s="31"/>
      <c r="H5" s="31"/>
    </row>
    <row r="6" spans="1:8" ht="15.75" thickBot="1">
      <c r="A6" s="26" t="s">
        <v>31</v>
      </c>
      <c r="B6" s="3" t="s">
        <v>212</v>
      </c>
      <c r="C6" s="32"/>
      <c r="D6" s="32"/>
      <c r="E6" s="32"/>
      <c r="F6" s="32"/>
      <c r="G6" s="32">
        <v>8799</v>
      </c>
      <c r="H6" s="32"/>
    </row>
    <row r="7" spans="1:8" ht="13.5" thickBot="1">
      <c r="A7" s="18"/>
      <c r="B7" s="15"/>
      <c r="C7" s="33"/>
      <c r="D7" s="33"/>
      <c r="E7" s="33"/>
      <c r="F7" s="33"/>
      <c r="G7" s="33"/>
      <c r="H7" s="33"/>
    </row>
    <row r="8" spans="1:8" ht="15.75" thickBot="1">
      <c r="A8" s="27" t="s">
        <v>19</v>
      </c>
      <c r="B8" s="28"/>
      <c r="C8" s="40"/>
      <c r="D8" s="40"/>
      <c r="E8" s="40"/>
      <c r="F8" s="40"/>
      <c r="G8" s="34"/>
      <c r="H8" s="34"/>
    </row>
    <row r="9" spans="1:8">
      <c r="A9" s="19" t="s">
        <v>32</v>
      </c>
      <c r="B9" s="20" t="s">
        <v>122</v>
      </c>
      <c r="C9" s="31"/>
      <c r="D9" s="31"/>
      <c r="E9" s="31"/>
      <c r="F9" s="31"/>
      <c r="G9" s="31">
        <f t="shared" ref="G9:G84" si="0">MAX(C9:F9)</f>
        <v>0</v>
      </c>
      <c r="H9" s="31"/>
    </row>
    <row r="10" spans="1:8">
      <c r="A10" s="4" t="s">
        <v>13</v>
      </c>
      <c r="B10" s="3" t="s">
        <v>122</v>
      </c>
      <c r="C10" s="32"/>
      <c r="D10" s="32"/>
      <c r="E10" s="32"/>
      <c r="F10" s="32"/>
      <c r="G10" s="32">
        <f t="shared" si="0"/>
        <v>0</v>
      </c>
      <c r="H10" s="32"/>
    </row>
    <row r="11" spans="1:8">
      <c r="A11" s="4" t="s">
        <v>33</v>
      </c>
      <c r="B11" s="3" t="s">
        <v>123</v>
      </c>
      <c r="C11" s="32"/>
      <c r="D11" s="32"/>
      <c r="E11" s="32"/>
      <c r="F11" s="32"/>
      <c r="G11" s="32">
        <f t="shared" si="0"/>
        <v>0</v>
      </c>
      <c r="H11" s="32"/>
    </row>
    <row r="12" spans="1:8">
      <c r="A12" s="4" t="s">
        <v>34</v>
      </c>
      <c r="B12" s="3" t="s">
        <v>122</v>
      </c>
      <c r="C12" s="32"/>
      <c r="D12" s="32"/>
      <c r="E12" s="32"/>
      <c r="F12" s="32"/>
      <c r="G12" s="32">
        <f t="shared" si="0"/>
        <v>0</v>
      </c>
      <c r="H12" s="32"/>
    </row>
    <row r="13" spans="1:8">
      <c r="A13" s="4" t="s">
        <v>35</v>
      </c>
      <c r="B13" s="3" t="s">
        <v>122</v>
      </c>
      <c r="C13" s="32"/>
      <c r="D13" s="32"/>
      <c r="E13" s="32"/>
      <c r="F13" s="32"/>
      <c r="G13" s="32">
        <f t="shared" si="0"/>
        <v>0</v>
      </c>
      <c r="H13" s="32"/>
    </row>
    <row r="14" spans="1:8">
      <c r="A14" s="4" t="s">
        <v>36</v>
      </c>
      <c r="B14" s="3" t="s">
        <v>122</v>
      </c>
      <c r="C14" s="32"/>
      <c r="D14" s="32"/>
      <c r="E14" s="32"/>
      <c r="F14" s="32"/>
      <c r="G14" s="32">
        <f t="shared" si="0"/>
        <v>0</v>
      </c>
      <c r="H14" s="32"/>
    </row>
    <row r="15" spans="1:8">
      <c r="A15" s="4" t="s">
        <v>37</v>
      </c>
      <c r="B15" s="3" t="s">
        <v>122</v>
      </c>
      <c r="C15" s="32"/>
      <c r="D15" s="32"/>
      <c r="E15" s="32"/>
      <c r="F15" s="32"/>
      <c r="G15" s="32">
        <f t="shared" si="0"/>
        <v>0</v>
      </c>
      <c r="H15" s="32"/>
    </row>
    <row r="16" spans="1:8">
      <c r="A16" s="5" t="s">
        <v>38</v>
      </c>
      <c r="B16" s="3" t="s">
        <v>122</v>
      </c>
      <c r="C16" s="32"/>
      <c r="D16" s="32"/>
      <c r="E16" s="32"/>
      <c r="F16" s="32"/>
      <c r="G16" s="32">
        <f t="shared" si="0"/>
        <v>0</v>
      </c>
      <c r="H16" s="32"/>
    </row>
    <row r="17" spans="1:8">
      <c r="A17" s="5" t="s">
        <v>39</v>
      </c>
      <c r="B17" s="3" t="s">
        <v>123</v>
      </c>
      <c r="C17" s="32"/>
      <c r="D17" s="32"/>
      <c r="E17" s="32"/>
      <c r="F17" s="32"/>
      <c r="G17" s="32">
        <f t="shared" si="0"/>
        <v>0</v>
      </c>
      <c r="H17" s="32"/>
    </row>
    <row r="18" spans="1:8" ht="13.5" thickBot="1">
      <c r="A18" s="14"/>
      <c r="B18" s="15"/>
      <c r="C18" s="33"/>
      <c r="D18" s="33"/>
      <c r="E18" s="33"/>
      <c r="F18" s="33"/>
      <c r="G18" s="33"/>
      <c r="H18" s="33"/>
    </row>
    <row r="19" spans="1:8" ht="15.75" thickBot="1">
      <c r="A19" s="27" t="s">
        <v>10</v>
      </c>
      <c r="B19" s="28"/>
      <c r="C19" s="40"/>
      <c r="D19" s="40"/>
      <c r="E19" s="40"/>
      <c r="F19" s="40"/>
      <c r="G19" s="34"/>
      <c r="H19" s="34"/>
    </row>
    <row r="20" spans="1:8" ht="51">
      <c r="A20" s="88" t="s">
        <v>40</v>
      </c>
      <c r="B20" s="93" t="s">
        <v>217</v>
      </c>
      <c r="C20" s="94">
        <f>39.56*2</f>
        <v>79.12</v>
      </c>
      <c r="D20" s="94"/>
      <c r="E20" s="94">
        <v>165.16</v>
      </c>
      <c r="F20" s="94">
        <f>E20*1.5</f>
        <v>247.74</v>
      </c>
      <c r="G20" s="95">
        <f>F20-E20</f>
        <v>82.580000000000013</v>
      </c>
      <c r="H20" s="128" t="s">
        <v>242</v>
      </c>
    </row>
    <row r="21" spans="1:8">
      <c r="A21" s="56" t="s">
        <v>232</v>
      </c>
      <c r="B21" s="129" t="s">
        <v>233</v>
      </c>
      <c r="C21" s="130">
        <v>37.9</v>
      </c>
      <c r="D21" s="130"/>
      <c r="E21" s="130">
        <v>22.43</v>
      </c>
      <c r="F21" s="130">
        <v>0</v>
      </c>
      <c r="G21" s="131">
        <v>0</v>
      </c>
      <c r="H21" s="32"/>
    </row>
    <row r="22" spans="1:8">
      <c r="A22" s="5" t="s">
        <v>41</v>
      </c>
      <c r="B22" s="3" t="s">
        <v>122</v>
      </c>
      <c r="C22" s="32"/>
      <c r="D22" s="32"/>
      <c r="E22" s="32"/>
      <c r="F22" s="32"/>
      <c r="G22" s="73">
        <f t="shared" ref="G22" si="1">MAX(C22:F22)</f>
        <v>0</v>
      </c>
      <c r="H22" s="68"/>
    </row>
    <row r="23" spans="1:8">
      <c r="A23" s="5" t="s">
        <v>42</v>
      </c>
      <c r="B23" s="3" t="s">
        <v>122</v>
      </c>
      <c r="C23" s="32"/>
      <c r="D23" s="32"/>
      <c r="E23" s="32"/>
      <c r="F23" s="32"/>
      <c r="G23" s="32">
        <f t="shared" si="0"/>
        <v>0</v>
      </c>
      <c r="H23" s="32"/>
    </row>
    <row r="24" spans="1:8">
      <c r="A24" s="5" t="s">
        <v>43</v>
      </c>
      <c r="B24" s="3" t="s">
        <v>122</v>
      </c>
      <c r="C24" s="32"/>
      <c r="D24" s="32"/>
      <c r="E24" s="32"/>
      <c r="F24" s="32"/>
      <c r="G24" s="32">
        <f t="shared" si="0"/>
        <v>0</v>
      </c>
      <c r="H24" s="32"/>
    </row>
    <row r="25" spans="1:8">
      <c r="A25" s="5" t="s">
        <v>44</v>
      </c>
      <c r="B25" s="3" t="s">
        <v>122</v>
      </c>
      <c r="C25" s="32"/>
      <c r="D25" s="32"/>
      <c r="E25" s="32"/>
      <c r="F25" s="32"/>
      <c r="G25" s="32">
        <f t="shared" si="0"/>
        <v>0</v>
      </c>
      <c r="H25" s="32"/>
    </row>
    <row r="26" spans="1:8">
      <c r="A26" s="5" t="s">
        <v>45</v>
      </c>
      <c r="B26" s="3" t="s">
        <v>123</v>
      </c>
      <c r="C26" s="32"/>
      <c r="D26" s="32"/>
      <c r="E26" s="32"/>
      <c r="F26" s="32"/>
      <c r="G26" s="32">
        <f t="shared" si="0"/>
        <v>0</v>
      </c>
      <c r="H26" s="32"/>
    </row>
    <row r="27" spans="1:8">
      <c r="A27" s="5" t="s">
        <v>46</v>
      </c>
      <c r="B27" s="3" t="s">
        <v>123</v>
      </c>
      <c r="C27" s="32"/>
      <c r="D27" s="32"/>
      <c r="E27" s="32"/>
      <c r="F27" s="32"/>
      <c r="G27" s="32">
        <f t="shared" si="0"/>
        <v>0</v>
      </c>
      <c r="H27" s="32"/>
    </row>
    <row r="28" spans="1:8">
      <c r="A28" s="4" t="s">
        <v>47</v>
      </c>
      <c r="B28" s="3" t="s">
        <v>123</v>
      </c>
      <c r="C28" s="32"/>
      <c r="D28" s="32"/>
      <c r="E28" s="32"/>
      <c r="F28" s="32"/>
      <c r="G28" s="32">
        <f t="shared" si="0"/>
        <v>0</v>
      </c>
      <c r="H28" s="32"/>
    </row>
    <row r="29" spans="1:8">
      <c r="A29" s="4" t="s">
        <v>39</v>
      </c>
      <c r="B29" s="3" t="s">
        <v>123</v>
      </c>
      <c r="C29" s="32"/>
      <c r="D29" s="32"/>
      <c r="E29" s="32"/>
      <c r="F29" s="32"/>
      <c r="G29" s="32">
        <f t="shared" si="0"/>
        <v>0</v>
      </c>
      <c r="H29" s="32"/>
    </row>
    <row r="30" spans="1:8" ht="13.5" thickBot="1">
      <c r="A30" s="16"/>
      <c r="B30" s="15"/>
      <c r="C30" s="33"/>
      <c r="D30" s="33"/>
      <c r="E30" s="33"/>
      <c r="F30" s="33"/>
      <c r="G30" s="33"/>
      <c r="H30" s="33"/>
    </row>
    <row r="31" spans="1:8" ht="15.75" thickBot="1">
      <c r="A31" s="27" t="s">
        <v>4</v>
      </c>
      <c r="B31" s="28"/>
      <c r="C31" s="40"/>
      <c r="D31" s="40"/>
      <c r="E31" s="40"/>
      <c r="F31" s="40"/>
      <c r="G31" s="34"/>
      <c r="H31" s="34"/>
    </row>
    <row r="32" spans="1:8">
      <c r="A32" s="21" t="s">
        <v>48</v>
      </c>
      <c r="B32" s="20" t="s">
        <v>124</v>
      </c>
      <c r="C32" s="31"/>
      <c r="D32" s="31"/>
      <c r="E32" s="31">
        <v>593.11</v>
      </c>
      <c r="F32" s="31"/>
      <c r="G32" s="31">
        <f>MAX(C32:F32)</f>
        <v>593.11</v>
      </c>
      <c r="H32" s="31"/>
    </row>
    <row r="33" spans="1:8">
      <c r="A33" s="5" t="s">
        <v>49</v>
      </c>
      <c r="B33" s="3" t="s">
        <v>123</v>
      </c>
      <c r="C33" s="32"/>
      <c r="D33" s="32"/>
      <c r="E33" s="32"/>
      <c r="F33" s="32"/>
      <c r="G33" s="32">
        <f t="shared" si="0"/>
        <v>0</v>
      </c>
      <c r="H33" s="32"/>
    </row>
    <row r="34" spans="1:8">
      <c r="A34" s="5" t="s">
        <v>125</v>
      </c>
      <c r="B34" s="3" t="s">
        <v>127</v>
      </c>
      <c r="C34" s="32"/>
      <c r="D34" s="32"/>
      <c r="E34" s="32">
        <v>4</v>
      </c>
      <c r="F34" s="32"/>
      <c r="G34" s="32">
        <f t="shared" si="0"/>
        <v>4</v>
      </c>
      <c r="H34" s="32"/>
    </row>
    <row r="35" spans="1:8">
      <c r="A35" s="5" t="s">
        <v>126</v>
      </c>
      <c r="B35" s="3" t="s">
        <v>128</v>
      </c>
      <c r="C35" s="32"/>
      <c r="D35" s="32"/>
      <c r="E35" s="32">
        <v>7.13</v>
      </c>
      <c r="F35" s="32"/>
      <c r="G35" s="32">
        <f t="shared" si="0"/>
        <v>7.13</v>
      </c>
      <c r="H35" s="32"/>
    </row>
    <row r="36" spans="1:8">
      <c r="A36" s="97" t="s">
        <v>197</v>
      </c>
      <c r="B36" s="88" t="s">
        <v>198</v>
      </c>
      <c r="C36" s="89"/>
      <c r="D36" s="89"/>
      <c r="E36" s="89">
        <v>2.8</v>
      </c>
      <c r="F36" s="89"/>
      <c r="G36" s="90">
        <f>MAX(C36:F36)</f>
        <v>2.8</v>
      </c>
      <c r="H36" s="89" t="s">
        <v>200</v>
      </c>
    </row>
    <row r="37" spans="1:8">
      <c r="A37" s="100" t="s">
        <v>201</v>
      </c>
      <c r="B37" s="85" t="s">
        <v>202</v>
      </c>
      <c r="C37" s="86"/>
      <c r="D37" s="86"/>
      <c r="E37" s="86">
        <v>3.8</v>
      </c>
      <c r="F37" s="86"/>
      <c r="G37" s="87">
        <f t="shared" ref="G37:G38" si="2">MAX(C37:F37)</f>
        <v>3.8</v>
      </c>
      <c r="H37" s="32"/>
    </row>
    <row r="38" spans="1:8">
      <c r="A38" s="100" t="s">
        <v>204</v>
      </c>
      <c r="B38" s="85" t="s">
        <v>204</v>
      </c>
      <c r="C38" s="86"/>
      <c r="D38" s="86"/>
      <c r="E38" s="86">
        <v>1.1000000000000001</v>
      </c>
      <c r="F38" s="86"/>
      <c r="G38" s="87">
        <f t="shared" si="2"/>
        <v>1.1000000000000001</v>
      </c>
      <c r="H38" s="32"/>
    </row>
    <row r="39" spans="1:8">
      <c r="A39" s="5" t="s">
        <v>50</v>
      </c>
      <c r="B39" s="3" t="s">
        <v>129</v>
      </c>
      <c r="C39" s="32"/>
      <c r="D39" s="32"/>
      <c r="E39" s="32"/>
      <c r="F39" s="32"/>
      <c r="G39" s="32">
        <f t="shared" si="0"/>
        <v>0</v>
      </c>
    </row>
    <row r="40" spans="1:8" ht="25.5">
      <c r="A40" s="5" t="s">
        <v>51</v>
      </c>
      <c r="B40" s="3" t="s">
        <v>224</v>
      </c>
      <c r="C40" s="32">
        <v>185</v>
      </c>
      <c r="D40" s="32"/>
      <c r="E40" s="32">
        <v>449</v>
      </c>
      <c r="F40" s="32"/>
      <c r="G40" s="32">
        <v>185</v>
      </c>
      <c r="H40" s="32"/>
    </row>
    <row r="41" spans="1:8">
      <c r="A41" s="103" t="s">
        <v>130</v>
      </c>
      <c r="B41" s="3" t="s">
        <v>191</v>
      </c>
      <c r="C41" s="32"/>
      <c r="D41" s="32"/>
      <c r="E41" s="32">
        <v>86.27</v>
      </c>
      <c r="F41" s="32"/>
      <c r="G41" s="32">
        <v>86.27</v>
      </c>
      <c r="H41" s="32"/>
    </row>
    <row r="42" spans="1:8">
      <c r="A42" s="99" t="s">
        <v>172</v>
      </c>
      <c r="B42" s="88" t="s">
        <v>173</v>
      </c>
      <c r="C42" s="89"/>
      <c r="D42" s="89"/>
      <c r="E42" s="89">
        <v>17.45</v>
      </c>
      <c r="F42" s="89"/>
      <c r="G42" s="89">
        <f t="shared" si="0"/>
        <v>17.45</v>
      </c>
      <c r="H42" s="89" t="s">
        <v>174</v>
      </c>
    </row>
    <row r="43" spans="1:8">
      <c r="A43" s="49" t="s">
        <v>161</v>
      </c>
      <c r="B43" s="3" t="s">
        <v>162</v>
      </c>
      <c r="C43" s="32"/>
      <c r="D43" s="32"/>
      <c r="E43" s="32">
        <v>24.99</v>
      </c>
      <c r="F43" s="32"/>
      <c r="G43" s="32">
        <f t="shared" si="0"/>
        <v>24.99</v>
      </c>
      <c r="H43" s="32"/>
    </row>
    <row r="44" spans="1:8">
      <c r="A44" s="49" t="s">
        <v>159</v>
      </c>
      <c r="B44" s="56" t="s">
        <v>160</v>
      </c>
      <c r="C44" s="32"/>
      <c r="D44" s="32"/>
      <c r="E44" s="32">
        <v>22</v>
      </c>
      <c r="F44" s="32"/>
      <c r="G44" s="32">
        <f t="shared" si="0"/>
        <v>22</v>
      </c>
      <c r="H44" s="32"/>
    </row>
    <row r="45" spans="1:8">
      <c r="A45" s="49" t="s">
        <v>131</v>
      </c>
      <c r="B45" s="3" t="s">
        <v>133</v>
      </c>
      <c r="C45" s="32"/>
      <c r="D45" s="32"/>
      <c r="E45" s="32">
        <v>45.21</v>
      </c>
      <c r="F45" s="32"/>
      <c r="G45" s="32">
        <f t="shared" si="0"/>
        <v>45.21</v>
      </c>
      <c r="H45" s="32"/>
    </row>
    <row r="46" spans="1:8">
      <c r="A46" s="5" t="s">
        <v>52</v>
      </c>
      <c r="B46" s="3" t="s">
        <v>123</v>
      </c>
      <c r="C46" s="32"/>
      <c r="D46" s="32"/>
      <c r="E46" s="32"/>
      <c r="F46" s="32"/>
      <c r="G46" s="32">
        <f t="shared" si="0"/>
        <v>0</v>
      </c>
      <c r="H46" s="32"/>
    </row>
    <row r="47" spans="1:8">
      <c r="A47" s="5" t="s">
        <v>53</v>
      </c>
      <c r="B47" s="3" t="s">
        <v>123</v>
      </c>
      <c r="C47" s="32"/>
      <c r="D47" s="32"/>
      <c r="E47" s="32"/>
      <c r="F47" s="32"/>
      <c r="G47" s="32">
        <f t="shared" si="0"/>
        <v>0</v>
      </c>
      <c r="H47" s="32"/>
    </row>
    <row r="48" spans="1:8">
      <c r="A48" s="4" t="s">
        <v>54</v>
      </c>
      <c r="B48" s="3" t="s">
        <v>123</v>
      </c>
      <c r="C48" s="32"/>
      <c r="D48" s="32"/>
      <c r="E48" s="32"/>
      <c r="F48" s="32"/>
      <c r="G48" s="32">
        <f t="shared" si="0"/>
        <v>0</v>
      </c>
      <c r="H48" s="32"/>
    </row>
    <row r="49" spans="1:8">
      <c r="A49" s="4" t="s">
        <v>47</v>
      </c>
      <c r="B49" s="3" t="s">
        <v>123</v>
      </c>
      <c r="C49" s="32"/>
      <c r="D49" s="32"/>
      <c r="E49" s="32"/>
      <c r="F49" s="32"/>
      <c r="G49" s="32">
        <f t="shared" si="0"/>
        <v>0</v>
      </c>
      <c r="H49" s="32"/>
    </row>
    <row r="50" spans="1:8">
      <c r="A50" s="4" t="s">
        <v>39</v>
      </c>
      <c r="B50" s="3" t="s">
        <v>123</v>
      </c>
      <c r="C50" s="32"/>
      <c r="D50" s="32"/>
      <c r="E50" s="32"/>
      <c r="F50" s="32"/>
      <c r="G50" s="32">
        <f t="shared" si="0"/>
        <v>0</v>
      </c>
      <c r="H50" s="32"/>
    </row>
    <row r="51" spans="1:8" ht="13.5" thickBot="1">
      <c r="A51" s="16"/>
      <c r="B51" s="15"/>
      <c r="C51" s="33"/>
      <c r="D51" s="33"/>
      <c r="E51" s="33"/>
      <c r="F51" s="33"/>
      <c r="G51" s="33"/>
      <c r="H51" s="33"/>
    </row>
    <row r="52" spans="1:8" ht="15.75" thickBot="1">
      <c r="A52" s="27" t="s">
        <v>9</v>
      </c>
      <c r="B52" s="28"/>
      <c r="C52" s="40"/>
      <c r="D52" s="40"/>
      <c r="E52" s="40"/>
      <c r="F52" s="40"/>
      <c r="G52" s="34"/>
      <c r="H52" s="34"/>
    </row>
    <row r="53" spans="1:8" ht="25.5">
      <c r="A53" s="92" t="s">
        <v>55</v>
      </c>
      <c r="B53" s="93" t="s">
        <v>134</v>
      </c>
      <c r="C53" s="94">
        <v>163.9</v>
      </c>
      <c r="D53" s="94"/>
      <c r="E53" s="94">
        <v>150</v>
      </c>
      <c r="F53" s="94"/>
      <c r="G53" s="94">
        <v>0</v>
      </c>
      <c r="H53" s="128" t="s">
        <v>169</v>
      </c>
    </row>
    <row r="54" spans="1:8" ht="25.5">
      <c r="A54" s="97" t="s">
        <v>56</v>
      </c>
      <c r="B54" s="88" t="s">
        <v>137</v>
      </c>
      <c r="C54" s="89">
        <v>418.95</v>
      </c>
      <c r="D54" s="89"/>
      <c r="E54" s="89">
        <v>359.99</v>
      </c>
      <c r="F54" s="89">
        <f>C54*1.5</f>
        <v>628.42499999999995</v>
      </c>
      <c r="G54" s="90">
        <f>F54-C54</f>
        <v>209.47499999999997</v>
      </c>
      <c r="H54" s="91" t="s">
        <v>171</v>
      </c>
    </row>
    <row r="55" spans="1:8">
      <c r="A55" s="5" t="s">
        <v>57</v>
      </c>
      <c r="B55" s="3" t="s">
        <v>123</v>
      </c>
      <c r="C55" s="32"/>
      <c r="D55" s="32"/>
      <c r="E55" s="32"/>
      <c r="F55" s="32"/>
      <c r="G55" s="32">
        <f t="shared" si="0"/>
        <v>0</v>
      </c>
      <c r="H55" s="32"/>
    </row>
    <row r="56" spans="1:8">
      <c r="A56" s="5" t="s">
        <v>58</v>
      </c>
      <c r="B56" s="3" t="s">
        <v>122</v>
      </c>
      <c r="C56" s="32"/>
      <c r="D56" s="32"/>
      <c r="E56" s="32"/>
      <c r="F56" s="32"/>
      <c r="G56" s="32">
        <f t="shared" si="0"/>
        <v>0</v>
      </c>
      <c r="H56" s="32"/>
    </row>
    <row r="57" spans="1:8">
      <c r="A57" s="5" t="s">
        <v>59</v>
      </c>
      <c r="B57" s="3" t="s">
        <v>122</v>
      </c>
      <c r="C57" s="32"/>
      <c r="D57" s="32"/>
      <c r="E57" s="32"/>
      <c r="F57" s="32"/>
      <c r="G57" s="32">
        <f t="shared" si="0"/>
        <v>0</v>
      </c>
      <c r="H57" s="32"/>
    </row>
    <row r="58" spans="1:8">
      <c r="A58" s="5" t="s">
        <v>60</v>
      </c>
      <c r="B58" s="3" t="s">
        <v>122</v>
      </c>
      <c r="C58" s="32"/>
      <c r="D58" s="32"/>
      <c r="E58" s="32"/>
      <c r="F58" s="32"/>
      <c r="G58" s="32">
        <f t="shared" si="0"/>
        <v>0</v>
      </c>
      <c r="H58" s="32"/>
    </row>
    <row r="59" spans="1:8">
      <c r="A59" s="5" t="s">
        <v>61</v>
      </c>
      <c r="B59" s="3" t="s">
        <v>122</v>
      </c>
      <c r="C59" s="32"/>
      <c r="D59" s="32"/>
      <c r="E59" s="32"/>
      <c r="F59" s="32"/>
      <c r="G59" s="32">
        <f t="shared" si="0"/>
        <v>0</v>
      </c>
      <c r="H59" s="32"/>
    </row>
    <row r="60" spans="1:8">
      <c r="A60" s="5" t="s">
        <v>47</v>
      </c>
      <c r="B60" s="3" t="s">
        <v>123</v>
      </c>
      <c r="C60" s="32"/>
      <c r="D60" s="32"/>
      <c r="E60" s="32"/>
      <c r="F60" s="32"/>
      <c r="G60" s="32">
        <f t="shared" si="0"/>
        <v>0</v>
      </c>
      <c r="H60" s="32"/>
    </row>
    <row r="61" spans="1:8">
      <c r="A61" s="5" t="s">
        <v>39</v>
      </c>
      <c r="B61" s="3" t="s">
        <v>123</v>
      </c>
      <c r="C61" s="32"/>
      <c r="D61" s="32"/>
      <c r="E61" s="32"/>
      <c r="F61" s="32"/>
      <c r="G61" s="32">
        <f t="shared" si="0"/>
        <v>0</v>
      </c>
      <c r="H61" s="32"/>
    </row>
    <row r="62" spans="1:8" ht="13.5" thickBot="1">
      <c r="A62" s="14"/>
      <c r="B62" s="15"/>
      <c r="C62" s="33"/>
      <c r="D62" s="33"/>
      <c r="E62" s="33"/>
      <c r="F62" s="33"/>
      <c r="G62" s="33"/>
      <c r="H62" s="33"/>
    </row>
    <row r="63" spans="1:8" ht="15.75" thickBot="1">
      <c r="A63" s="27" t="s">
        <v>0</v>
      </c>
      <c r="B63" s="28"/>
      <c r="C63" s="40"/>
      <c r="D63" s="40"/>
      <c r="E63" s="40"/>
      <c r="F63" s="40"/>
      <c r="G63" s="34"/>
      <c r="H63" s="34"/>
    </row>
    <row r="64" spans="1:8">
      <c r="A64" s="19" t="s">
        <v>62</v>
      </c>
      <c r="B64" s="20" t="s">
        <v>138</v>
      </c>
      <c r="C64" s="31"/>
      <c r="D64" s="31"/>
      <c r="E64" s="31"/>
      <c r="F64" s="31"/>
      <c r="G64" s="31">
        <f t="shared" si="0"/>
        <v>0</v>
      </c>
      <c r="H64" s="31"/>
    </row>
    <row r="65" spans="1:8">
      <c r="A65" s="19" t="s">
        <v>139</v>
      </c>
      <c r="B65" s="20" t="s">
        <v>138</v>
      </c>
      <c r="C65" s="31"/>
      <c r="D65" s="31"/>
      <c r="E65" s="31"/>
      <c r="F65" s="31"/>
      <c r="G65" s="31">
        <f t="shared" si="0"/>
        <v>0</v>
      </c>
      <c r="H65" s="31"/>
    </row>
    <row r="66" spans="1:8">
      <c r="A66" s="4" t="s">
        <v>140</v>
      </c>
      <c r="B66" s="3" t="s">
        <v>145</v>
      </c>
      <c r="C66" s="32"/>
      <c r="D66" s="32"/>
      <c r="E66" s="32">
        <v>15.97</v>
      </c>
      <c r="F66" s="32"/>
      <c r="G66" s="32">
        <f t="shared" si="0"/>
        <v>15.97</v>
      </c>
      <c r="H66" s="32"/>
    </row>
    <row r="67" spans="1:8">
      <c r="A67" s="4" t="s">
        <v>141</v>
      </c>
      <c r="B67" s="3" t="s">
        <v>142</v>
      </c>
      <c r="C67" s="32"/>
      <c r="D67" s="32"/>
      <c r="E67" s="32">
        <v>39.99</v>
      </c>
      <c r="F67" s="32"/>
      <c r="G67" s="32">
        <f t="shared" si="0"/>
        <v>39.99</v>
      </c>
      <c r="H67" s="32"/>
    </row>
    <row r="68" spans="1:8">
      <c r="A68" s="4" t="s">
        <v>143</v>
      </c>
      <c r="B68" s="3" t="s">
        <v>144</v>
      </c>
      <c r="C68" s="32"/>
      <c r="D68" s="32"/>
      <c r="E68" s="32">
        <v>9.99</v>
      </c>
      <c r="F68" s="32"/>
      <c r="G68" s="32">
        <f t="shared" si="0"/>
        <v>9.99</v>
      </c>
      <c r="H68" s="32"/>
    </row>
    <row r="69" spans="1:8">
      <c r="A69" s="109" t="s">
        <v>6</v>
      </c>
      <c r="B69" s="85" t="s">
        <v>206</v>
      </c>
      <c r="C69" s="86"/>
      <c r="D69" s="86"/>
      <c r="E69" s="86">
        <v>70.989999999999995</v>
      </c>
      <c r="F69" s="86"/>
      <c r="G69" s="87">
        <f t="shared" si="0"/>
        <v>70.989999999999995</v>
      </c>
      <c r="H69" s="114"/>
    </row>
    <row r="70" spans="1:8">
      <c r="A70" s="4" t="s">
        <v>163</v>
      </c>
      <c r="B70" s="56" t="s">
        <v>165</v>
      </c>
      <c r="C70" s="32"/>
      <c r="D70" s="32"/>
      <c r="E70" s="32">
        <v>78</v>
      </c>
      <c r="F70" s="32"/>
      <c r="G70" s="32">
        <f t="shared" si="0"/>
        <v>78</v>
      </c>
      <c r="H70" s="32"/>
    </row>
    <row r="71" spans="1:8">
      <c r="A71" s="8" t="s">
        <v>164</v>
      </c>
      <c r="B71" s="56" t="s">
        <v>223</v>
      </c>
      <c r="C71" s="60"/>
      <c r="D71" s="60"/>
      <c r="E71" s="60">
        <v>42.97</v>
      </c>
      <c r="F71" s="60"/>
      <c r="G71" s="60">
        <v>42.97</v>
      </c>
      <c r="H71" s="60"/>
    </row>
    <row r="72" spans="1:8">
      <c r="A72" s="4" t="s">
        <v>63</v>
      </c>
      <c r="B72" s="3" t="s">
        <v>123</v>
      </c>
      <c r="C72" s="32"/>
      <c r="D72" s="32"/>
      <c r="E72" s="32"/>
      <c r="F72" s="32"/>
      <c r="G72" s="32">
        <f t="shared" si="0"/>
        <v>0</v>
      </c>
      <c r="H72" s="32"/>
    </row>
    <row r="73" spans="1:8">
      <c r="A73" s="4" t="s">
        <v>65</v>
      </c>
      <c r="B73" s="3" t="s">
        <v>123</v>
      </c>
      <c r="C73" s="32"/>
      <c r="D73" s="32"/>
      <c r="E73" s="32"/>
      <c r="F73" s="32"/>
      <c r="G73" s="32">
        <f t="shared" si="0"/>
        <v>0</v>
      </c>
      <c r="H73" s="32"/>
    </row>
    <row r="74" spans="1:8">
      <c r="A74" s="4" t="s">
        <v>64</v>
      </c>
      <c r="B74" s="3" t="s">
        <v>123</v>
      </c>
      <c r="C74" s="32"/>
      <c r="D74" s="32"/>
      <c r="E74" s="32"/>
      <c r="F74" s="32"/>
      <c r="G74" s="32">
        <f t="shared" si="0"/>
        <v>0</v>
      </c>
      <c r="H74" s="32"/>
    </row>
    <row r="75" spans="1:8">
      <c r="A75" s="4" t="s">
        <v>66</v>
      </c>
      <c r="B75" s="3" t="s">
        <v>123</v>
      </c>
      <c r="C75" s="32"/>
      <c r="D75" s="32"/>
      <c r="E75" s="32"/>
      <c r="F75" s="32"/>
      <c r="G75" s="32">
        <f t="shared" si="0"/>
        <v>0</v>
      </c>
      <c r="H75" s="32"/>
    </row>
    <row r="76" spans="1:8">
      <c r="A76" s="8" t="s">
        <v>67</v>
      </c>
      <c r="B76" s="56" t="s">
        <v>123</v>
      </c>
      <c r="C76" s="60"/>
      <c r="D76" s="60"/>
      <c r="E76" s="60"/>
      <c r="F76" s="60"/>
      <c r="G76" s="60">
        <f t="shared" si="0"/>
        <v>0</v>
      </c>
      <c r="H76" s="60"/>
    </row>
    <row r="77" spans="1:8">
      <c r="A77" s="4" t="s">
        <v>47</v>
      </c>
      <c r="B77" s="3" t="s">
        <v>123</v>
      </c>
      <c r="C77" s="32"/>
      <c r="D77" s="32"/>
      <c r="E77" s="32"/>
      <c r="F77" s="32"/>
      <c r="G77" s="32">
        <f t="shared" si="0"/>
        <v>0</v>
      </c>
      <c r="H77" s="32"/>
    </row>
    <row r="78" spans="1:8">
      <c r="A78" s="4" t="s">
        <v>39</v>
      </c>
      <c r="B78" s="3" t="s">
        <v>123</v>
      </c>
      <c r="C78" s="32"/>
      <c r="D78" s="32"/>
      <c r="E78" s="32"/>
      <c r="F78" s="32"/>
      <c r="G78" s="32">
        <f t="shared" si="0"/>
        <v>0</v>
      </c>
      <c r="H78" s="32"/>
    </row>
    <row r="79" spans="1:8" ht="13.5" thickBot="1">
      <c r="A79" s="14"/>
      <c r="B79" s="15"/>
      <c r="C79" s="33"/>
      <c r="D79" s="33"/>
      <c r="E79" s="33"/>
      <c r="F79" s="33"/>
      <c r="G79" s="33"/>
      <c r="H79" s="33"/>
    </row>
    <row r="80" spans="1:8" ht="15.75" thickBot="1">
      <c r="A80" s="27" t="s">
        <v>1</v>
      </c>
      <c r="B80" s="28"/>
      <c r="C80" s="40"/>
      <c r="D80" s="40"/>
      <c r="E80" s="40"/>
      <c r="F80" s="40"/>
      <c r="G80" s="34"/>
      <c r="H80" s="34"/>
    </row>
    <row r="81" spans="1:8">
      <c r="A81" s="21" t="s">
        <v>68</v>
      </c>
      <c r="B81" s="20" t="s">
        <v>122</v>
      </c>
      <c r="C81" s="31"/>
      <c r="D81" s="31"/>
      <c r="E81" s="31"/>
      <c r="F81" s="31"/>
      <c r="G81" s="31">
        <f t="shared" si="0"/>
        <v>0</v>
      </c>
      <c r="H81" s="31"/>
    </row>
    <row r="82" spans="1:8">
      <c r="A82" s="5" t="s">
        <v>38</v>
      </c>
      <c r="B82" s="3" t="s">
        <v>122</v>
      </c>
      <c r="C82" s="32"/>
      <c r="D82" s="32"/>
      <c r="E82" s="32"/>
      <c r="F82" s="32"/>
      <c r="G82" s="32">
        <f t="shared" si="0"/>
        <v>0</v>
      </c>
      <c r="H82" s="32"/>
    </row>
    <row r="83" spans="1:8">
      <c r="A83" s="5" t="s">
        <v>69</v>
      </c>
      <c r="B83" s="3" t="s">
        <v>122</v>
      </c>
      <c r="C83" s="32"/>
      <c r="D83" s="32"/>
      <c r="E83" s="32"/>
      <c r="F83" s="32"/>
      <c r="G83" s="32">
        <f t="shared" si="0"/>
        <v>0</v>
      </c>
      <c r="H83" s="32"/>
    </row>
    <row r="84" spans="1:8">
      <c r="A84" s="5" t="s">
        <v>70</v>
      </c>
      <c r="B84" s="3" t="s">
        <v>122</v>
      </c>
      <c r="C84" s="32"/>
      <c r="D84" s="32"/>
      <c r="E84" s="32"/>
      <c r="F84" s="32"/>
      <c r="G84" s="32">
        <f t="shared" si="0"/>
        <v>0</v>
      </c>
      <c r="H84" s="32"/>
    </row>
    <row r="85" spans="1:8">
      <c r="A85" s="5" t="s">
        <v>71</v>
      </c>
      <c r="B85" s="3" t="s">
        <v>122</v>
      </c>
      <c r="C85" s="32"/>
      <c r="D85" s="32"/>
      <c r="E85" s="32"/>
      <c r="F85" s="32"/>
      <c r="G85" s="32">
        <f t="shared" ref="G85:G148" si="3">MAX(C85:F85)</f>
        <v>0</v>
      </c>
      <c r="H85" s="32"/>
    </row>
    <row r="86" spans="1:8">
      <c r="A86" s="5" t="s">
        <v>47</v>
      </c>
      <c r="B86" s="3" t="s">
        <v>123</v>
      </c>
      <c r="C86" s="32"/>
      <c r="D86" s="32"/>
      <c r="E86" s="32"/>
      <c r="F86" s="32"/>
      <c r="G86" s="32">
        <f t="shared" si="3"/>
        <v>0</v>
      </c>
      <c r="H86" s="32"/>
    </row>
    <row r="87" spans="1:8">
      <c r="A87" s="5" t="s">
        <v>39</v>
      </c>
      <c r="B87" s="3" t="s">
        <v>123</v>
      </c>
      <c r="C87" s="32"/>
      <c r="D87" s="32"/>
      <c r="E87" s="32"/>
      <c r="F87" s="32"/>
      <c r="G87" s="32">
        <f t="shared" si="3"/>
        <v>0</v>
      </c>
      <c r="H87" s="32"/>
    </row>
    <row r="88" spans="1:8" ht="13.5" thickBot="1">
      <c r="A88" s="14"/>
      <c r="B88" s="15"/>
      <c r="C88" s="33"/>
      <c r="D88" s="33"/>
      <c r="E88" s="33"/>
      <c r="F88" s="33"/>
      <c r="G88" s="33"/>
      <c r="H88" s="33"/>
    </row>
    <row r="89" spans="1:8" ht="15.75" thickBot="1">
      <c r="A89" s="27" t="s">
        <v>2</v>
      </c>
      <c r="B89" s="28"/>
      <c r="C89" s="40"/>
      <c r="D89" s="40"/>
      <c r="E89" s="40"/>
      <c r="F89" s="40"/>
      <c r="G89" s="34"/>
      <c r="H89" s="34"/>
    </row>
    <row r="90" spans="1:8">
      <c r="A90" s="19" t="s">
        <v>72</v>
      </c>
      <c r="B90" s="20" t="s">
        <v>122</v>
      </c>
      <c r="C90" s="31"/>
      <c r="D90" s="31"/>
      <c r="E90" s="31"/>
      <c r="F90" s="31"/>
      <c r="G90" s="31">
        <f t="shared" si="3"/>
        <v>0</v>
      </c>
      <c r="H90" s="31"/>
    </row>
    <row r="91" spans="1:8">
      <c r="A91" s="5" t="s">
        <v>38</v>
      </c>
      <c r="B91" s="3" t="s">
        <v>122</v>
      </c>
      <c r="C91" s="32"/>
      <c r="D91" s="32"/>
      <c r="E91" s="32"/>
      <c r="F91" s="32"/>
      <c r="G91" s="32">
        <f t="shared" si="3"/>
        <v>0</v>
      </c>
      <c r="H91" s="32"/>
    </row>
    <row r="92" spans="1:8">
      <c r="A92" s="4" t="s">
        <v>69</v>
      </c>
      <c r="B92" s="3" t="s">
        <v>122</v>
      </c>
      <c r="C92" s="32"/>
      <c r="D92" s="32"/>
      <c r="E92" s="32"/>
      <c r="F92" s="32"/>
      <c r="G92" s="32">
        <f t="shared" si="3"/>
        <v>0</v>
      </c>
      <c r="H92" s="32"/>
    </row>
    <row r="93" spans="1:8">
      <c r="A93" s="4" t="s">
        <v>73</v>
      </c>
      <c r="B93" s="56" t="s">
        <v>218</v>
      </c>
      <c r="C93" s="32"/>
      <c r="D93" s="32"/>
      <c r="E93" s="32"/>
      <c r="F93" s="32"/>
      <c r="G93" s="32">
        <f t="shared" si="3"/>
        <v>0</v>
      </c>
      <c r="H93" s="32"/>
    </row>
    <row r="94" spans="1:8">
      <c r="A94" s="4" t="s">
        <v>74</v>
      </c>
      <c r="B94" s="3" t="s">
        <v>122</v>
      </c>
      <c r="C94" s="32"/>
      <c r="D94" s="32"/>
      <c r="E94" s="32"/>
      <c r="F94" s="32"/>
      <c r="G94" s="32">
        <f t="shared" si="3"/>
        <v>0</v>
      </c>
      <c r="H94" s="32"/>
    </row>
    <row r="95" spans="1:8">
      <c r="A95" s="4" t="s">
        <v>47</v>
      </c>
      <c r="B95" s="3" t="s">
        <v>123</v>
      </c>
      <c r="C95" s="32"/>
      <c r="D95" s="32"/>
      <c r="E95" s="32"/>
      <c r="F95" s="32"/>
      <c r="G95" s="32">
        <f t="shared" si="3"/>
        <v>0</v>
      </c>
      <c r="H95" s="32"/>
    </row>
    <row r="96" spans="1:8">
      <c r="A96" s="4" t="s">
        <v>39</v>
      </c>
      <c r="B96" s="3" t="s">
        <v>123</v>
      </c>
      <c r="C96" s="32"/>
      <c r="D96" s="32"/>
      <c r="E96" s="32"/>
      <c r="F96" s="32"/>
      <c r="G96" s="32">
        <f t="shared" si="3"/>
        <v>0</v>
      </c>
      <c r="H96" s="32"/>
    </row>
    <row r="97" spans="1:8" ht="13.5" thickBot="1">
      <c r="A97" s="14"/>
      <c r="B97" s="15"/>
      <c r="C97" s="33"/>
      <c r="D97" s="33"/>
      <c r="E97" s="33"/>
      <c r="F97" s="33"/>
      <c r="G97" s="33"/>
      <c r="H97" s="33"/>
    </row>
    <row r="98" spans="1:8" ht="15.75" thickBot="1">
      <c r="A98" s="27" t="s">
        <v>3</v>
      </c>
      <c r="B98" s="28"/>
      <c r="C98" s="40"/>
      <c r="D98" s="40"/>
      <c r="E98" s="40"/>
      <c r="F98" s="40"/>
      <c r="G98" s="34"/>
      <c r="H98" s="34"/>
    </row>
    <row r="99" spans="1:8">
      <c r="A99" s="19" t="s">
        <v>75</v>
      </c>
      <c r="B99" s="20" t="s">
        <v>122</v>
      </c>
      <c r="C99" s="31"/>
      <c r="D99" s="31"/>
      <c r="E99" s="31"/>
      <c r="F99" s="31"/>
      <c r="G99" s="31">
        <v>0</v>
      </c>
      <c r="H99" s="31"/>
    </row>
    <row r="100" spans="1:8">
      <c r="A100" s="4" t="s">
        <v>76</v>
      </c>
      <c r="B100" s="3" t="s">
        <v>123</v>
      </c>
      <c r="C100" s="32"/>
      <c r="D100" s="32"/>
      <c r="E100" s="32"/>
      <c r="F100" s="32"/>
      <c r="G100" s="32">
        <f t="shared" si="3"/>
        <v>0</v>
      </c>
      <c r="H100" s="32"/>
    </row>
    <row r="101" spans="1:8">
      <c r="A101" s="4" t="s">
        <v>77</v>
      </c>
      <c r="B101" s="3" t="s">
        <v>122</v>
      </c>
      <c r="C101" s="32"/>
      <c r="D101" s="32"/>
      <c r="E101" s="32"/>
      <c r="F101" s="32"/>
      <c r="G101" s="32">
        <f t="shared" si="3"/>
        <v>0</v>
      </c>
      <c r="H101" s="32"/>
    </row>
    <row r="102" spans="1:8">
      <c r="A102" s="4" t="s">
        <v>79</v>
      </c>
      <c r="B102" s="3" t="s">
        <v>122</v>
      </c>
      <c r="C102" s="32"/>
      <c r="D102" s="32"/>
      <c r="E102" s="32"/>
      <c r="F102" s="32"/>
      <c r="G102" s="32">
        <f t="shared" si="3"/>
        <v>0</v>
      </c>
      <c r="H102" s="32"/>
    </row>
    <row r="103" spans="1:8">
      <c r="A103" s="4" t="s">
        <v>78</v>
      </c>
      <c r="B103" s="56" t="s">
        <v>122</v>
      </c>
      <c r="C103" s="32"/>
      <c r="D103" s="32"/>
      <c r="E103" s="32"/>
      <c r="F103" s="32"/>
      <c r="G103" s="32">
        <f t="shared" si="3"/>
        <v>0</v>
      </c>
      <c r="H103" s="32"/>
    </row>
    <row r="104" spans="1:8">
      <c r="A104" s="4" t="s">
        <v>80</v>
      </c>
      <c r="B104" s="3" t="s">
        <v>122</v>
      </c>
      <c r="C104" s="32"/>
      <c r="D104" s="32"/>
      <c r="E104" s="32"/>
      <c r="F104" s="32"/>
      <c r="G104" s="32">
        <f t="shared" si="3"/>
        <v>0</v>
      </c>
      <c r="H104" s="32"/>
    </row>
    <row r="105" spans="1:8">
      <c r="A105" s="4" t="s">
        <v>81</v>
      </c>
      <c r="B105" s="3" t="s">
        <v>122</v>
      </c>
      <c r="C105" s="32"/>
      <c r="D105" s="32"/>
      <c r="E105" s="32"/>
      <c r="F105" s="32"/>
      <c r="G105" s="32">
        <f t="shared" si="3"/>
        <v>0</v>
      </c>
      <c r="H105" s="32"/>
    </row>
    <row r="106" spans="1:8">
      <c r="A106" s="4" t="s">
        <v>82</v>
      </c>
      <c r="B106" s="3" t="s">
        <v>122</v>
      </c>
      <c r="C106" s="32"/>
      <c r="D106" s="32"/>
      <c r="E106" s="32"/>
      <c r="F106" s="32"/>
      <c r="G106" s="32">
        <f t="shared" si="3"/>
        <v>0</v>
      </c>
      <c r="H106" s="32"/>
    </row>
    <row r="107" spans="1:8">
      <c r="A107" s="4" t="s">
        <v>83</v>
      </c>
      <c r="B107" s="3" t="s">
        <v>122</v>
      </c>
      <c r="C107" s="32"/>
      <c r="D107" s="32"/>
      <c r="E107" s="32"/>
      <c r="F107" s="32"/>
      <c r="G107" s="32">
        <f t="shared" si="3"/>
        <v>0</v>
      </c>
      <c r="H107" s="32"/>
    </row>
    <row r="108" spans="1:8">
      <c r="A108" s="6" t="s">
        <v>84</v>
      </c>
      <c r="B108" s="3" t="s">
        <v>123</v>
      </c>
      <c r="C108" s="32"/>
      <c r="D108" s="32"/>
      <c r="E108" s="32"/>
      <c r="F108" s="32"/>
      <c r="G108" s="32">
        <f t="shared" si="3"/>
        <v>0</v>
      </c>
      <c r="H108" s="32"/>
    </row>
    <row r="109" spans="1:8">
      <c r="A109" s="4" t="s">
        <v>47</v>
      </c>
      <c r="B109" s="3" t="s">
        <v>123</v>
      </c>
      <c r="C109" s="32"/>
      <c r="D109" s="32"/>
      <c r="E109" s="32"/>
      <c r="F109" s="32"/>
      <c r="G109" s="32">
        <f t="shared" si="3"/>
        <v>0</v>
      </c>
      <c r="H109" s="32"/>
    </row>
    <row r="110" spans="1:8">
      <c r="A110" s="4" t="s">
        <v>39</v>
      </c>
      <c r="B110" s="3" t="s">
        <v>123</v>
      </c>
      <c r="C110" s="32"/>
      <c r="D110" s="32"/>
      <c r="E110" s="32"/>
      <c r="F110" s="32"/>
      <c r="G110" s="32">
        <f t="shared" si="3"/>
        <v>0</v>
      </c>
      <c r="H110" s="32"/>
    </row>
    <row r="111" spans="1:8" ht="13.5" thickBot="1">
      <c r="A111" s="14"/>
      <c r="B111" s="15"/>
      <c r="C111" s="33"/>
      <c r="D111" s="33"/>
      <c r="E111" s="33"/>
      <c r="F111" s="33"/>
      <c r="G111" s="33"/>
      <c r="H111" s="33"/>
    </row>
    <row r="112" spans="1:8" ht="15.75" thickBot="1">
      <c r="A112" s="27" t="s">
        <v>5</v>
      </c>
      <c r="B112" s="28"/>
      <c r="C112" s="40"/>
      <c r="D112" s="40"/>
      <c r="E112" s="40"/>
      <c r="F112" s="40"/>
      <c r="G112" s="34"/>
      <c r="H112" s="34"/>
    </row>
    <row r="113" spans="1:8">
      <c r="A113" s="19" t="s">
        <v>85</v>
      </c>
      <c r="B113" s="20" t="s">
        <v>122</v>
      </c>
      <c r="C113" s="31"/>
      <c r="D113" s="31"/>
      <c r="E113" s="31"/>
      <c r="F113" s="31"/>
      <c r="G113" s="31">
        <f t="shared" si="3"/>
        <v>0</v>
      </c>
      <c r="H113" s="31"/>
    </row>
    <row r="114" spans="1:8">
      <c r="A114" s="4" t="s">
        <v>86</v>
      </c>
      <c r="B114" s="3" t="s">
        <v>123</v>
      </c>
      <c r="C114" s="32"/>
      <c r="D114" s="32"/>
      <c r="E114" s="32"/>
      <c r="F114" s="32"/>
      <c r="G114" s="32">
        <f t="shared" si="3"/>
        <v>0</v>
      </c>
      <c r="H114" s="32"/>
    </row>
    <row r="115" spans="1:8">
      <c r="A115" s="4" t="s">
        <v>87</v>
      </c>
      <c r="B115" s="3" t="s">
        <v>122</v>
      </c>
      <c r="C115" s="32"/>
      <c r="D115" s="32"/>
      <c r="E115" s="32"/>
      <c r="F115" s="32"/>
      <c r="G115" s="32">
        <f t="shared" si="3"/>
        <v>0</v>
      </c>
      <c r="H115" s="32"/>
    </row>
    <row r="116" spans="1:8">
      <c r="A116" s="4" t="s">
        <v>146</v>
      </c>
      <c r="B116" s="3" t="s">
        <v>147</v>
      </c>
      <c r="C116" s="32"/>
      <c r="D116" s="32"/>
      <c r="E116" s="32">
        <v>10.99</v>
      </c>
      <c r="F116" s="32"/>
      <c r="G116" s="32">
        <f t="shared" si="3"/>
        <v>10.99</v>
      </c>
      <c r="H116" s="32"/>
    </row>
    <row r="117" spans="1:8">
      <c r="A117" s="4" t="s">
        <v>88</v>
      </c>
      <c r="B117" s="3" t="s">
        <v>122</v>
      </c>
      <c r="C117" s="32"/>
      <c r="D117" s="32"/>
      <c r="E117" s="32"/>
      <c r="F117" s="32"/>
      <c r="G117" s="32">
        <f t="shared" si="3"/>
        <v>0</v>
      </c>
      <c r="H117" s="32"/>
    </row>
    <row r="118" spans="1:8">
      <c r="A118" s="4" t="s">
        <v>89</v>
      </c>
      <c r="B118" s="3" t="s">
        <v>122</v>
      </c>
      <c r="C118" s="32"/>
      <c r="D118" s="32"/>
      <c r="E118" s="32"/>
      <c r="F118" s="32"/>
      <c r="G118" s="32">
        <f t="shared" si="3"/>
        <v>0</v>
      </c>
      <c r="H118" s="32"/>
    </row>
    <row r="119" spans="1:8">
      <c r="A119" s="4" t="s">
        <v>47</v>
      </c>
      <c r="B119" s="3" t="s">
        <v>123</v>
      </c>
      <c r="C119" s="32"/>
      <c r="D119" s="32"/>
      <c r="E119" s="32"/>
      <c r="F119" s="32"/>
      <c r="G119" s="32">
        <f t="shared" si="3"/>
        <v>0</v>
      </c>
      <c r="H119" s="32"/>
    </row>
    <row r="120" spans="1:8">
      <c r="A120" s="4" t="s">
        <v>39</v>
      </c>
      <c r="B120" s="3" t="s">
        <v>123</v>
      </c>
      <c r="C120" s="32"/>
      <c r="D120" s="32"/>
      <c r="E120" s="32"/>
      <c r="F120" s="32"/>
      <c r="G120" s="32">
        <f t="shared" si="3"/>
        <v>0</v>
      </c>
      <c r="H120" s="32"/>
    </row>
    <row r="121" spans="1:8" ht="13.5" thickBot="1">
      <c r="A121" s="14"/>
      <c r="B121" s="15"/>
      <c r="C121" s="33"/>
      <c r="D121" s="33"/>
      <c r="E121" s="33"/>
      <c r="F121" s="33"/>
      <c r="G121" s="33"/>
      <c r="H121" s="33"/>
    </row>
    <row r="122" spans="1:8" ht="15.75" thickBot="1">
      <c r="A122" s="27" t="s">
        <v>7</v>
      </c>
      <c r="B122" s="28"/>
      <c r="C122" s="40"/>
      <c r="D122" s="40"/>
      <c r="E122" s="40"/>
      <c r="F122" s="40"/>
      <c r="G122" s="34"/>
      <c r="H122" s="34"/>
    </row>
    <row r="123" spans="1:8" ht="25.5">
      <c r="A123" s="137" t="s">
        <v>248</v>
      </c>
      <c r="B123" s="93" t="s">
        <v>249</v>
      </c>
      <c r="C123" s="94"/>
      <c r="D123" s="94"/>
      <c r="E123" s="94">
        <f>8.35*2</f>
        <v>16.7</v>
      </c>
      <c r="F123" s="94"/>
      <c r="G123" s="95">
        <f t="shared" ref="G123" si="4">MAX(C123:F123)</f>
        <v>16.7</v>
      </c>
      <c r="H123" s="96" t="s">
        <v>250</v>
      </c>
    </row>
    <row r="124" spans="1:8" ht="51">
      <c r="A124" s="102" t="s">
        <v>227</v>
      </c>
      <c r="B124" s="88" t="s">
        <v>228</v>
      </c>
      <c r="C124" s="89"/>
      <c r="D124" s="89"/>
      <c r="E124" s="89">
        <v>14.95</v>
      </c>
      <c r="F124" s="89"/>
      <c r="G124" s="89">
        <f t="shared" si="3"/>
        <v>14.95</v>
      </c>
      <c r="H124" s="133" t="s">
        <v>243</v>
      </c>
    </row>
    <row r="125" spans="1:8">
      <c r="A125" s="4" t="s">
        <v>90</v>
      </c>
      <c r="B125" s="3" t="s">
        <v>123</v>
      </c>
      <c r="C125" s="32"/>
      <c r="D125" s="32"/>
      <c r="E125" s="32"/>
      <c r="F125" s="32"/>
      <c r="G125" s="32">
        <f t="shared" si="3"/>
        <v>0</v>
      </c>
      <c r="H125" s="32"/>
    </row>
    <row r="126" spans="1:8">
      <c r="A126" s="4" t="s">
        <v>39</v>
      </c>
      <c r="B126" s="3" t="s">
        <v>123</v>
      </c>
      <c r="C126" s="32"/>
      <c r="D126" s="32"/>
      <c r="E126" s="32"/>
      <c r="F126" s="32"/>
      <c r="G126" s="32">
        <f t="shared" si="3"/>
        <v>0</v>
      </c>
      <c r="H126" s="32"/>
    </row>
    <row r="127" spans="1:8" ht="13.5" thickBot="1">
      <c r="A127" s="14"/>
      <c r="B127" s="15"/>
      <c r="C127" s="33"/>
      <c r="D127" s="33"/>
      <c r="E127" s="33"/>
      <c r="F127" s="33"/>
      <c r="G127" s="33"/>
      <c r="H127" s="33"/>
    </row>
    <row r="128" spans="1:8" ht="15.75" thickBot="1">
      <c r="A128" s="27" t="s">
        <v>8</v>
      </c>
      <c r="B128" s="28"/>
      <c r="C128" s="40"/>
      <c r="D128" s="40"/>
      <c r="E128" s="40"/>
      <c r="F128" s="40"/>
      <c r="G128" s="34"/>
      <c r="H128" s="34"/>
    </row>
    <row r="129" spans="1:8">
      <c r="A129" s="19" t="s">
        <v>91</v>
      </c>
      <c r="B129" s="20" t="s">
        <v>123</v>
      </c>
      <c r="C129" s="31"/>
      <c r="D129" s="31"/>
      <c r="E129" s="31"/>
      <c r="F129" s="31"/>
      <c r="G129" s="31">
        <f t="shared" si="3"/>
        <v>0</v>
      </c>
      <c r="H129" s="31"/>
    </row>
    <row r="130" spans="1:8">
      <c r="A130" s="4" t="s">
        <v>92</v>
      </c>
      <c r="B130" s="3" t="s">
        <v>122</v>
      </c>
      <c r="C130" s="32"/>
      <c r="D130" s="32"/>
      <c r="E130" s="32"/>
      <c r="F130" s="32"/>
      <c r="G130" s="32">
        <f t="shared" si="3"/>
        <v>0</v>
      </c>
      <c r="H130" s="32"/>
    </row>
    <row r="131" spans="1:8">
      <c r="A131" s="4" t="s">
        <v>93</v>
      </c>
      <c r="B131" s="3" t="s">
        <v>122</v>
      </c>
      <c r="C131" s="32"/>
      <c r="D131" s="32"/>
      <c r="E131" s="32"/>
      <c r="F131" s="32"/>
      <c r="G131" s="32">
        <f t="shared" si="3"/>
        <v>0</v>
      </c>
      <c r="H131" s="32"/>
    </row>
    <row r="132" spans="1:8">
      <c r="A132" s="4" t="s">
        <v>94</v>
      </c>
      <c r="B132" s="3" t="s">
        <v>122</v>
      </c>
      <c r="C132" s="32"/>
      <c r="D132" s="32"/>
      <c r="E132" s="32"/>
      <c r="F132" s="32"/>
      <c r="G132" s="32">
        <f t="shared" si="3"/>
        <v>0</v>
      </c>
      <c r="H132" s="32"/>
    </row>
    <row r="133" spans="1:8">
      <c r="A133" s="4" t="s">
        <v>95</v>
      </c>
      <c r="B133" s="3" t="s">
        <v>148</v>
      </c>
      <c r="C133" s="32"/>
      <c r="D133" s="32"/>
      <c r="E133" s="32"/>
      <c r="F133" s="32"/>
      <c r="G133" s="32">
        <f t="shared" si="3"/>
        <v>0</v>
      </c>
      <c r="H133" s="32"/>
    </row>
    <row r="134" spans="1:8">
      <c r="A134" s="4" t="s">
        <v>96</v>
      </c>
      <c r="B134" s="3" t="s">
        <v>122</v>
      </c>
      <c r="C134" s="32"/>
      <c r="D134" s="32"/>
      <c r="E134" s="32"/>
      <c r="F134" s="32"/>
      <c r="G134" s="32">
        <f t="shared" si="3"/>
        <v>0</v>
      </c>
      <c r="H134" s="32"/>
    </row>
    <row r="135" spans="1:8">
      <c r="A135" s="4" t="s">
        <v>97</v>
      </c>
      <c r="B135" s="3" t="s">
        <v>122</v>
      </c>
      <c r="C135" s="32"/>
      <c r="D135" s="32"/>
      <c r="E135" s="32"/>
      <c r="F135" s="32"/>
      <c r="G135" s="32">
        <f t="shared" si="3"/>
        <v>0</v>
      </c>
      <c r="H135" s="32"/>
    </row>
    <row r="136" spans="1:8">
      <c r="A136" s="4" t="s">
        <v>98</v>
      </c>
      <c r="B136" s="3" t="s">
        <v>122</v>
      </c>
      <c r="C136" s="32"/>
      <c r="D136" s="32"/>
      <c r="E136" s="32"/>
      <c r="F136" s="32"/>
      <c r="G136" s="32">
        <f t="shared" si="3"/>
        <v>0</v>
      </c>
      <c r="H136" s="32"/>
    </row>
    <row r="137" spans="1:8">
      <c r="A137" s="4" t="s">
        <v>99</v>
      </c>
      <c r="B137" s="3" t="s">
        <v>122</v>
      </c>
      <c r="C137" s="32"/>
      <c r="D137" s="32"/>
      <c r="E137" s="32"/>
      <c r="F137" s="32"/>
      <c r="G137" s="32">
        <f t="shared" si="3"/>
        <v>0</v>
      </c>
      <c r="H137" s="32"/>
    </row>
    <row r="138" spans="1:8">
      <c r="A138" s="4" t="s">
        <v>100</v>
      </c>
      <c r="B138" s="3" t="s">
        <v>123</v>
      </c>
      <c r="C138" s="32"/>
      <c r="D138" s="32"/>
      <c r="E138" s="32"/>
      <c r="F138" s="32"/>
      <c r="G138" s="32">
        <f t="shared" si="3"/>
        <v>0</v>
      </c>
      <c r="H138" s="32"/>
    </row>
    <row r="139" spans="1:8" ht="25.5">
      <c r="A139" s="102" t="s">
        <v>101</v>
      </c>
      <c r="B139" s="88" t="s">
        <v>149</v>
      </c>
      <c r="C139" s="89">
        <v>66.95</v>
      </c>
      <c r="D139" s="89"/>
      <c r="E139" s="89">
        <v>216.99</v>
      </c>
      <c r="F139" s="89">
        <v>325.48500000000001</v>
      </c>
      <c r="G139" s="89">
        <v>108.495</v>
      </c>
      <c r="H139" s="91" t="s">
        <v>194</v>
      </c>
    </row>
    <row r="140" spans="1:8">
      <c r="A140" s="4" t="s">
        <v>102</v>
      </c>
      <c r="B140" s="3" t="s">
        <v>122</v>
      </c>
      <c r="C140" s="32"/>
      <c r="D140" s="32"/>
      <c r="E140" s="32"/>
      <c r="F140" s="32"/>
      <c r="G140" s="32">
        <f t="shared" si="3"/>
        <v>0</v>
      </c>
      <c r="H140" s="32"/>
    </row>
    <row r="141" spans="1:8">
      <c r="A141" s="4" t="s">
        <v>103</v>
      </c>
      <c r="B141" s="3" t="s">
        <v>122</v>
      </c>
      <c r="C141" s="32"/>
      <c r="D141" s="32"/>
      <c r="E141" s="32"/>
      <c r="F141" s="32"/>
      <c r="G141" s="32">
        <f t="shared" si="3"/>
        <v>0</v>
      </c>
      <c r="H141" s="32"/>
    </row>
    <row r="142" spans="1:8">
      <c r="A142" s="4" t="s">
        <v>47</v>
      </c>
      <c r="B142" s="3" t="s">
        <v>123</v>
      </c>
      <c r="C142" s="32"/>
      <c r="D142" s="32"/>
      <c r="E142" s="32"/>
      <c r="F142" s="32"/>
      <c r="G142" s="32">
        <f t="shared" si="3"/>
        <v>0</v>
      </c>
      <c r="H142" s="32"/>
    </row>
    <row r="143" spans="1:8">
      <c r="A143" s="4" t="s">
        <v>39</v>
      </c>
      <c r="B143" s="3" t="s">
        <v>123</v>
      </c>
      <c r="C143" s="32"/>
      <c r="D143" s="32"/>
      <c r="E143" s="32"/>
      <c r="F143" s="32"/>
      <c r="G143" s="32">
        <f t="shared" si="3"/>
        <v>0</v>
      </c>
      <c r="H143" s="32"/>
    </row>
    <row r="144" spans="1:8" ht="13.5" thickBot="1">
      <c r="A144" s="14"/>
      <c r="B144" s="15"/>
      <c r="C144" s="33"/>
      <c r="D144" s="33"/>
      <c r="E144" s="33"/>
      <c r="F144" s="33"/>
      <c r="G144" s="33"/>
      <c r="H144" s="33"/>
    </row>
    <row r="145" spans="1:8" ht="15.75" thickBot="1">
      <c r="A145" s="27" t="s">
        <v>11</v>
      </c>
      <c r="B145" s="28"/>
      <c r="C145" s="40"/>
      <c r="D145" s="40"/>
      <c r="E145" s="40"/>
      <c r="F145" s="40"/>
      <c r="G145" s="34"/>
      <c r="H145" s="34"/>
    </row>
    <row r="146" spans="1:8">
      <c r="A146" s="19" t="s">
        <v>104</v>
      </c>
      <c r="B146" s="20" t="s">
        <v>122</v>
      </c>
      <c r="C146" s="31"/>
      <c r="D146" s="31"/>
      <c r="E146" s="31"/>
      <c r="F146" s="31"/>
      <c r="G146" s="31">
        <f t="shared" si="3"/>
        <v>0</v>
      </c>
      <c r="H146" s="31"/>
    </row>
    <row r="147" spans="1:8">
      <c r="A147" s="4" t="s">
        <v>105</v>
      </c>
      <c r="B147" s="3" t="s">
        <v>122</v>
      </c>
      <c r="C147" s="32"/>
      <c r="D147" s="32"/>
      <c r="E147" s="32"/>
      <c r="F147" s="32"/>
      <c r="G147" s="32">
        <f t="shared" si="3"/>
        <v>0</v>
      </c>
      <c r="H147" s="32"/>
    </row>
    <row r="148" spans="1:8">
      <c r="A148" s="4" t="s">
        <v>106</v>
      </c>
      <c r="B148" s="3" t="s">
        <v>122</v>
      </c>
      <c r="C148" s="32"/>
      <c r="D148" s="32"/>
      <c r="E148" s="32"/>
      <c r="F148" s="32"/>
      <c r="G148" s="32">
        <f t="shared" si="3"/>
        <v>0</v>
      </c>
      <c r="H148" s="32"/>
    </row>
    <row r="149" spans="1:8">
      <c r="A149" s="4" t="s">
        <v>107</v>
      </c>
      <c r="B149" s="3" t="s">
        <v>148</v>
      </c>
      <c r="C149" s="32"/>
      <c r="D149" s="32"/>
      <c r="E149" s="32"/>
      <c r="F149" s="32"/>
      <c r="G149" s="32">
        <f t="shared" ref="G149:G173" si="5">MAX(C149:F149)</f>
        <v>0</v>
      </c>
      <c r="H149" s="32"/>
    </row>
    <row r="150" spans="1:8">
      <c r="A150" s="4" t="s">
        <v>108</v>
      </c>
      <c r="B150" s="3" t="s">
        <v>148</v>
      </c>
      <c r="C150" s="32"/>
      <c r="D150" s="32"/>
      <c r="E150" s="32"/>
      <c r="F150" s="32"/>
      <c r="G150" s="32">
        <f t="shared" si="5"/>
        <v>0</v>
      </c>
      <c r="H150" s="32"/>
    </row>
    <row r="151" spans="1:8">
      <c r="A151" s="4" t="s">
        <v>109</v>
      </c>
      <c r="B151" s="3" t="s">
        <v>122</v>
      </c>
      <c r="C151" s="32"/>
      <c r="D151" s="32"/>
      <c r="E151" s="32"/>
      <c r="F151" s="32"/>
      <c r="G151" s="32">
        <f t="shared" si="5"/>
        <v>0</v>
      </c>
      <c r="H151" s="32"/>
    </row>
    <row r="152" spans="1:8">
      <c r="A152" s="4" t="s">
        <v>110</v>
      </c>
      <c r="B152" s="52" t="s">
        <v>123</v>
      </c>
      <c r="C152" s="32"/>
      <c r="D152" s="32"/>
      <c r="E152" s="32"/>
      <c r="F152" s="32"/>
      <c r="G152" s="32">
        <f t="shared" si="5"/>
        <v>0</v>
      </c>
      <c r="H152" s="32"/>
    </row>
    <row r="153" spans="1:8">
      <c r="A153" s="4" t="s">
        <v>111</v>
      </c>
      <c r="B153" s="3" t="s">
        <v>123</v>
      </c>
      <c r="C153" s="32"/>
      <c r="D153" s="32"/>
      <c r="E153" s="32"/>
      <c r="F153" s="32"/>
      <c r="G153" s="32">
        <f t="shared" si="5"/>
        <v>0</v>
      </c>
      <c r="H153" s="32"/>
    </row>
    <row r="154" spans="1:8">
      <c r="A154" s="7" t="s">
        <v>112</v>
      </c>
      <c r="B154" s="3" t="s">
        <v>123</v>
      </c>
      <c r="C154" s="32"/>
      <c r="D154" s="32"/>
      <c r="E154" s="32"/>
      <c r="F154" s="32"/>
      <c r="G154" s="32">
        <f t="shared" si="5"/>
        <v>0</v>
      </c>
      <c r="H154" s="32"/>
    </row>
    <row r="155" spans="1:8">
      <c r="A155" s="4" t="s">
        <v>113</v>
      </c>
      <c r="B155" s="3" t="s">
        <v>148</v>
      </c>
      <c r="C155" s="32"/>
      <c r="D155" s="32"/>
      <c r="E155" s="32"/>
      <c r="F155" s="32"/>
      <c r="G155" s="32">
        <f t="shared" si="5"/>
        <v>0</v>
      </c>
      <c r="H155" s="32"/>
    </row>
    <row r="156" spans="1:8">
      <c r="A156" s="4" t="s">
        <v>114</v>
      </c>
      <c r="B156" s="3" t="s">
        <v>156</v>
      </c>
      <c r="C156" s="32"/>
      <c r="D156" s="32"/>
      <c r="E156" s="32">
        <v>16.5</v>
      </c>
      <c r="F156" s="32"/>
      <c r="G156" s="32">
        <f t="shared" si="5"/>
        <v>16.5</v>
      </c>
      <c r="H156" s="32"/>
    </row>
    <row r="157" spans="1:8">
      <c r="A157" s="4" t="s">
        <v>153</v>
      </c>
      <c r="B157" s="3" t="s">
        <v>157</v>
      </c>
      <c r="C157" s="32"/>
      <c r="D157" s="32"/>
      <c r="E157" s="32">
        <v>14.24</v>
      </c>
      <c r="F157" s="32"/>
      <c r="G157" s="32">
        <f t="shared" si="5"/>
        <v>14.24</v>
      </c>
      <c r="H157" s="32"/>
    </row>
    <row r="158" spans="1:8">
      <c r="A158" s="4" t="s">
        <v>154</v>
      </c>
      <c r="B158" s="3" t="s">
        <v>158</v>
      </c>
      <c r="C158" s="32"/>
      <c r="D158" s="32"/>
      <c r="E158" s="32">
        <v>65</v>
      </c>
      <c r="F158" s="32"/>
      <c r="G158" s="32">
        <f t="shared" si="5"/>
        <v>65</v>
      </c>
      <c r="H158" s="32"/>
    </row>
    <row r="159" spans="1:8">
      <c r="A159" s="4" t="s">
        <v>214</v>
      </c>
      <c r="B159" s="3" t="s">
        <v>158</v>
      </c>
      <c r="C159" s="32"/>
      <c r="D159" s="32"/>
      <c r="E159" s="32">
        <v>65</v>
      </c>
      <c r="F159" s="32"/>
      <c r="G159" s="32">
        <v>65</v>
      </c>
      <c r="H159" s="132"/>
    </row>
    <row r="160" spans="1:8">
      <c r="A160" s="4" t="s">
        <v>115</v>
      </c>
      <c r="B160" s="3" t="s">
        <v>150</v>
      </c>
      <c r="C160" s="32"/>
      <c r="D160" s="32"/>
      <c r="E160" s="32"/>
      <c r="F160" s="32"/>
      <c r="G160" s="32">
        <f t="shared" si="5"/>
        <v>0</v>
      </c>
      <c r="H160" s="32"/>
    </row>
    <row r="161" spans="1:8">
      <c r="A161" s="4" t="s">
        <v>152</v>
      </c>
      <c r="B161" s="3" t="s">
        <v>155</v>
      </c>
      <c r="C161" s="32"/>
      <c r="D161" s="32"/>
      <c r="E161" s="32">
        <v>7.18</v>
      </c>
      <c r="F161" s="32"/>
      <c r="G161" s="32">
        <f t="shared" si="5"/>
        <v>7.18</v>
      </c>
      <c r="H161" s="32"/>
    </row>
    <row r="162" spans="1:8">
      <c r="A162" s="4" t="s">
        <v>166</v>
      </c>
      <c r="B162" s="3" t="s">
        <v>167</v>
      </c>
      <c r="C162" s="32"/>
      <c r="D162" s="32"/>
      <c r="E162" s="32">
        <v>46.75</v>
      </c>
      <c r="F162" s="32"/>
      <c r="G162" s="32">
        <f>MAX(C162:F162)</f>
        <v>46.75</v>
      </c>
      <c r="H162" s="32"/>
    </row>
    <row r="163" spans="1:8">
      <c r="A163" s="4" t="s">
        <v>116</v>
      </c>
      <c r="B163" s="3" t="s">
        <v>151</v>
      </c>
      <c r="C163" s="32"/>
      <c r="D163" s="32"/>
      <c r="E163" s="32"/>
      <c r="F163" s="32"/>
      <c r="G163" s="32">
        <f t="shared" si="5"/>
        <v>0</v>
      </c>
      <c r="H163" s="32"/>
    </row>
    <row r="164" spans="1:8">
      <c r="A164" s="4" t="s">
        <v>117</v>
      </c>
      <c r="B164" s="3" t="s">
        <v>150</v>
      </c>
      <c r="C164" s="32"/>
      <c r="D164" s="32"/>
      <c r="E164" s="32"/>
      <c r="F164" s="32"/>
      <c r="G164" s="32">
        <f t="shared" si="5"/>
        <v>0</v>
      </c>
      <c r="H164" s="32"/>
    </row>
    <row r="165" spans="1:8">
      <c r="A165" s="4" t="s">
        <v>118</v>
      </c>
      <c r="B165" s="3" t="s">
        <v>150</v>
      </c>
      <c r="C165" s="32"/>
      <c r="D165" s="32"/>
      <c r="E165" s="32"/>
      <c r="F165" s="32"/>
      <c r="G165" s="32">
        <f t="shared" si="5"/>
        <v>0</v>
      </c>
      <c r="H165" s="32"/>
    </row>
    <row r="166" spans="1:8">
      <c r="A166" s="5" t="s">
        <v>175</v>
      </c>
      <c r="B166" s="3" t="s">
        <v>122</v>
      </c>
      <c r="C166" s="32"/>
      <c r="D166" s="32"/>
      <c r="E166" s="32"/>
      <c r="F166" s="32"/>
      <c r="G166" s="73">
        <f t="shared" si="5"/>
        <v>0</v>
      </c>
      <c r="H166" s="68"/>
    </row>
    <row r="167" spans="1:8">
      <c r="A167" s="8" t="s">
        <v>47</v>
      </c>
      <c r="B167" s="3" t="s">
        <v>123</v>
      </c>
      <c r="C167" s="32"/>
      <c r="D167" s="32"/>
      <c r="E167" s="32"/>
      <c r="F167" s="32"/>
      <c r="G167" s="32">
        <f t="shared" si="5"/>
        <v>0</v>
      </c>
      <c r="H167" s="32"/>
    </row>
    <row r="168" spans="1:8">
      <c r="A168" s="4" t="s">
        <v>119</v>
      </c>
      <c r="B168" s="3" t="s">
        <v>123</v>
      </c>
      <c r="C168" s="32"/>
      <c r="D168" s="32"/>
      <c r="E168" s="32"/>
      <c r="F168" s="32"/>
      <c r="G168" s="32">
        <f t="shared" si="5"/>
        <v>0</v>
      </c>
      <c r="H168" s="32"/>
    </row>
    <row r="169" spans="1:8">
      <c r="A169" s="4" t="s">
        <v>120</v>
      </c>
      <c r="B169" s="3" t="s">
        <v>123</v>
      </c>
      <c r="C169" s="32"/>
      <c r="D169" s="32"/>
      <c r="E169" s="32"/>
      <c r="F169" s="32"/>
      <c r="G169" s="32">
        <f t="shared" si="5"/>
        <v>0</v>
      </c>
      <c r="H169" s="32"/>
    </row>
    <row r="170" spans="1:8">
      <c r="A170" s="4" t="s">
        <v>106</v>
      </c>
      <c r="B170" s="3" t="s">
        <v>148</v>
      </c>
      <c r="C170" s="32"/>
      <c r="D170" s="32"/>
      <c r="E170" s="32"/>
      <c r="F170" s="32"/>
      <c r="G170" s="32">
        <f t="shared" si="5"/>
        <v>0</v>
      </c>
      <c r="H170" s="32"/>
    </row>
    <row r="171" spans="1:8">
      <c r="A171" s="4"/>
      <c r="B171" s="3"/>
      <c r="C171" s="32"/>
      <c r="D171" s="32"/>
      <c r="E171" s="32"/>
      <c r="F171" s="32"/>
      <c r="G171" s="32">
        <f t="shared" si="5"/>
        <v>0</v>
      </c>
      <c r="H171" s="32"/>
    </row>
    <row r="172" spans="1:8">
      <c r="A172" s="4"/>
      <c r="B172" s="3"/>
      <c r="C172" s="32"/>
      <c r="D172" s="32"/>
      <c r="E172" s="32"/>
      <c r="F172" s="32"/>
      <c r="G172" s="32">
        <f t="shared" si="5"/>
        <v>0</v>
      </c>
      <c r="H172" s="32"/>
    </row>
    <row r="173" spans="1:8">
      <c r="A173" s="4"/>
      <c r="B173" s="3"/>
      <c r="C173" s="32"/>
      <c r="D173" s="32"/>
      <c r="E173" s="32"/>
      <c r="F173" s="32"/>
      <c r="G173" s="32">
        <f t="shared" si="5"/>
        <v>0</v>
      </c>
      <c r="H173" s="32"/>
    </row>
    <row r="174" spans="1:8" ht="13.5" thickBot="1">
      <c r="A174" s="118"/>
      <c r="B174" s="119"/>
      <c r="C174" s="120"/>
      <c r="D174" s="120"/>
      <c r="E174" s="120"/>
      <c r="F174" s="120"/>
      <c r="G174" s="120"/>
      <c r="H174" s="120"/>
    </row>
    <row r="175" spans="1:8" ht="13.5" thickBot="1">
      <c r="B175" s="115" t="s">
        <v>24</v>
      </c>
      <c r="C175" s="116">
        <f>SUM(C6:C174)</f>
        <v>951.81999999999994</v>
      </c>
      <c r="D175" s="116">
        <f>SUM(D6:D174)</f>
        <v>0</v>
      </c>
      <c r="E175" s="116">
        <f>SUM(E6:E174)</f>
        <v>2686.6499999999992</v>
      </c>
      <c r="F175" s="116">
        <f>SUM(F6:F174)</f>
        <v>1201.6500000000001</v>
      </c>
      <c r="G175" s="117">
        <f>SUM(G6:G174)</f>
        <v>10707.63</v>
      </c>
      <c r="H175" s="35"/>
    </row>
    <row r="176" spans="1:8" ht="13.5" thickBot="1"/>
    <row r="177" spans="1:8" ht="13.5" thickBot="1">
      <c r="B177" s="82" t="s">
        <v>23</v>
      </c>
      <c r="C177" s="83">
        <f>SUM(G6:G170)</f>
        <v>10707.63</v>
      </c>
      <c r="E177" s="138"/>
    </row>
    <row r="181" spans="1:8">
      <c r="A181" s="1"/>
    </row>
    <row r="182" spans="1:8">
      <c r="A182" s="152" t="s">
        <v>16</v>
      </c>
      <c r="B182" s="152"/>
      <c r="C182" s="152"/>
      <c r="D182" s="152"/>
      <c r="E182" s="152"/>
      <c r="F182" s="152"/>
      <c r="G182" s="152"/>
      <c r="H182" s="65"/>
    </row>
    <row r="183" spans="1:8">
      <c r="A183" s="149" t="s">
        <v>17</v>
      </c>
      <c r="B183" s="158"/>
      <c r="C183" s="158"/>
      <c r="D183" s="158"/>
      <c r="E183" s="158"/>
      <c r="F183" s="158"/>
      <c r="G183" s="159"/>
      <c r="H183" s="65"/>
    </row>
    <row r="184" spans="1:8">
      <c r="A184" s="143" t="s">
        <v>244</v>
      </c>
      <c r="B184" s="154"/>
      <c r="C184" s="154"/>
      <c r="D184" s="154"/>
      <c r="E184" s="154"/>
      <c r="F184" s="154"/>
      <c r="G184" s="155"/>
      <c r="H184" s="65"/>
    </row>
    <row r="185" spans="1:8">
      <c r="A185" s="143" t="s">
        <v>245</v>
      </c>
      <c r="B185" s="154"/>
      <c r="C185" s="154"/>
      <c r="D185" s="154"/>
      <c r="E185" s="154"/>
      <c r="F185" s="154"/>
      <c r="G185" s="155"/>
      <c r="H185" s="65"/>
    </row>
    <row r="186" spans="1:8">
      <c r="A186" s="143" t="s">
        <v>246</v>
      </c>
      <c r="B186" s="154"/>
      <c r="C186" s="154"/>
      <c r="D186" s="154"/>
      <c r="E186" s="154"/>
      <c r="F186" s="154"/>
      <c r="G186" s="155"/>
      <c r="H186" s="65"/>
    </row>
    <row r="187" spans="1:8">
      <c r="A187" s="143" t="s">
        <v>247</v>
      </c>
      <c r="B187" s="154"/>
      <c r="C187" s="154"/>
      <c r="D187" s="154"/>
      <c r="E187" s="154"/>
      <c r="F187" s="154"/>
      <c r="G187" s="155"/>
      <c r="H187" s="65"/>
    </row>
    <row r="188" spans="1:8">
      <c r="A188" s="146" t="s">
        <v>22</v>
      </c>
      <c r="B188" s="156"/>
      <c r="C188" s="156"/>
      <c r="D188" s="156"/>
      <c r="E188" s="156"/>
      <c r="F188" s="156"/>
      <c r="G188" s="157"/>
      <c r="H188" s="65"/>
    </row>
  </sheetData>
  <mergeCells count="9">
    <mergeCell ref="A187:G187"/>
    <mergeCell ref="A188:G188"/>
    <mergeCell ref="A182:G182"/>
    <mergeCell ref="A183:G183"/>
    <mergeCell ref="B1:H1"/>
    <mergeCell ref="C3:H3"/>
    <mergeCell ref="A184:G184"/>
    <mergeCell ref="A185:G185"/>
    <mergeCell ref="A186:G186"/>
  </mergeCells>
  <phoneticPr fontId="4" type="noConversion"/>
  <pageMargins left="0.25" right="0.25" top="1" bottom="0.5" header="0.5" footer="0"/>
  <pageSetup scale="63" fitToHeight="0"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77"/>
  <sheetViews>
    <sheetView zoomScale="80" zoomScaleNormal="80" workbookViewId="0">
      <pane xSplit="2" ySplit="4" topLeftCell="C43" activePane="bottomRight" state="frozen"/>
      <selection pane="topRight" activeCell="C1" sqref="C1"/>
      <selection pane="bottomLeft" activeCell="A5" sqref="A5"/>
      <selection pane="bottomRight" activeCell="B1" sqref="B1:G1"/>
    </sheetView>
  </sheetViews>
  <sheetFormatPr defaultRowHeight="12.75"/>
  <cols>
    <col min="1" max="1" width="48" customWidth="1"/>
    <col min="2" max="2" width="67.42578125" customWidth="1"/>
    <col min="3" max="3" width="21.7109375" customWidth="1"/>
    <col min="4" max="4" width="22" customWidth="1"/>
    <col min="5" max="5" width="20.140625" customWidth="1"/>
    <col min="6" max="6" width="22" customWidth="1"/>
    <col min="7" max="7" width="24.140625" customWidth="1"/>
  </cols>
  <sheetData>
    <row r="1" spans="1:7" ht="108.75" customHeight="1" thickBot="1">
      <c r="A1" s="12"/>
      <c r="B1" s="139" t="s">
        <v>235</v>
      </c>
      <c r="C1" s="139"/>
      <c r="D1" s="139"/>
      <c r="E1" s="139"/>
      <c r="F1" s="139"/>
      <c r="G1" s="140"/>
    </row>
    <row r="2" spans="1:7" ht="26.25" customHeight="1" thickBot="1">
      <c r="G2" s="29"/>
    </row>
    <row r="3" spans="1:7" ht="15.75" thickBot="1">
      <c r="A3" s="22" t="s">
        <v>14</v>
      </c>
      <c r="B3" s="23" t="s">
        <v>12</v>
      </c>
      <c r="C3" s="141" t="s">
        <v>18</v>
      </c>
      <c r="D3" s="141"/>
      <c r="E3" s="141"/>
      <c r="F3" s="141"/>
      <c r="G3" s="142"/>
    </row>
    <row r="4" spans="1:7" ht="60.75" thickBot="1">
      <c r="A4" s="2"/>
      <c r="B4" s="17"/>
      <c r="C4" s="24" t="s">
        <v>209</v>
      </c>
      <c r="D4" s="25" t="s">
        <v>15</v>
      </c>
      <c r="E4" s="25" t="s">
        <v>27</v>
      </c>
      <c r="F4" s="25" t="s">
        <v>28</v>
      </c>
      <c r="G4" s="30" t="s">
        <v>25</v>
      </c>
    </row>
    <row r="5" spans="1:7" ht="13.5" thickBot="1">
      <c r="A5" s="13"/>
      <c r="B5" s="111"/>
      <c r="C5" s="111"/>
      <c r="D5" s="111"/>
      <c r="E5" s="111"/>
      <c r="F5" s="111"/>
      <c r="G5" s="112"/>
    </row>
    <row r="6" spans="1:7" ht="15.75" thickBot="1">
      <c r="A6" s="26" t="s">
        <v>211</v>
      </c>
      <c r="B6" s="37" t="s">
        <v>121</v>
      </c>
      <c r="C6" s="113"/>
      <c r="D6" s="113"/>
      <c r="E6" s="113"/>
      <c r="F6" s="113"/>
      <c r="G6" s="47">
        <v>8799</v>
      </c>
    </row>
    <row r="30" spans="1:7" ht="13.5" thickBot="1"/>
    <row r="31" spans="1:7" s="42" customFormat="1" ht="13.5" thickBot="1">
      <c r="A31" s="43" t="s">
        <v>40</v>
      </c>
      <c r="B31" s="44" t="s">
        <v>234</v>
      </c>
      <c r="C31" s="45">
        <f>39.56*2</f>
        <v>79.12</v>
      </c>
      <c r="D31" s="45"/>
      <c r="E31" s="45">
        <v>165.16</v>
      </c>
      <c r="F31" s="45">
        <f>E31*1.5</f>
        <v>247.74</v>
      </c>
      <c r="G31" s="121">
        <f>F31-E31</f>
        <v>82.580000000000013</v>
      </c>
    </row>
    <row r="46" spans="1:7" ht="13.5" thickBot="1"/>
    <row r="47" spans="1:7" ht="13.5" thickBot="1">
      <c r="A47" s="43" t="s">
        <v>232</v>
      </c>
      <c r="B47" s="44" t="s">
        <v>233</v>
      </c>
      <c r="C47" s="126">
        <f>18.95*2</f>
        <v>37.9</v>
      </c>
      <c r="D47" s="126"/>
      <c r="E47" s="126">
        <v>22.43</v>
      </c>
      <c r="F47" s="126">
        <v>0</v>
      </c>
      <c r="G47" s="127">
        <v>0</v>
      </c>
    </row>
    <row r="49" spans="1:5" ht="13.5" thickBot="1"/>
    <row r="50" spans="1:5" ht="13.5" thickBot="1">
      <c r="A50" s="171" t="s">
        <v>230</v>
      </c>
      <c r="B50" s="172"/>
      <c r="D50" s="173" t="s">
        <v>231</v>
      </c>
      <c r="E50" s="173"/>
    </row>
    <row r="71" spans="1:7" ht="13.5" thickBot="1"/>
    <row r="72" spans="1:7" ht="13.5" thickBot="1">
      <c r="A72" s="43" t="s">
        <v>48</v>
      </c>
      <c r="B72" s="44"/>
      <c r="C72" s="45"/>
      <c r="D72" s="45"/>
      <c r="E72" s="45">
        <v>618.88</v>
      </c>
      <c r="F72" s="45"/>
      <c r="G72" s="46">
        <v>593.11</v>
      </c>
    </row>
    <row r="98" spans="1:7" ht="13.5" thickBot="1"/>
    <row r="99" spans="1:7" ht="13.5" thickBot="1">
      <c r="A99" s="36" t="s">
        <v>125</v>
      </c>
      <c r="B99" s="37" t="s">
        <v>127</v>
      </c>
      <c r="C99" s="38"/>
      <c r="D99" s="38"/>
      <c r="E99" s="38">
        <v>4</v>
      </c>
      <c r="F99" s="38"/>
      <c r="G99" s="47">
        <f t="shared" ref="G99" si="0">MAX(C99:F99)</f>
        <v>4</v>
      </c>
    </row>
    <row r="121" spans="1:7" ht="13.5" thickBot="1"/>
    <row r="122" spans="1:7" ht="13.5" thickBot="1">
      <c r="A122" s="36" t="s">
        <v>126</v>
      </c>
      <c r="B122" s="37" t="s">
        <v>128</v>
      </c>
      <c r="C122" s="38"/>
      <c r="D122" s="38"/>
      <c r="E122" s="38">
        <v>7.13</v>
      </c>
      <c r="F122" s="38"/>
      <c r="G122" s="47">
        <f t="shared" ref="G122" si="1">MAX(C122:F122)</f>
        <v>7.13</v>
      </c>
    </row>
    <row r="126" spans="1:7">
      <c r="B126" s="9" t="s">
        <v>26</v>
      </c>
    </row>
    <row r="143" spans="1:7" ht="13.5" thickBot="1"/>
    <row r="144" spans="1:7" ht="13.5" thickBot="1">
      <c r="A144" s="108" t="s">
        <v>197</v>
      </c>
      <c r="B144" s="105" t="s">
        <v>198</v>
      </c>
      <c r="C144" s="106"/>
      <c r="D144" s="106"/>
      <c r="E144" s="106">
        <v>2.8</v>
      </c>
      <c r="F144" s="106"/>
      <c r="G144" s="107">
        <f t="shared" ref="G144" si="2">MAX(C144:F144)</f>
        <v>2.8</v>
      </c>
    </row>
    <row r="173" spans="1:7" ht="13.5" thickBot="1"/>
    <row r="174" spans="1:7" ht="13.5" thickBot="1">
      <c r="A174" s="108" t="s">
        <v>201</v>
      </c>
      <c r="B174" s="105" t="s">
        <v>202</v>
      </c>
      <c r="C174" s="106"/>
      <c r="D174" s="106"/>
      <c r="E174" s="106">
        <v>3.8</v>
      </c>
      <c r="F174" s="106"/>
      <c r="G174" s="107">
        <f t="shared" ref="G174" si="3">MAX(C174:F174)</f>
        <v>3.8</v>
      </c>
    </row>
    <row r="202" spans="1:7" ht="13.5" thickBot="1"/>
    <row r="203" spans="1:7" ht="13.5" thickBot="1">
      <c r="A203" s="108" t="s">
        <v>204</v>
      </c>
      <c r="B203" s="105" t="s">
        <v>204</v>
      </c>
      <c r="C203" s="106"/>
      <c r="D203" s="106"/>
      <c r="E203" s="106">
        <v>1.1000000000000001</v>
      </c>
      <c r="F203" s="106"/>
      <c r="G203" s="107">
        <f t="shared" ref="G203" si="4">MAX(C203:F203)</f>
        <v>1.1000000000000001</v>
      </c>
    </row>
    <row r="239" spans="1:7" ht="13.5" thickBot="1"/>
    <row r="240" spans="1:7" ht="13.5" thickBot="1">
      <c r="A240" s="104" t="s">
        <v>51</v>
      </c>
      <c r="B240" s="105" t="s">
        <v>219</v>
      </c>
      <c r="C240" s="106">
        <v>185</v>
      </c>
      <c r="D240" s="106"/>
      <c r="E240" s="106">
        <v>449</v>
      </c>
      <c r="F240" s="106"/>
      <c r="G240" s="107">
        <v>185</v>
      </c>
    </row>
    <row r="243" spans="1:5" ht="13.5" thickBot="1"/>
    <row r="244" spans="1:5" ht="13.5" thickBot="1">
      <c r="A244" s="169" t="s">
        <v>220</v>
      </c>
      <c r="B244" s="170"/>
      <c r="D244" s="169" t="s">
        <v>221</v>
      </c>
      <c r="E244" s="170"/>
    </row>
    <row r="263" spans="1:7" ht="13.5" thickBot="1"/>
    <row r="264" spans="1:7" ht="13.5" thickBot="1">
      <c r="A264" s="104" t="s">
        <v>130</v>
      </c>
      <c r="B264" s="105" t="s">
        <v>191</v>
      </c>
      <c r="C264" s="106"/>
      <c r="D264" s="106"/>
      <c r="E264" s="106">
        <v>86.27</v>
      </c>
      <c r="F264" s="106"/>
      <c r="G264" s="107">
        <f t="shared" ref="G264" si="5">MAX(C264:F264)</f>
        <v>86.27</v>
      </c>
    </row>
    <row r="283" spans="1:7" ht="13.5" thickBot="1"/>
    <row r="284" spans="1:7" ht="13.5" thickBot="1">
      <c r="A284" s="50" t="s">
        <v>132</v>
      </c>
      <c r="B284" s="37" t="s">
        <v>173</v>
      </c>
      <c r="C284" s="38"/>
      <c r="D284" s="38"/>
      <c r="E284" s="38">
        <f>5*3.49</f>
        <v>17.450000000000003</v>
      </c>
      <c r="F284" s="38"/>
      <c r="G284" s="47">
        <f t="shared" ref="G284" si="6">MAX(C284:F284)</f>
        <v>17.450000000000003</v>
      </c>
    </row>
    <row r="308" spans="1:7" ht="13.5" thickBot="1"/>
    <row r="309" spans="1:7" ht="13.5" thickBot="1">
      <c r="A309" s="50" t="s">
        <v>161</v>
      </c>
      <c r="B309" s="37" t="s">
        <v>162</v>
      </c>
      <c r="C309" s="38"/>
      <c r="D309" s="38"/>
      <c r="E309" s="38">
        <v>24.99</v>
      </c>
      <c r="F309" s="38"/>
      <c r="G309" s="47">
        <f t="shared" ref="G309" si="7">MAX(C309:F309)</f>
        <v>24.99</v>
      </c>
    </row>
    <row r="310" spans="1:7">
      <c r="A310" s="53"/>
      <c r="B310" s="54"/>
      <c r="C310" s="55"/>
      <c r="D310" s="55"/>
      <c r="E310" s="55"/>
      <c r="F310" s="55"/>
      <c r="G310" s="55"/>
    </row>
    <row r="311" spans="1:7">
      <c r="A311" s="53"/>
      <c r="B311" s="54"/>
      <c r="C311" s="55"/>
      <c r="D311" s="55"/>
      <c r="E311" s="55"/>
      <c r="F311" s="55"/>
      <c r="G311" s="55"/>
    </row>
    <row r="312" spans="1:7">
      <c r="A312" s="53"/>
      <c r="B312" s="54"/>
      <c r="C312" s="55"/>
      <c r="D312" s="55"/>
      <c r="E312" s="55"/>
      <c r="F312" s="55"/>
      <c r="G312" s="55"/>
    </row>
    <row r="313" spans="1:7">
      <c r="A313" s="53"/>
      <c r="B313" s="54"/>
      <c r="C313" s="55"/>
      <c r="D313" s="55"/>
      <c r="E313" s="55"/>
      <c r="F313" s="55"/>
      <c r="G313" s="55"/>
    </row>
    <row r="314" spans="1:7">
      <c r="A314" s="53"/>
      <c r="B314" s="54"/>
      <c r="C314" s="55"/>
      <c r="D314" s="55"/>
      <c r="E314" s="55"/>
      <c r="F314" s="55"/>
      <c r="G314" s="55"/>
    </row>
    <row r="315" spans="1:7">
      <c r="A315" s="53"/>
      <c r="B315" s="54"/>
      <c r="C315" s="55"/>
      <c r="D315" s="55"/>
      <c r="E315" s="55"/>
      <c r="F315" s="55"/>
      <c r="G315" s="55"/>
    </row>
    <row r="316" spans="1:7">
      <c r="A316" s="53"/>
      <c r="B316" s="54"/>
      <c r="C316" s="55"/>
      <c r="D316" s="55"/>
      <c r="E316" s="55"/>
      <c r="F316" s="55"/>
      <c r="G316" s="55"/>
    </row>
    <row r="317" spans="1:7">
      <c r="A317" s="53"/>
      <c r="B317" s="54"/>
      <c r="C317" s="55"/>
      <c r="D317" s="55"/>
      <c r="E317" s="55"/>
      <c r="F317" s="55"/>
      <c r="G317" s="55"/>
    </row>
    <row r="318" spans="1:7">
      <c r="A318" s="53"/>
      <c r="B318" s="54"/>
      <c r="C318" s="55"/>
      <c r="D318" s="55"/>
      <c r="E318" s="55"/>
      <c r="F318" s="55"/>
      <c r="G318" s="55"/>
    </row>
    <row r="319" spans="1:7">
      <c r="A319" s="53"/>
      <c r="B319" s="54"/>
      <c r="C319" s="55"/>
      <c r="D319" s="55"/>
      <c r="E319" s="55"/>
      <c r="F319" s="55"/>
      <c r="G319" s="55"/>
    </row>
    <row r="320" spans="1:7">
      <c r="A320" s="53"/>
      <c r="B320" s="54"/>
      <c r="C320" s="55"/>
      <c r="D320" s="55"/>
      <c r="E320" s="55"/>
      <c r="F320" s="55"/>
      <c r="G320" s="55"/>
    </row>
    <row r="321" spans="1:7">
      <c r="A321" s="53"/>
      <c r="B321" s="54"/>
      <c r="C321" s="55"/>
      <c r="D321" s="55"/>
      <c r="E321" s="55"/>
      <c r="F321" s="55"/>
      <c r="G321" s="55"/>
    </row>
    <row r="322" spans="1:7">
      <c r="A322" s="53"/>
      <c r="B322" s="54"/>
      <c r="C322" s="55"/>
      <c r="D322" s="55"/>
      <c r="E322" s="55"/>
      <c r="F322" s="55"/>
      <c r="G322" s="55"/>
    </row>
    <row r="323" spans="1:7">
      <c r="A323" s="53"/>
      <c r="B323" s="54"/>
      <c r="C323" s="55"/>
      <c r="D323" s="55"/>
      <c r="E323" s="55"/>
      <c r="F323" s="55"/>
      <c r="G323" s="55"/>
    </row>
    <row r="324" spans="1:7">
      <c r="A324" s="53"/>
      <c r="B324" s="54"/>
      <c r="C324" s="55"/>
      <c r="D324" s="55"/>
      <c r="E324" s="55"/>
      <c r="F324" s="55"/>
      <c r="G324" s="55"/>
    </row>
    <row r="325" spans="1:7">
      <c r="A325" s="53"/>
      <c r="B325" s="54"/>
      <c r="C325" s="55"/>
      <c r="D325" s="55"/>
      <c r="E325" s="55"/>
      <c r="F325" s="55"/>
      <c r="G325" s="55"/>
    </row>
    <row r="326" spans="1:7">
      <c r="A326" s="53"/>
      <c r="B326" s="54"/>
      <c r="C326" s="55"/>
      <c r="D326" s="55"/>
      <c r="E326" s="55"/>
      <c r="F326" s="55"/>
      <c r="G326" s="55"/>
    </row>
    <row r="327" spans="1:7">
      <c r="A327" s="53"/>
      <c r="B327" s="54"/>
      <c r="C327" s="55"/>
      <c r="D327" s="55"/>
      <c r="E327" s="55"/>
      <c r="F327" s="55"/>
      <c r="G327" s="55"/>
    </row>
    <row r="328" spans="1:7" ht="13.5" thickBot="1">
      <c r="A328" s="53"/>
      <c r="B328" s="54"/>
      <c r="C328" s="55"/>
      <c r="D328" s="55"/>
      <c r="E328" s="55"/>
      <c r="F328" s="55"/>
      <c r="G328" s="55"/>
    </row>
    <row r="329" spans="1:7" ht="13.5" thickBot="1">
      <c r="A329" s="50" t="s">
        <v>159</v>
      </c>
      <c r="B329" s="59" t="s">
        <v>160</v>
      </c>
      <c r="C329" s="38"/>
      <c r="D329" s="38"/>
      <c r="E329" s="38">
        <v>22</v>
      </c>
      <c r="F329" s="38"/>
      <c r="G329" s="47">
        <f t="shared" ref="G329" si="8">MAX(C329:F329)</f>
        <v>22</v>
      </c>
    </row>
    <row r="330" spans="1:7">
      <c r="A330" s="53"/>
      <c r="B330" s="57"/>
      <c r="C330" s="55"/>
      <c r="D330" s="55"/>
      <c r="E330" s="55"/>
      <c r="F330" s="55"/>
      <c r="G330" s="55"/>
    </row>
    <row r="331" spans="1:7">
      <c r="A331" s="53"/>
      <c r="B331" s="57"/>
      <c r="C331" s="55"/>
      <c r="D331" s="55"/>
      <c r="E331" s="55"/>
      <c r="F331" s="55"/>
      <c r="G331" s="55"/>
    </row>
    <row r="332" spans="1:7">
      <c r="A332" s="53"/>
      <c r="B332" s="57"/>
      <c r="C332" s="55"/>
      <c r="D332" s="55"/>
      <c r="E332" s="55"/>
      <c r="F332" s="55"/>
      <c r="G332" s="55"/>
    </row>
    <row r="333" spans="1:7">
      <c r="A333" s="53"/>
      <c r="B333" s="57"/>
      <c r="C333" s="55"/>
      <c r="D333" s="55"/>
      <c r="E333" s="55"/>
      <c r="F333" s="55"/>
      <c r="G333" s="55"/>
    </row>
    <row r="334" spans="1:7">
      <c r="A334" s="53"/>
      <c r="B334" s="57"/>
      <c r="C334" s="55"/>
      <c r="D334" s="55"/>
      <c r="E334" s="55"/>
      <c r="F334" s="55"/>
      <c r="G334" s="55"/>
    </row>
    <row r="335" spans="1:7">
      <c r="A335" s="53"/>
      <c r="B335" s="57"/>
      <c r="C335" s="55"/>
      <c r="D335" s="55"/>
      <c r="E335" s="55"/>
      <c r="F335" s="55"/>
      <c r="G335" s="55"/>
    </row>
    <row r="336" spans="1:7">
      <c r="A336" s="53"/>
      <c r="B336" s="57"/>
      <c r="C336" s="55"/>
      <c r="D336" s="55"/>
      <c r="E336" s="55"/>
      <c r="F336" s="55"/>
      <c r="G336" s="55"/>
    </row>
    <row r="337" spans="1:7">
      <c r="A337" s="53"/>
      <c r="B337" s="57"/>
      <c r="C337" s="55"/>
      <c r="D337" s="55"/>
      <c r="E337" s="55"/>
      <c r="F337" s="55"/>
      <c r="G337" s="55"/>
    </row>
    <row r="338" spans="1:7">
      <c r="A338" s="53"/>
      <c r="B338" s="57"/>
      <c r="C338" s="55"/>
      <c r="D338" s="55"/>
      <c r="E338" s="55"/>
      <c r="F338" s="55"/>
      <c r="G338" s="55"/>
    </row>
    <row r="339" spans="1:7">
      <c r="A339" s="53"/>
      <c r="B339" s="57"/>
      <c r="C339" s="55"/>
      <c r="D339" s="55"/>
      <c r="E339" s="55"/>
      <c r="F339" s="55"/>
      <c r="G339" s="55"/>
    </row>
    <row r="340" spans="1:7">
      <c r="A340" s="53"/>
      <c r="B340" s="57"/>
      <c r="C340" s="55"/>
      <c r="D340" s="55"/>
      <c r="E340" s="55"/>
      <c r="F340" s="55"/>
      <c r="G340" s="55"/>
    </row>
    <row r="341" spans="1:7">
      <c r="A341" s="53"/>
      <c r="B341" s="57"/>
      <c r="C341" s="55"/>
      <c r="D341" s="55"/>
      <c r="E341" s="55"/>
      <c r="F341" s="55"/>
      <c r="G341" s="55"/>
    </row>
    <row r="342" spans="1:7">
      <c r="A342" s="53"/>
      <c r="B342" s="57"/>
      <c r="C342" s="55"/>
      <c r="D342" s="55"/>
      <c r="E342" s="55"/>
      <c r="F342" s="55"/>
      <c r="G342" s="55"/>
    </row>
    <row r="343" spans="1:7">
      <c r="A343" s="53"/>
      <c r="B343" s="57"/>
      <c r="C343" s="55"/>
      <c r="D343" s="55"/>
      <c r="E343" s="55"/>
      <c r="F343" s="55"/>
      <c r="G343" s="55"/>
    </row>
    <row r="344" spans="1:7">
      <c r="A344" s="53"/>
      <c r="B344" s="57"/>
      <c r="C344" s="55"/>
      <c r="D344" s="55"/>
      <c r="E344" s="55"/>
      <c r="F344" s="55"/>
      <c r="G344" s="55"/>
    </row>
    <row r="345" spans="1:7">
      <c r="A345" s="53"/>
      <c r="B345" s="57"/>
      <c r="C345" s="55"/>
      <c r="D345" s="55"/>
      <c r="E345" s="55"/>
      <c r="F345" s="55"/>
      <c r="G345" s="55"/>
    </row>
    <row r="346" spans="1:7">
      <c r="A346" s="53"/>
      <c r="B346" s="57"/>
      <c r="C346" s="55"/>
      <c r="D346" s="55"/>
      <c r="E346" s="55"/>
      <c r="F346" s="55"/>
      <c r="G346" s="55"/>
    </row>
    <row r="347" spans="1:7">
      <c r="A347" s="53"/>
      <c r="B347" s="57"/>
      <c r="C347" s="55"/>
      <c r="D347" s="55"/>
      <c r="E347" s="55"/>
      <c r="F347" s="55"/>
      <c r="G347" s="55"/>
    </row>
    <row r="348" spans="1:7">
      <c r="A348" s="53"/>
      <c r="B348" s="57"/>
      <c r="C348" s="55"/>
      <c r="D348" s="55"/>
      <c r="E348" s="55"/>
      <c r="F348" s="55"/>
      <c r="G348" s="55"/>
    </row>
    <row r="349" spans="1:7">
      <c r="A349" s="53"/>
      <c r="B349" s="57"/>
      <c r="C349" s="55"/>
      <c r="D349" s="55"/>
      <c r="E349" s="55"/>
      <c r="F349" s="55"/>
      <c r="G349" s="55"/>
    </row>
    <row r="350" spans="1:7">
      <c r="A350" s="53"/>
      <c r="B350" s="57"/>
      <c r="C350" s="55"/>
      <c r="D350" s="55"/>
      <c r="E350" s="55"/>
      <c r="F350" s="55"/>
      <c r="G350" s="55"/>
    </row>
    <row r="351" spans="1:7">
      <c r="A351" s="53"/>
      <c r="B351" s="57"/>
      <c r="C351" s="55"/>
      <c r="D351" s="55"/>
      <c r="E351" s="55"/>
      <c r="F351" s="55"/>
      <c r="G351" s="55"/>
    </row>
    <row r="352" spans="1:7">
      <c r="A352" s="53"/>
      <c r="B352" s="57"/>
      <c r="C352" s="55"/>
      <c r="D352" s="55"/>
      <c r="E352" s="55"/>
      <c r="F352" s="55"/>
      <c r="G352" s="55"/>
    </row>
    <row r="353" spans="1:7">
      <c r="A353" s="53"/>
      <c r="B353" s="57"/>
      <c r="C353" s="55"/>
      <c r="D353" s="55"/>
      <c r="E353" s="55"/>
      <c r="F353" s="55"/>
      <c r="G353" s="55"/>
    </row>
    <row r="354" spans="1:7">
      <c r="A354" s="53"/>
      <c r="B354" s="57"/>
      <c r="C354" s="55"/>
      <c r="D354" s="55"/>
      <c r="E354" s="55"/>
      <c r="F354" s="55"/>
      <c r="G354" s="55"/>
    </row>
    <row r="355" spans="1:7">
      <c r="A355" s="53"/>
      <c r="B355" s="57"/>
      <c r="C355" s="55"/>
      <c r="D355" s="55"/>
      <c r="E355" s="55"/>
      <c r="F355" s="55"/>
      <c r="G355" s="55"/>
    </row>
    <row r="356" spans="1:7">
      <c r="A356" s="53"/>
      <c r="B356" s="57"/>
      <c r="C356" s="55"/>
      <c r="D356" s="55"/>
      <c r="E356" s="55"/>
      <c r="F356" s="55"/>
      <c r="G356" s="55"/>
    </row>
    <row r="357" spans="1:7">
      <c r="A357" s="53"/>
      <c r="B357" s="57"/>
      <c r="C357" s="55"/>
      <c r="D357" s="55"/>
      <c r="E357" s="55"/>
      <c r="F357" s="55"/>
      <c r="G357" s="55"/>
    </row>
    <row r="358" spans="1:7">
      <c r="A358" s="53"/>
      <c r="B358" s="57"/>
      <c r="C358" s="55"/>
      <c r="D358" s="55"/>
      <c r="E358" s="55"/>
      <c r="F358" s="55"/>
      <c r="G358" s="55"/>
    </row>
    <row r="359" spans="1:7">
      <c r="A359" s="53"/>
      <c r="B359" s="57"/>
      <c r="C359" s="55"/>
      <c r="D359" s="55"/>
      <c r="E359" s="55"/>
      <c r="F359" s="55"/>
      <c r="G359" s="55"/>
    </row>
    <row r="360" spans="1:7">
      <c r="A360" s="53"/>
      <c r="B360" s="57"/>
      <c r="C360" s="55"/>
      <c r="D360" s="55"/>
      <c r="E360" s="55"/>
      <c r="F360" s="55"/>
      <c r="G360" s="55"/>
    </row>
    <row r="361" spans="1:7" ht="13.5" thickBot="1">
      <c r="A361" s="53"/>
      <c r="B361" s="54"/>
      <c r="C361" s="55"/>
      <c r="D361" s="55"/>
      <c r="E361" s="55"/>
      <c r="F361" s="55"/>
      <c r="G361" s="55"/>
    </row>
    <row r="362" spans="1:7" ht="13.5" thickBot="1">
      <c r="A362" s="50" t="s">
        <v>131</v>
      </c>
      <c r="B362" s="37" t="s">
        <v>133</v>
      </c>
      <c r="C362" s="38"/>
      <c r="D362" s="38"/>
      <c r="E362" s="38">
        <v>45.21</v>
      </c>
      <c r="F362" s="38"/>
      <c r="G362" s="47">
        <f t="shared" ref="G362" si="9">MAX(C362:F362)</f>
        <v>45.21</v>
      </c>
    </row>
    <row r="384" ht="13.5" thickBot="1"/>
    <row r="385" spans="1:7" ht="13.5" thickBot="1">
      <c r="A385" s="36" t="s">
        <v>55</v>
      </c>
      <c r="B385" s="37" t="s">
        <v>134</v>
      </c>
      <c r="C385" s="38">
        <v>163.9</v>
      </c>
      <c r="D385" s="38"/>
      <c r="E385" s="38">
        <v>150</v>
      </c>
      <c r="F385" s="38"/>
      <c r="G385" s="47">
        <v>0</v>
      </c>
    </row>
    <row r="386" spans="1:7" ht="13.5" thickBot="1"/>
    <row r="387" spans="1:7" ht="13.5" thickBot="1">
      <c r="A387" s="165" t="s">
        <v>135</v>
      </c>
      <c r="B387" s="166"/>
      <c r="D387" s="165" t="s">
        <v>136</v>
      </c>
      <c r="E387" s="167"/>
      <c r="F387" s="167"/>
      <c r="G387" s="166"/>
    </row>
    <row r="414" spans="1:7" ht="13.5" thickBot="1"/>
    <row r="415" spans="1:7" ht="13.5" thickBot="1">
      <c r="A415" s="108" t="s">
        <v>56</v>
      </c>
      <c r="B415" s="105" t="s">
        <v>137</v>
      </c>
      <c r="C415" s="106">
        <v>418.95</v>
      </c>
      <c r="D415" s="106"/>
      <c r="E415" s="106">
        <v>359.99</v>
      </c>
      <c r="F415" s="106">
        <f>C415*1.5</f>
        <v>628.42499999999995</v>
      </c>
      <c r="G415" s="107">
        <f>F415-C415</f>
        <v>209.47499999999997</v>
      </c>
    </row>
    <row r="416" spans="1:7" ht="13.5" thickBot="1"/>
    <row r="417" spans="1:7" ht="13.5" thickBot="1">
      <c r="A417" s="168" t="s">
        <v>192</v>
      </c>
      <c r="B417" s="166"/>
      <c r="D417" s="168" t="s">
        <v>193</v>
      </c>
      <c r="E417" s="167"/>
      <c r="F417" s="167"/>
      <c r="G417" s="166"/>
    </row>
    <row r="446" spans="1:7" ht="13.5" thickBot="1"/>
    <row r="447" spans="1:7" ht="13.5" thickBot="1">
      <c r="A447" s="51" t="s">
        <v>140</v>
      </c>
      <c r="B447" s="37" t="s">
        <v>145</v>
      </c>
      <c r="C447" s="38"/>
      <c r="D447" s="38"/>
      <c r="E447" s="38">
        <v>15.97</v>
      </c>
      <c r="F447" s="38"/>
      <c r="G447" s="47">
        <f t="shared" ref="G447" si="10">MAX(C447:F447)</f>
        <v>15.97</v>
      </c>
    </row>
    <row r="466" spans="1:7" ht="13.5" thickBot="1"/>
    <row r="467" spans="1:7" ht="13.5" thickBot="1">
      <c r="A467" s="51" t="s">
        <v>141</v>
      </c>
      <c r="B467" s="37" t="s">
        <v>142</v>
      </c>
      <c r="C467" s="38"/>
      <c r="D467" s="38"/>
      <c r="E467" s="38">
        <v>39.99</v>
      </c>
      <c r="F467" s="38"/>
      <c r="G467" s="47">
        <f t="shared" ref="G467" si="11">MAX(C467:F467)</f>
        <v>39.99</v>
      </c>
    </row>
    <row r="495" spans="1:7" ht="13.5" thickBot="1"/>
    <row r="496" spans="1:7" ht="13.5" thickBot="1">
      <c r="A496" s="51" t="s">
        <v>143</v>
      </c>
      <c r="B496" s="37" t="s">
        <v>144</v>
      </c>
      <c r="C496" s="38"/>
      <c r="D496" s="38"/>
      <c r="E496" s="38">
        <v>9.99</v>
      </c>
      <c r="F496" s="38"/>
      <c r="G496" s="47">
        <f t="shared" ref="G496" si="12">MAX(C496:F496)</f>
        <v>9.99</v>
      </c>
    </row>
    <row r="518" spans="1:7" ht="13.5" thickBot="1"/>
    <row r="519" spans="1:7" ht="13.5" thickBot="1">
      <c r="A519" s="110" t="s">
        <v>6</v>
      </c>
      <c r="B519" s="105" t="s">
        <v>206</v>
      </c>
      <c r="C519" s="106"/>
      <c r="D519" s="106"/>
      <c r="E519" s="106">
        <v>70.989999999999995</v>
      </c>
      <c r="F519" s="106"/>
      <c r="G519" s="107">
        <f t="shared" ref="G519" si="13">MAX(C519:F519)</f>
        <v>70.989999999999995</v>
      </c>
    </row>
    <row r="544" ht="13.5" thickBot="1"/>
    <row r="545" spans="1:7" ht="13.5" thickBot="1">
      <c r="A545" s="51" t="s">
        <v>163</v>
      </c>
      <c r="B545" s="59" t="s">
        <v>165</v>
      </c>
      <c r="C545" s="38"/>
      <c r="D545" s="38"/>
      <c r="E545" s="38">
        <v>78</v>
      </c>
      <c r="F545" s="38"/>
      <c r="G545" s="47">
        <f t="shared" ref="G545" si="14">MAX(C545:F545)</f>
        <v>78</v>
      </c>
    </row>
    <row r="546" spans="1:7">
      <c r="A546" s="58"/>
      <c r="B546" s="57"/>
      <c r="C546" s="55"/>
      <c r="D546" s="55"/>
      <c r="E546" s="55"/>
      <c r="F546" s="55"/>
      <c r="G546" s="55"/>
    </row>
    <row r="547" spans="1:7">
      <c r="A547" s="58"/>
      <c r="B547" s="57"/>
      <c r="C547" s="55"/>
      <c r="D547" s="55"/>
      <c r="E547" s="55"/>
      <c r="F547" s="55"/>
      <c r="G547" s="55"/>
    </row>
    <row r="548" spans="1:7">
      <c r="A548" s="58"/>
      <c r="B548" s="57"/>
      <c r="C548" s="55"/>
      <c r="D548" s="55"/>
      <c r="E548" s="55"/>
      <c r="F548" s="55"/>
      <c r="G548" s="55"/>
    </row>
    <row r="549" spans="1:7">
      <c r="A549" s="58"/>
      <c r="B549" s="57"/>
      <c r="C549" s="55"/>
      <c r="D549" s="55"/>
      <c r="E549" s="55"/>
      <c r="F549" s="55"/>
      <c r="G549" s="55"/>
    </row>
    <row r="550" spans="1:7">
      <c r="A550" s="58"/>
      <c r="B550" s="57"/>
      <c r="C550" s="55"/>
      <c r="D550" s="55"/>
      <c r="E550" s="55"/>
      <c r="F550" s="55"/>
      <c r="G550" s="55"/>
    </row>
    <row r="551" spans="1:7">
      <c r="A551" s="58"/>
      <c r="B551" s="57"/>
      <c r="C551" s="55"/>
      <c r="D551" s="55"/>
      <c r="E551" s="55"/>
      <c r="F551" s="55"/>
      <c r="G551" s="55"/>
    </row>
    <row r="552" spans="1:7">
      <c r="A552" s="58"/>
      <c r="B552" s="57"/>
      <c r="C552" s="55"/>
      <c r="D552" s="55"/>
      <c r="E552" s="55"/>
      <c r="F552" s="55"/>
      <c r="G552" s="55"/>
    </row>
    <row r="553" spans="1:7">
      <c r="A553" s="58"/>
      <c r="B553" s="57"/>
      <c r="C553" s="55"/>
      <c r="D553" s="55"/>
      <c r="E553" s="55"/>
      <c r="F553" s="55"/>
      <c r="G553" s="55"/>
    </row>
    <row r="554" spans="1:7">
      <c r="A554" s="58"/>
      <c r="B554" s="57"/>
      <c r="C554" s="55"/>
      <c r="D554" s="55"/>
      <c r="E554" s="55"/>
      <c r="F554" s="55"/>
      <c r="G554" s="55"/>
    </row>
    <row r="555" spans="1:7">
      <c r="A555" s="58"/>
      <c r="B555" s="57"/>
      <c r="C555" s="55"/>
      <c r="D555" s="55"/>
      <c r="E555" s="55"/>
      <c r="F555" s="55"/>
      <c r="G555" s="55"/>
    </row>
    <row r="556" spans="1:7">
      <c r="A556" s="58"/>
      <c r="B556" s="57"/>
      <c r="C556" s="55"/>
      <c r="D556" s="55"/>
      <c r="E556" s="55"/>
      <c r="F556" s="55"/>
      <c r="G556" s="55"/>
    </row>
    <row r="557" spans="1:7">
      <c r="A557" s="58"/>
      <c r="B557" s="57"/>
      <c r="C557" s="55"/>
      <c r="D557" s="55"/>
      <c r="E557" s="55"/>
      <c r="F557" s="55"/>
      <c r="G557" s="55"/>
    </row>
    <row r="558" spans="1:7">
      <c r="A558" s="58"/>
      <c r="B558" s="57"/>
      <c r="C558" s="55"/>
      <c r="D558" s="55"/>
      <c r="E558" s="55"/>
      <c r="F558" s="55"/>
      <c r="G558" s="55"/>
    </row>
    <row r="559" spans="1:7">
      <c r="A559" s="58"/>
      <c r="B559" s="57"/>
      <c r="C559" s="55"/>
      <c r="D559" s="55"/>
      <c r="E559" s="55"/>
      <c r="F559" s="55"/>
      <c r="G559" s="55"/>
    </row>
    <row r="560" spans="1:7">
      <c r="A560" s="58"/>
      <c r="B560" s="57"/>
      <c r="C560" s="55"/>
      <c r="D560" s="55"/>
      <c r="E560" s="55"/>
      <c r="F560" s="55"/>
      <c r="G560" s="55"/>
    </row>
    <row r="561" spans="1:7">
      <c r="A561" s="58"/>
      <c r="B561" s="57"/>
      <c r="C561" s="55"/>
      <c r="D561" s="55"/>
      <c r="E561" s="55"/>
      <c r="F561" s="55"/>
      <c r="G561" s="55"/>
    </row>
    <row r="562" spans="1:7">
      <c r="A562" s="58"/>
      <c r="B562" s="57"/>
      <c r="C562" s="55"/>
      <c r="D562" s="55"/>
      <c r="E562" s="55"/>
      <c r="F562" s="55"/>
      <c r="G562" s="55"/>
    </row>
    <row r="563" spans="1:7">
      <c r="A563" s="58"/>
      <c r="B563" s="57"/>
      <c r="C563" s="55"/>
      <c r="D563" s="55"/>
      <c r="E563" s="55"/>
      <c r="F563" s="55"/>
      <c r="G563" s="55"/>
    </row>
    <row r="564" spans="1:7">
      <c r="A564" s="58"/>
      <c r="B564" s="57"/>
      <c r="C564" s="55"/>
      <c r="D564" s="55"/>
      <c r="E564" s="55"/>
      <c r="F564" s="55"/>
      <c r="G564" s="55"/>
    </row>
    <row r="565" spans="1:7">
      <c r="A565" s="58"/>
      <c r="B565" s="57"/>
      <c r="C565" s="55"/>
      <c r="D565" s="55"/>
      <c r="E565" s="55"/>
      <c r="F565" s="55"/>
      <c r="G565" s="55"/>
    </row>
    <row r="566" spans="1:7">
      <c r="A566" s="58"/>
      <c r="B566" s="57"/>
      <c r="C566" s="55"/>
      <c r="D566" s="55"/>
      <c r="E566" s="55"/>
      <c r="F566" s="55"/>
      <c r="G566" s="55"/>
    </row>
    <row r="567" spans="1:7">
      <c r="A567" s="58"/>
      <c r="B567" s="57"/>
      <c r="C567" s="55"/>
      <c r="D567" s="55"/>
      <c r="E567" s="55"/>
      <c r="F567" s="55"/>
      <c r="G567" s="55"/>
    </row>
    <row r="568" spans="1:7">
      <c r="A568" s="58"/>
      <c r="B568" s="57"/>
      <c r="C568" s="55"/>
      <c r="D568" s="55"/>
      <c r="E568" s="55"/>
      <c r="F568" s="55"/>
      <c r="G568" s="55"/>
    </row>
    <row r="569" spans="1:7">
      <c r="A569" s="58"/>
      <c r="B569" s="57"/>
      <c r="C569" s="55"/>
      <c r="D569" s="55"/>
      <c r="E569" s="55"/>
      <c r="F569" s="55"/>
      <c r="G569" s="55"/>
    </row>
    <row r="570" spans="1:7">
      <c r="A570" s="58"/>
      <c r="B570" s="57"/>
      <c r="C570" s="55"/>
      <c r="D570" s="55"/>
      <c r="E570" s="55"/>
      <c r="F570" s="55"/>
      <c r="G570" s="55"/>
    </row>
    <row r="571" spans="1:7">
      <c r="A571" s="58"/>
      <c r="B571" s="57"/>
      <c r="C571" s="55"/>
      <c r="D571" s="55"/>
      <c r="E571" s="55"/>
      <c r="F571" s="55"/>
      <c r="G571" s="55"/>
    </row>
    <row r="572" spans="1:7">
      <c r="A572" s="58"/>
      <c r="B572" s="57"/>
      <c r="C572" s="55"/>
      <c r="D572" s="55"/>
      <c r="E572" s="55"/>
      <c r="F572" s="55"/>
      <c r="G572" s="55"/>
    </row>
    <row r="573" spans="1:7" ht="13.5" thickBot="1">
      <c r="A573" s="58"/>
      <c r="B573" s="57"/>
      <c r="C573" s="55"/>
      <c r="D573" s="55"/>
      <c r="E573" s="55"/>
      <c r="F573" s="55"/>
      <c r="G573" s="55"/>
    </row>
    <row r="574" spans="1:7" ht="13.5" thickBot="1">
      <c r="A574" s="51" t="s">
        <v>164</v>
      </c>
      <c r="B574" s="59" t="s">
        <v>222</v>
      </c>
      <c r="C574" s="38"/>
      <c r="D574" s="38"/>
      <c r="E574" s="38">
        <v>42.97</v>
      </c>
      <c r="F574" s="38"/>
      <c r="G574" s="47">
        <f t="shared" ref="G574" si="15">MAX(C574:F574)</f>
        <v>42.97</v>
      </c>
    </row>
    <row r="575" spans="1:7">
      <c r="A575" s="58"/>
      <c r="B575" s="57"/>
      <c r="C575" s="55"/>
      <c r="D575" s="55"/>
      <c r="E575" s="55"/>
      <c r="F575" s="55"/>
      <c r="G575" s="55"/>
    </row>
    <row r="576" spans="1:7">
      <c r="A576" s="58"/>
      <c r="B576" s="57"/>
      <c r="C576" s="55"/>
      <c r="D576" s="55"/>
      <c r="E576" s="55"/>
      <c r="F576" s="55"/>
      <c r="G576" s="55"/>
    </row>
    <row r="577" spans="1:7">
      <c r="A577" s="58"/>
      <c r="B577" s="57"/>
      <c r="C577" s="55"/>
      <c r="D577" s="55"/>
      <c r="E577" s="55"/>
      <c r="F577" s="55"/>
      <c r="G577" s="55"/>
    </row>
    <row r="578" spans="1:7">
      <c r="A578" s="58"/>
      <c r="B578" s="57"/>
      <c r="C578" s="55"/>
      <c r="D578" s="55"/>
      <c r="E578" s="55"/>
      <c r="F578" s="55"/>
      <c r="G578" s="55"/>
    </row>
    <row r="579" spans="1:7">
      <c r="A579" s="58"/>
      <c r="B579" s="57"/>
      <c r="C579" s="55"/>
      <c r="D579" s="55"/>
      <c r="E579" s="55"/>
      <c r="F579" s="55"/>
      <c r="G579" s="55"/>
    </row>
    <row r="580" spans="1:7">
      <c r="A580" s="58"/>
      <c r="B580" s="57"/>
      <c r="C580" s="55"/>
      <c r="D580" s="55"/>
      <c r="E580" s="55"/>
      <c r="F580" s="55"/>
      <c r="G580" s="55"/>
    </row>
    <row r="581" spans="1:7">
      <c r="A581" s="58"/>
      <c r="B581" s="57"/>
      <c r="C581" s="55"/>
      <c r="D581" s="55"/>
      <c r="E581" s="55"/>
      <c r="F581" s="55"/>
      <c r="G581" s="55"/>
    </row>
    <row r="582" spans="1:7">
      <c r="A582" s="58"/>
      <c r="B582" s="57"/>
      <c r="C582" s="55"/>
      <c r="D582" s="55"/>
      <c r="E582" s="55"/>
      <c r="F582" s="55"/>
      <c r="G582" s="55"/>
    </row>
    <row r="583" spans="1:7">
      <c r="A583" s="58"/>
      <c r="B583" s="57"/>
      <c r="C583" s="55"/>
      <c r="D583" s="55"/>
      <c r="E583" s="55"/>
      <c r="F583" s="55"/>
      <c r="G583" s="55"/>
    </row>
    <row r="584" spans="1:7">
      <c r="A584" s="58"/>
      <c r="B584" s="57"/>
      <c r="C584" s="55"/>
      <c r="D584" s="55"/>
      <c r="E584" s="55"/>
      <c r="F584" s="55"/>
      <c r="G584" s="55"/>
    </row>
    <row r="585" spans="1:7">
      <c r="A585" s="58"/>
      <c r="B585" s="57"/>
      <c r="C585" s="55"/>
      <c r="D585" s="55"/>
      <c r="E585" s="55"/>
      <c r="F585" s="55"/>
      <c r="G585" s="55"/>
    </row>
    <row r="586" spans="1:7">
      <c r="A586" s="58"/>
      <c r="B586" s="57"/>
      <c r="C586" s="55"/>
      <c r="D586" s="55"/>
      <c r="E586" s="55"/>
      <c r="F586" s="55"/>
      <c r="G586" s="55"/>
    </row>
    <row r="587" spans="1:7">
      <c r="A587" s="58"/>
      <c r="B587" s="57"/>
      <c r="C587" s="55"/>
      <c r="D587" s="55"/>
      <c r="E587" s="55"/>
      <c r="F587" s="55"/>
      <c r="G587" s="55"/>
    </row>
    <row r="588" spans="1:7">
      <c r="A588" s="58"/>
      <c r="B588" s="57"/>
      <c r="C588" s="55"/>
      <c r="D588" s="55"/>
      <c r="E588" s="55"/>
      <c r="F588" s="55"/>
      <c r="G588" s="55"/>
    </row>
    <row r="589" spans="1:7">
      <c r="A589" s="58"/>
      <c r="B589" s="57"/>
      <c r="C589" s="55"/>
      <c r="D589" s="55"/>
      <c r="E589" s="55"/>
      <c r="F589" s="55"/>
      <c r="G589" s="55"/>
    </row>
    <row r="590" spans="1:7">
      <c r="A590" s="58"/>
      <c r="B590" s="57"/>
      <c r="C590" s="55"/>
      <c r="D590" s="55"/>
      <c r="E590" s="55"/>
      <c r="F590" s="55"/>
      <c r="G590" s="55"/>
    </row>
    <row r="591" spans="1:7">
      <c r="A591" s="58"/>
      <c r="B591" s="57"/>
      <c r="C591" s="55"/>
      <c r="D591" s="55"/>
      <c r="E591" s="55"/>
      <c r="F591" s="55"/>
      <c r="G591" s="55"/>
    </row>
    <row r="592" spans="1:7">
      <c r="A592" s="58"/>
      <c r="B592" s="57"/>
      <c r="C592" s="55"/>
      <c r="D592" s="55"/>
      <c r="E592" s="55"/>
      <c r="F592" s="55"/>
      <c r="G592" s="55"/>
    </row>
    <row r="593" spans="1:7">
      <c r="A593" s="58"/>
      <c r="B593" s="57"/>
      <c r="C593" s="55"/>
      <c r="D593" s="55"/>
      <c r="E593" s="55"/>
      <c r="F593" s="55"/>
      <c r="G593" s="55"/>
    </row>
    <row r="594" spans="1:7">
      <c r="A594" s="58"/>
      <c r="B594" s="57"/>
      <c r="C594" s="55"/>
      <c r="D594" s="55"/>
      <c r="E594" s="55"/>
      <c r="F594" s="55"/>
      <c r="G594" s="55"/>
    </row>
    <row r="595" spans="1:7">
      <c r="A595" s="58"/>
      <c r="B595" s="57"/>
      <c r="C595" s="55"/>
      <c r="D595" s="55"/>
      <c r="E595" s="55"/>
      <c r="F595" s="55"/>
      <c r="G595" s="55"/>
    </row>
    <row r="596" spans="1:7">
      <c r="A596" s="58"/>
      <c r="B596" s="57"/>
      <c r="C596" s="55"/>
      <c r="D596" s="55"/>
      <c r="E596" s="55"/>
      <c r="F596" s="55"/>
      <c r="G596" s="55"/>
    </row>
    <row r="599" spans="1:7" ht="13.5" thickBot="1"/>
    <row r="600" spans="1:7" ht="13.5" thickBot="1">
      <c r="A600" s="51" t="s">
        <v>146</v>
      </c>
      <c r="B600" s="37" t="s">
        <v>147</v>
      </c>
      <c r="C600" s="38"/>
      <c r="D600" s="38"/>
      <c r="E600" s="38">
        <v>10.99</v>
      </c>
      <c r="F600" s="38"/>
      <c r="G600" s="47">
        <f t="shared" ref="G600" si="16">MAX(C600:F600)</f>
        <v>10.99</v>
      </c>
    </row>
    <row r="632" spans="1:8" ht="13.5" thickBot="1"/>
    <row r="633" spans="1:8" ht="13.5" thickBot="1">
      <c r="A633" s="51" t="s">
        <v>248</v>
      </c>
      <c r="B633" s="37" t="s">
        <v>249</v>
      </c>
      <c r="C633" s="38"/>
      <c r="D633" s="38"/>
      <c r="E633" s="38">
        <f>8.35*2</f>
        <v>16.7</v>
      </c>
      <c r="F633" s="38"/>
      <c r="G633" s="47">
        <f t="shared" ref="G633" si="17">MAX(C633:F633)</f>
        <v>16.7</v>
      </c>
      <c r="H633" s="51"/>
    </row>
    <row r="651" spans="1:7" ht="13.5" thickBot="1"/>
    <row r="652" spans="1:7" ht="13.5" thickBot="1">
      <c r="A652" s="36" t="s">
        <v>227</v>
      </c>
      <c r="B652" s="37" t="s">
        <v>228</v>
      </c>
      <c r="C652" s="38"/>
      <c r="D652" s="38"/>
      <c r="E652" s="38">
        <v>14.95</v>
      </c>
      <c r="F652" s="38"/>
      <c r="G652" s="47">
        <f t="shared" ref="G652" si="18">MAX(C652:F652)</f>
        <v>14.95</v>
      </c>
    </row>
    <row r="682" spans="1:7" ht="13.5" thickBot="1"/>
    <row r="683" spans="1:7" ht="13.5" thickBot="1">
      <c r="A683" s="51" t="s">
        <v>101</v>
      </c>
      <c r="B683" s="37" t="s">
        <v>149</v>
      </c>
      <c r="C683" s="38">
        <v>66.95</v>
      </c>
      <c r="D683" s="38"/>
      <c r="E683" s="38">
        <v>216.99</v>
      </c>
      <c r="F683" s="38"/>
      <c r="G683" s="47">
        <v>108.5</v>
      </c>
    </row>
    <row r="684" spans="1:7">
      <c r="A684" s="58"/>
      <c r="B684" s="54"/>
      <c r="C684" s="55"/>
      <c r="D684" s="55"/>
      <c r="E684" s="55"/>
      <c r="F684" s="55"/>
      <c r="G684" s="55"/>
    </row>
    <row r="685" spans="1:7" ht="13.5" thickBot="1">
      <c r="A685" s="58"/>
      <c r="B685" s="54"/>
      <c r="C685" s="55"/>
      <c r="D685" s="55"/>
      <c r="E685" s="55"/>
      <c r="F685" s="55"/>
      <c r="G685" s="55"/>
    </row>
    <row r="686" spans="1:7" ht="13.5" thickBot="1">
      <c r="A686" s="160" t="s">
        <v>195</v>
      </c>
      <c r="B686" s="161"/>
      <c r="C686" s="55"/>
      <c r="D686" s="162" t="s">
        <v>196</v>
      </c>
      <c r="E686" s="163"/>
      <c r="F686" s="164"/>
      <c r="G686" s="55"/>
    </row>
    <row r="713" spans="1:7" ht="13.5" thickBot="1"/>
    <row r="714" spans="1:7" ht="13.5" thickBot="1">
      <c r="A714" s="51" t="s">
        <v>114</v>
      </c>
      <c r="B714" s="37" t="s">
        <v>156</v>
      </c>
      <c r="C714" s="38"/>
      <c r="D714" s="38"/>
      <c r="E714" s="38">
        <v>16.5</v>
      </c>
      <c r="F714" s="38"/>
      <c r="G714" s="47">
        <f t="shared" ref="G714" si="19">MAX(C714:F714)</f>
        <v>16.5</v>
      </c>
    </row>
    <row r="746" spans="1:7" ht="13.5" thickBot="1"/>
    <row r="747" spans="1:7" ht="13.5" thickBot="1">
      <c r="A747" s="51" t="s">
        <v>153</v>
      </c>
      <c r="B747" s="37" t="s">
        <v>157</v>
      </c>
      <c r="C747" s="38"/>
      <c r="D747" s="38"/>
      <c r="E747" s="38">
        <v>14.24</v>
      </c>
      <c r="F747" s="38"/>
      <c r="G747" s="47">
        <f t="shared" ref="G747" si="20">MAX(C747:F747)</f>
        <v>14.24</v>
      </c>
    </row>
    <row r="776" spans="1:7" ht="13.5" thickBot="1"/>
    <row r="777" spans="1:7" ht="13.5" thickBot="1">
      <c r="A777" s="51" t="s">
        <v>154</v>
      </c>
      <c r="B777" s="37" t="s">
        <v>158</v>
      </c>
      <c r="C777" s="38"/>
      <c r="D777" s="38"/>
      <c r="E777" s="38">
        <v>65</v>
      </c>
      <c r="F777" s="38"/>
      <c r="G777" s="47">
        <f t="shared" ref="G777" si="21">MAX(C777:F777)</f>
        <v>65</v>
      </c>
    </row>
    <row r="778" spans="1:7">
      <c r="A778" s="58"/>
      <c r="B778" s="54"/>
      <c r="C778" s="55"/>
      <c r="D778" s="55"/>
      <c r="E778" s="55"/>
      <c r="F778" s="55"/>
      <c r="G778" s="55"/>
    </row>
    <row r="779" spans="1:7">
      <c r="A779" s="58"/>
      <c r="B779" s="54"/>
      <c r="C779" s="55"/>
      <c r="D779" s="55"/>
      <c r="E779" s="55"/>
      <c r="F779" s="55"/>
      <c r="G779" s="55"/>
    </row>
    <row r="780" spans="1:7">
      <c r="A780" s="58"/>
      <c r="B780" s="54"/>
      <c r="C780" s="55"/>
      <c r="D780" s="55"/>
      <c r="E780" s="55"/>
      <c r="F780" s="55"/>
      <c r="G780" s="55"/>
    </row>
    <row r="781" spans="1:7">
      <c r="A781" s="58"/>
      <c r="B781" s="54"/>
      <c r="C781" s="55"/>
      <c r="D781" s="55"/>
      <c r="E781" s="55"/>
      <c r="F781" s="55"/>
      <c r="G781" s="55"/>
    </row>
    <row r="782" spans="1:7">
      <c r="A782" s="58"/>
      <c r="B782" s="54"/>
      <c r="C782" s="55"/>
      <c r="D782" s="55"/>
      <c r="E782" s="55"/>
      <c r="F782" s="55"/>
      <c r="G782" s="55"/>
    </row>
    <row r="783" spans="1:7">
      <c r="A783" s="58"/>
      <c r="B783" s="54"/>
      <c r="C783" s="55"/>
      <c r="D783" s="55"/>
      <c r="E783" s="55"/>
      <c r="F783" s="55"/>
      <c r="G783" s="55"/>
    </row>
    <row r="784" spans="1:7">
      <c r="A784" s="58"/>
      <c r="B784" s="54"/>
      <c r="C784" s="55"/>
      <c r="D784" s="55"/>
      <c r="E784" s="55"/>
      <c r="F784" s="55"/>
      <c r="G784" s="55"/>
    </row>
    <row r="785" spans="1:7">
      <c r="A785" s="58"/>
      <c r="B785" s="54"/>
      <c r="C785" s="55"/>
      <c r="D785" s="55"/>
      <c r="E785" s="55"/>
      <c r="F785" s="55"/>
      <c r="G785" s="55"/>
    </row>
    <row r="786" spans="1:7">
      <c r="A786" s="58"/>
      <c r="B786" s="54"/>
      <c r="C786" s="55"/>
      <c r="D786" s="55"/>
      <c r="E786" s="55"/>
      <c r="F786" s="55"/>
      <c r="G786" s="55"/>
    </row>
    <row r="787" spans="1:7">
      <c r="A787" s="58"/>
      <c r="B787" s="54"/>
      <c r="C787" s="55"/>
      <c r="D787" s="55"/>
      <c r="E787" s="55"/>
      <c r="F787" s="55"/>
      <c r="G787" s="55"/>
    </row>
    <row r="788" spans="1:7">
      <c r="A788" s="58"/>
      <c r="B788" s="54"/>
      <c r="C788" s="55"/>
      <c r="D788" s="55"/>
      <c r="E788" s="55"/>
      <c r="F788" s="55"/>
      <c r="G788" s="55"/>
    </row>
    <row r="789" spans="1:7">
      <c r="A789" s="58"/>
      <c r="B789" s="54"/>
      <c r="C789" s="55"/>
      <c r="D789" s="55"/>
      <c r="E789" s="55"/>
      <c r="F789" s="55"/>
      <c r="G789" s="55"/>
    </row>
    <row r="790" spans="1:7">
      <c r="A790" s="58"/>
      <c r="B790" s="54"/>
      <c r="C790" s="55"/>
      <c r="D790" s="55"/>
      <c r="E790" s="55"/>
      <c r="F790" s="55"/>
      <c r="G790" s="55"/>
    </row>
    <row r="791" spans="1:7">
      <c r="A791" s="58"/>
      <c r="B791" s="54"/>
      <c r="C791" s="55"/>
      <c r="D791" s="55"/>
      <c r="E791" s="55"/>
      <c r="F791" s="55"/>
      <c r="G791" s="55"/>
    </row>
    <row r="792" spans="1:7">
      <c r="A792" s="58"/>
      <c r="B792" s="54"/>
      <c r="C792" s="55"/>
      <c r="D792" s="55"/>
      <c r="E792" s="55"/>
      <c r="F792" s="55"/>
      <c r="G792" s="55"/>
    </row>
    <row r="793" spans="1:7">
      <c r="A793" s="58"/>
      <c r="B793" s="54"/>
      <c r="C793" s="55"/>
      <c r="D793" s="55"/>
      <c r="E793" s="55"/>
      <c r="F793" s="55"/>
      <c r="G793" s="55"/>
    </row>
    <row r="794" spans="1:7">
      <c r="A794" s="58"/>
      <c r="B794" s="54"/>
      <c r="C794" s="55"/>
      <c r="D794" s="55"/>
      <c r="E794" s="55"/>
      <c r="F794" s="55"/>
      <c r="G794" s="55"/>
    </row>
    <row r="795" spans="1:7">
      <c r="A795" s="58"/>
      <c r="B795" s="54"/>
      <c r="C795" s="55"/>
      <c r="D795" s="55"/>
      <c r="E795" s="55"/>
      <c r="F795" s="55"/>
      <c r="G795" s="55"/>
    </row>
    <row r="796" spans="1:7">
      <c r="A796" s="58"/>
      <c r="B796" s="54"/>
      <c r="C796" s="55"/>
      <c r="D796" s="55"/>
      <c r="E796" s="55"/>
      <c r="F796" s="55"/>
      <c r="G796" s="55"/>
    </row>
    <row r="797" spans="1:7">
      <c r="A797" s="58"/>
      <c r="B797" s="54"/>
      <c r="C797" s="55"/>
      <c r="D797" s="55"/>
      <c r="E797" s="55"/>
      <c r="F797" s="55"/>
      <c r="G797" s="55"/>
    </row>
    <row r="798" spans="1:7">
      <c r="A798" s="58"/>
      <c r="B798" s="54"/>
      <c r="C798" s="55"/>
      <c r="D798" s="55"/>
      <c r="E798" s="55"/>
      <c r="F798" s="55"/>
      <c r="G798" s="55"/>
    </row>
    <row r="799" spans="1:7">
      <c r="A799" s="58"/>
      <c r="B799" s="54"/>
      <c r="C799" s="55"/>
      <c r="D799" s="55"/>
      <c r="E799" s="55"/>
      <c r="F799" s="55"/>
      <c r="G799" s="55"/>
    </row>
    <row r="800" spans="1:7">
      <c r="A800" s="58"/>
      <c r="B800" s="54"/>
      <c r="C800" s="55"/>
      <c r="D800" s="55"/>
      <c r="E800" s="55"/>
      <c r="F800" s="55"/>
      <c r="G800" s="55"/>
    </row>
    <row r="801" spans="1:7">
      <c r="A801" s="58"/>
      <c r="B801" s="54"/>
      <c r="C801" s="55"/>
      <c r="D801" s="55"/>
      <c r="E801" s="55"/>
      <c r="F801" s="55"/>
      <c r="G801" s="55"/>
    </row>
    <row r="802" spans="1:7">
      <c r="A802" s="58"/>
      <c r="B802" s="54"/>
      <c r="C802" s="55"/>
      <c r="D802" s="55"/>
      <c r="E802" s="55"/>
      <c r="F802" s="55"/>
      <c r="G802" s="55"/>
    </row>
    <row r="803" spans="1:7">
      <c r="A803" s="58"/>
      <c r="B803" s="54"/>
      <c r="C803" s="55"/>
      <c r="D803" s="55"/>
      <c r="E803" s="55"/>
      <c r="F803" s="55"/>
      <c r="G803" s="55"/>
    </row>
    <row r="804" spans="1:7">
      <c r="A804" s="58"/>
      <c r="B804" s="54"/>
      <c r="C804" s="55"/>
      <c r="D804" s="55"/>
      <c r="E804" s="55"/>
      <c r="F804" s="55"/>
      <c r="G804" s="55"/>
    </row>
    <row r="805" spans="1:7">
      <c r="A805" s="58"/>
      <c r="B805" s="54"/>
      <c r="C805" s="55"/>
      <c r="D805" s="55"/>
      <c r="E805" s="55"/>
      <c r="F805" s="55"/>
      <c r="G805" s="55"/>
    </row>
    <row r="806" spans="1:7">
      <c r="A806" s="58"/>
      <c r="B806" s="54"/>
      <c r="C806" s="55"/>
      <c r="D806" s="55"/>
      <c r="E806" s="55"/>
      <c r="F806" s="55"/>
      <c r="G806" s="55"/>
    </row>
    <row r="807" spans="1:7">
      <c r="A807" s="58"/>
      <c r="B807" s="54"/>
      <c r="C807" s="55"/>
      <c r="D807" s="55"/>
      <c r="E807" s="55"/>
      <c r="F807" s="55"/>
      <c r="G807" s="55"/>
    </row>
    <row r="808" spans="1:7">
      <c r="A808" s="58"/>
      <c r="B808" s="54"/>
      <c r="C808" s="55"/>
      <c r="D808" s="55"/>
      <c r="E808" s="55"/>
      <c r="F808" s="55"/>
      <c r="G808" s="55"/>
    </row>
    <row r="809" spans="1:7">
      <c r="A809" s="58"/>
      <c r="B809" s="54"/>
      <c r="C809" s="55"/>
      <c r="D809" s="55"/>
      <c r="E809" s="55"/>
      <c r="F809" s="55"/>
      <c r="G809" s="55"/>
    </row>
    <row r="810" spans="1:7">
      <c r="A810" s="58"/>
      <c r="B810" s="54"/>
      <c r="C810" s="55"/>
      <c r="D810" s="55"/>
      <c r="E810" s="55"/>
      <c r="F810" s="55"/>
      <c r="G810" s="55"/>
    </row>
    <row r="811" spans="1:7">
      <c r="A811" s="58"/>
      <c r="B811" s="54"/>
      <c r="C811" s="55"/>
      <c r="D811" s="55"/>
      <c r="E811" s="55"/>
      <c r="F811" s="55"/>
      <c r="G811" s="55"/>
    </row>
    <row r="812" spans="1:7">
      <c r="A812" s="58"/>
      <c r="B812" s="54"/>
      <c r="C812" s="55"/>
      <c r="D812" s="55"/>
      <c r="E812" s="55"/>
      <c r="F812" s="55"/>
      <c r="G812" s="55"/>
    </row>
    <row r="813" spans="1:7">
      <c r="A813" s="58"/>
      <c r="B813" s="54"/>
      <c r="C813" s="55"/>
      <c r="D813" s="55"/>
      <c r="E813" s="55"/>
      <c r="F813" s="55"/>
      <c r="G813" s="55"/>
    </row>
    <row r="814" spans="1:7">
      <c r="A814" s="58"/>
      <c r="B814" s="54"/>
      <c r="C814" s="55"/>
      <c r="D814" s="55"/>
      <c r="E814" s="55"/>
      <c r="F814" s="55"/>
      <c r="G814" s="55"/>
    </row>
    <row r="815" spans="1:7" ht="13.5" thickBot="1"/>
    <row r="816" spans="1:7" ht="13.5" thickBot="1">
      <c r="A816" s="51" t="s">
        <v>154</v>
      </c>
      <c r="B816" s="37" t="s">
        <v>158</v>
      </c>
      <c r="C816" s="38"/>
      <c r="D816" s="38"/>
      <c r="E816" s="38">
        <v>65</v>
      </c>
      <c r="F816" s="38"/>
      <c r="G816" s="47">
        <f t="shared" ref="G816" si="22">MAX(C816:F816)</f>
        <v>65</v>
      </c>
    </row>
    <row r="853" spans="1:7" ht="13.5" thickBot="1"/>
    <row r="854" spans="1:7" ht="13.5" thickBot="1">
      <c r="A854" s="51" t="s">
        <v>152</v>
      </c>
      <c r="B854" s="37" t="s">
        <v>155</v>
      </c>
      <c r="C854" s="38"/>
      <c r="D854" s="38"/>
      <c r="E854" s="38">
        <v>7.18</v>
      </c>
      <c r="F854" s="38"/>
      <c r="G854" s="47">
        <f t="shared" ref="G854" si="23">MAX(C854:F854)</f>
        <v>7.18</v>
      </c>
    </row>
    <row r="872" spans="1:7" ht="13.5" thickBot="1"/>
    <row r="873" spans="1:7" ht="13.5" thickBot="1">
      <c r="A873" s="51" t="s">
        <v>166</v>
      </c>
      <c r="B873" s="37" t="s">
        <v>167</v>
      </c>
      <c r="C873" s="38"/>
      <c r="D873" s="38"/>
      <c r="E873" s="38">
        <v>46.75</v>
      </c>
      <c r="F873" s="38"/>
      <c r="G873" s="47">
        <f>MAX(C873:F873)</f>
        <v>46.75</v>
      </c>
    </row>
    <row r="876" spans="1:7">
      <c r="G876" s="125"/>
    </row>
    <row r="877" spans="1:7">
      <c r="G877" s="125"/>
    </row>
  </sheetData>
  <mergeCells count="12">
    <mergeCell ref="A686:B686"/>
    <mergeCell ref="D686:F686"/>
    <mergeCell ref="B1:G1"/>
    <mergeCell ref="C3:G3"/>
    <mergeCell ref="A387:B387"/>
    <mergeCell ref="D387:G387"/>
    <mergeCell ref="A417:B417"/>
    <mergeCell ref="D417:G417"/>
    <mergeCell ref="A244:B244"/>
    <mergeCell ref="D244:E244"/>
    <mergeCell ref="A50:B50"/>
    <mergeCell ref="D50:E50"/>
  </mergeCells>
  <phoneticPr fontId="0" type="noConversion"/>
  <pageMargins left="0.75" right="0.75" top="1" bottom="1" header="0.5" footer="0.5"/>
  <pageSetup scale="36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Jacob Schofield</cp:lastModifiedBy>
  <cp:lastPrinted>2016-02-18T04:17:31Z</cp:lastPrinted>
  <dcterms:created xsi:type="dcterms:W3CDTF">2007-09-19T17:02:49Z</dcterms:created>
  <dcterms:modified xsi:type="dcterms:W3CDTF">2017-02-20T22:04:02Z</dcterms:modified>
</cp:coreProperties>
</file>