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6" yWindow="648" windowWidth="22404" windowHeight="103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0" i="1"/>
  <c r="G10"/>
  <c r="H8" l="1"/>
  <c r="G8"/>
  <c r="H7"/>
  <c r="G7"/>
  <c r="H6"/>
  <c r="G6"/>
  <c r="G3" l="1"/>
  <c r="G2"/>
  <c r="G18" l="1"/>
  <c r="I10" s="1"/>
  <c r="G17"/>
  <c r="I6" s="1"/>
  <c r="I8" l="1"/>
  <c r="I7"/>
</calcChain>
</file>

<file path=xl/sharedStrings.xml><?xml version="1.0" encoding="utf-8"?>
<sst xmlns="http://schemas.openxmlformats.org/spreadsheetml/2006/main" count="30" uniqueCount="26">
  <si>
    <t>Max</t>
  </si>
  <si>
    <t>lbs</t>
  </si>
  <si>
    <t>Min</t>
  </si>
  <si>
    <t>Pull #1</t>
  </si>
  <si>
    <t>Pull #2</t>
  </si>
  <si>
    <t>Pull #3</t>
  </si>
  <si>
    <t>Pull #4</t>
  </si>
  <si>
    <t>Average</t>
  </si>
  <si>
    <t>Score</t>
  </si>
  <si>
    <t>Rank</t>
  </si>
  <si>
    <t>Notes: Penalties included in times</t>
  </si>
  <si>
    <t>y=mx+b</t>
  </si>
  <si>
    <t>m=</t>
  </si>
  <si>
    <t>b=</t>
  </si>
  <si>
    <t>min points:</t>
  </si>
  <si>
    <t>max points:</t>
  </si>
  <si>
    <t xml:space="preserve"> </t>
  </si>
  <si>
    <t>SAE CSC 2018 Draw Bar Pull - Event Coordinator - Mark Osborne/Jim Pakkala</t>
  </si>
  <si>
    <t>Ecole De Technologie Superieure</t>
  </si>
  <si>
    <t>SUNY - Buffalo</t>
  </si>
  <si>
    <t>Univ of Wisconsin - Platteville</t>
  </si>
  <si>
    <t>North Dakota State Univ</t>
  </si>
  <si>
    <t>Kettering Univ</t>
  </si>
  <si>
    <t>Clarkson University</t>
  </si>
  <si>
    <t>Univ of Minnesota-Duluth</t>
  </si>
  <si>
    <t>South Dakota School of Mines &amp; Tech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</si>
</sst>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i/>
      <sz val="14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6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horizontal="right"/>
    </xf>
    <xf numFmtId="2" fontId="0" fillId="0" borderId="0" xfId="0" applyNumberFormat="1" applyProtection="1"/>
    <xf numFmtId="0" fontId="3" fillId="0" borderId="0" xfId="0" applyFont="1" applyProtection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wrapText="1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1" fontId="7" fillId="0" borderId="0" xfId="0" applyNumberFormat="1" applyFont="1" applyAlignment="1" applyProtection="1">
      <alignment horizontal="right"/>
    </xf>
    <xf numFmtId="0" fontId="0" fillId="0" borderId="0" xfId="0" applyAlignment="1" applyProtection="1">
      <alignment horizontal="center"/>
    </xf>
    <xf numFmtId="0" fontId="2" fillId="0" borderId="0" xfId="0" applyFont="1" applyAlignment="1">
      <alignment horizontal="left" wrapText="1"/>
    </xf>
    <xf numFmtId="2" fontId="8" fillId="0" borderId="1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10" fillId="0" borderId="0" xfId="1" applyFont="1" applyBorder="1" applyAlignment="1">
      <alignment horizontal="center"/>
    </xf>
    <xf numFmtId="0" fontId="11" fillId="0" borderId="0" xfId="1" applyFont="1" applyFill="1" applyBorder="1"/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C19" sqref="C19"/>
    </sheetView>
  </sheetViews>
  <sheetFormatPr defaultColWidth="8.88671875" defaultRowHeight="14.4"/>
  <cols>
    <col min="2" max="2" width="49.33203125" customWidth="1"/>
    <col min="3" max="3" width="11.33203125" customWidth="1"/>
    <col min="4" max="4" width="12" customWidth="1"/>
    <col min="5" max="5" width="13.44140625" customWidth="1"/>
    <col min="6" max="6" width="12.33203125" customWidth="1"/>
    <col min="7" max="7" width="13.109375" bestFit="1" customWidth="1"/>
    <col min="8" max="9" width="11" customWidth="1"/>
    <col min="10" max="10" width="48" customWidth="1"/>
    <col min="11" max="12" width="10" customWidth="1"/>
  </cols>
  <sheetData>
    <row r="1" spans="1:14" ht="17.399999999999999">
      <c r="B1" s="1" t="s">
        <v>17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B2" s="3"/>
      <c r="C2" s="2"/>
      <c r="F2" s="4" t="s">
        <v>0</v>
      </c>
      <c r="G2" s="5">
        <f>MAX(H6:H9)</f>
        <v>568.1</v>
      </c>
      <c r="H2" s="3" t="s">
        <v>1</v>
      </c>
      <c r="I2" s="3"/>
      <c r="J2" s="2"/>
      <c r="K2" s="2"/>
      <c r="L2" s="2"/>
      <c r="M2" s="2"/>
      <c r="N2" s="2"/>
    </row>
    <row r="3" spans="1:14">
      <c r="B3" s="6"/>
      <c r="C3" s="2"/>
      <c r="F3" s="4" t="s">
        <v>2</v>
      </c>
      <c r="G3" s="5">
        <f>MIN(H6:H10)</f>
        <v>385.7</v>
      </c>
      <c r="H3" s="3" t="s">
        <v>1</v>
      </c>
      <c r="I3" s="3"/>
      <c r="J3" s="2"/>
      <c r="K3" s="2"/>
      <c r="L3" s="2"/>
      <c r="M3" s="2"/>
      <c r="N3" s="2"/>
    </row>
    <row r="4" spans="1:14">
      <c r="B4" s="7"/>
      <c r="C4" s="7"/>
      <c r="D4" s="7"/>
      <c r="E4" s="7"/>
      <c r="F4" s="7"/>
      <c r="G4" s="2"/>
      <c r="H4" s="7"/>
      <c r="I4" s="7"/>
      <c r="J4" s="7"/>
      <c r="K4" s="7"/>
      <c r="L4" s="2"/>
      <c r="M4" s="2"/>
      <c r="N4" s="2"/>
    </row>
    <row r="5" spans="1:14" ht="30.75" customHeight="1">
      <c r="B5" s="8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0</v>
      </c>
      <c r="I5" s="9" t="s">
        <v>8</v>
      </c>
      <c r="J5" s="9" t="s">
        <v>9</v>
      </c>
      <c r="K5" s="10" t="s">
        <v>10</v>
      </c>
      <c r="L5" s="11"/>
      <c r="M5" s="12"/>
      <c r="N5" s="2"/>
    </row>
    <row r="6" spans="1:14" ht="17.399999999999999">
      <c r="A6" s="28">
        <v>101</v>
      </c>
      <c r="B6" s="29" t="s">
        <v>18</v>
      </c>
      <c r="C6" s="13">
        <v>385.7</v>
      </c>
      <c r="D6" s="13">
        <v>301.5</v>
      </c>
      <c r="E6" s="13">
        <v>309</v>
      </c>
      <c r="F6" s="13"/>
      <c r="G6" s="13">
        <f>AVERAGE(C6:F6)</f>
        <v>332.06666666666666</v>
      </c>
      <c r="H6" s="14">
        <f>MAX(C6:F6)</f>
        <v>385.7</v>
      </c>
      <c r="I6" s="15">
        <f>IF((H6=$G$3),5,((H6-$G$18)/$G$17))</f>
        <v>5</v>
      </c>
      <c r="J6" s="16">
        <v>4</v>
      </c>
      <c r="K6" s="17"/>
      <c r="L6" s="18"/>
      <c r="M6" s="19"/>
      <c r="N6" s="2"/>
    </row>
    <row r="7" spans="1:14" ht="17.399999999999999">
      <c r="A7" s="28">
        <v>102</v>
      </c>
      <c r="B7" s="29" t="s">
        <v>19</v>
      </c>
      <c r="C7" s="13">
        <v>387.6</v>
      </c>
      <c r="D7" s="13">
        <v>396.3</v>
      </c>
      <c r="E7" s="13">
        <v>438.7</v>
      </c>
      <c r="F7" s="13" t="s">
        <v>16</v>
      </c>
      <c r="G7" s="13">
        <f>AVERAGE(C7:F7)</f>
        <v>407.53333333333336</v>
      </c>
      <c r="H7" s="14">
        <f>MAX(C7:F7)</f>
        <v>438.7</v>
      </c>
      <c r="I7" s="15">
        <f t="shared" ref="I7:I9" si="0">IF((H7=$G$3),5,((H7-$G$18)/$G$17))</f>
        <v>29.057017543859644</v>
      </c>
      <c r="J7" s="16">
        <v>2</v>
      </c>
      <c r="K7" s="20"/>
      <c r="L7" s="18"/>
      <c r="M7" s="19"/>
      <c r="N7" s="2"/>
    </row>
    <row r="8" spans="1:14" ht="17.399999999999999">
      <c r="A8" s="28">
        <v>103</v>
      </c>
      <c r="B8" s="29" t="s">
        <v>20</v>
      </c>
      <c r="C8" s="13">
        <v>553.1</v>
      </c>
      <c r="D8" s="13">
        <v>568.1</v>
      </c>
      <c r="E8" s="13">
        <v>522</v>
      </c>
      <c r="F8" s="13" t="s">
        <v>16</v>
      </c>
      <c r="G8" s="13">
        <f>AVERAGE(C8:F8)</f>
        <v>547.73333333333335</v>
      </c>
      <c r="H8" s="14">
        <f>MAX(C8:F8)</f>
        <v>568.1</v>
      </c>
      <c r="I8" s="15">
        <f t="shared" si="0"/>
        <v>100</v>
      </c>
      <c r="J8" s="16">
        <v>1</v>
      </c>
      <c r="K8" s="20"/>
    </row>
    <row r="9" spans="1:14" ht="17.399999999999999">
      <c r="A9" s="28">
        <v>104</v>
      </c>
      <c r="B9" s="29" t="s">
        <v>21</v>
      </c>
      <c r="C9" s="13"/>
      <c r="D9" s="13"/>
      <c r="E9" s="13"/>
      <c r="F9" s="13"/>
      <c r="G9" s="13"/>
      <c r="H9" s="14"/>
      <c r="I9" s="15"/>
      <c r="J9" s="16"/>
      <c r="K9" s="20"/>
    </row>
    <row r="10" spans="1:14" ht="17.399999999999999">
      <c r="A10" s="30">
        <v>105</v>
      </c>
      <c r="B10" t="s">
        <v>22</v>
      </c>
      <c r="C10" s="13">
        <v>391</v>
      </c>
      <c r="D10" s="13">
        <v>401</v>
      </c>
      <c r="E10" s="13">
        <v>417.5</v>
      </c>
      <c r="F10" s="13" t="s">
        <v>16</v>
      </c>
      <c r="G10" s="13">
        <f>AVERAGE(C10:F10)</f>
        <v>403.16666666666669</v>
      </c>
      <c r="H10" s="14">
        <f>MAX(C10:F10)</f>
        <v>417.5</v>
      </c>
      <c r="I10" s="15">
        <f t="shared" ref="I10" si="1">IF((H10=$G$3),5,((H10-$G$18)/$G$17))</f>
        <v>17.434210526315795</v>
      </c>
      <c r="J10" s="16">
        <v>3</v>
      </c>
      <c r="K10" s="20"/>
    </row>
    <row r="11" spans="1:14" ht="17.399999999999999">
      <c r="A11" s="30">
        <v>111</v>
      </c>
      <c r="B11" t="s">
        <v>23</v>
      </c>
      <c r="C11" s="16"/>
      <c r="D11" s="16"/>
      <c r="E11" s="16"/>
      <c r="F11" s="16"/>
      <c r="G11" s="16"/>
      <c r="H11" s="16"/>
      <c r="I11" s="21"/>
      <c r="J11" s="16"/>
      <c r="K11" s="20"/>
    </row>
    <row r="12" spans="1:14" ht="17.399999999999999">
      <c r="A12" s="30">
        <v>112</v>
      </c>
      <c r="B12" t="s">
        <v>24</v>
      </c>
      <c r="C12" s="22"/>
      <c r="D12" s="22"/>
      <c r="E12" s="22"/>
      <c r="F12" s="22"/>
      <c r="G12" s="22"/>
      <c r="H12" s="22"/>
      <c r="I12" s="23"/>
      <c r="J12" s="22"/>
      <c r="K12" s="20"/>
    </row>
    <row r="13" spans="1:14" ht="17.399999999999999">
      <c r="A13" s="30">
        <v>113</v>
      </c>
      <c r="B13" t="s">
        <v>25</v>
      </c>
      <c r="C13" s="22"/>
      <c r="D13" s="22"/>
      <c r="E13" s="22"/>
      <c r="F13" s="22"/>
      <c r="G13" s="22"/>
      <c r="H13" s="22"/>
      <c r="I13" s="23"/>
      <c r="J13" s="22"/>
      <c r="K13" s="20"/>
    </row>
    <row r="14" spans="1:14">
      <c r="C14" s="24"/>
    </row>
    <row r="16" spans="1:14">
      <c r="F16" s="25" t="s">
        <v>11</v>
      </c>
      <c r="G16" s="25"/>
    </row>
    <row r="17" spans="6:7">
      <c r="F17" s="25" t="s">
        <v>12</v>
      </c>
      <c r="G17" s="26">
        <f>(G2-G3)/100</f>
        <v>1.8240000000000003</v>
      </c>
    </row>
    <row r="18" spans="6:7">
      <c r="F18" s="25" t="s">
        <v>13</v>
      </c>
      <c r="G18" s="27">
        <f>G3</f>
        <v>385.7</v>
      </c>
    </row>
    <row r="20" spans="6:7">
      <c r="F20" s="25" t="s">
        <v>14</v>
      </c>
      <c r="G20">
        <v>5</v>
      </c>
    </row>
    <row r="21" spans="6:7">
      <c r="F21" s="25" t="s">
        <v>15</v>
      </c>
      <c r="G21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mosborne</dc:creator>
  <cp:lastModifiedBy>mosborne</cp:lastModifiedBy>
  <dcterms:created xsi:type="dcterms:W3CDTF">2018-03-07T21:31:10Z</dcterms:created>
  <dcterms:modified xsi:type="dcterms:W3CDTF">2018-03-08T17:13:47Z</dcterms:modified>
</cp:coreProperties>
</file>