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11970"/>
  </bookViews>
  <sheets>
    <sheet name="Fuel Data Calculated" sheetId="1" r:id="rId1"/>
    <sheet name="Fuel Data Raw" sheetId="2" r:id="rId2"/>
    <sheet name="Sled Weights" sheetId="6" r:id="rId3"/>
  </sheets>
  <calcPr calcId="125725"/>
</workbook>
</file>

<file path=xl/calcChain.xml><?xml version="1.0" encoding="utf-8"?>
<calcChain xmlns="http://schemas.openxmlformats.org/spreadsheetml/2006/main">
  <c r="F26" i="6"/>
  <c r="F25"/>
  <c r="F24"/>
  <c r="F23"/>
  <c r="F22"/>
  <c r="F18"/>
  <c r="F17"/>
  <c r="F16"/>
  <c r="F15"/>
  <c r="F14"/>
  <c r="F13"/>
  <c r="F12"/>
  <c r="F11"/>
  <c r="F10"/>
  <c r="F9"/>
  <c r="F8"/>
  <c r="F7"/>
  <c r="K9" i="1"/>
  <c r="N9"/>
  <c r="O9"/>
  <c r="P9"/>
  <c r="D17"/>
  <c r="E17"/>
  <c r="K11"/>
  <c r="N11"/>
  <c r="O11"/>
  <c r="P11"/>
  <c r="D19"/>
  <c r="E19"/>
  <c r="D11"/>
  <c r="K8"/>
  <c r="D9"/>
  <c r="K10"/>
  <c r="N10"/>
  <c r="O10"/>
  <c r="P10"/>
  <c r="D18"/>
  <c r="E18"/>
  <c r="K7"/>
  <c r="N7"/>
  <c r="O7"/>
  <c r="P7"/>
  <c r="D16"/>
  <c r="E16"/>
  <c r="D10"/>
  <c r="D7"/>
  <c r="D8"/>
  <c r="L8"/>
  <c r="L11"/>
  <c r="L9"/>
  <c r="N8"/>
  <c r="O8"/>
  <c r="P8"/>
  <c r="L7"/>
  <c r="L10"/>
</calcChain>
</file>

<file path=xl/sharedStrings.xml><?xml version="1.0" encoding="utf-8"?>
<sst xmlns="http://schemas.openxmlformats.org/spreadsheetml/2006/main" count="108" uniqueCount="46">
  <si>
    <t>Fuel Type</t>
  </si>
  <si>
    <t>Specific Gravity</t>
  </si>
  <si>
    <t>miles</t>
  </si>
  <si>
    <t>Density lb/gal</t>
  </si>
  <si>
    <t>Can 1 Full lbs.</t>
  </si>
  <si>
    <t>Can 2 Full lbs.</t>
  </si>
  <si>
    <t>Can 1 Used lbs.</t>
  </si>
  <si>
    <t>Can 2 Used lbs.</t>
  </si>
  <si>
    <t>Total Weight lbs</t>
  </si>
  <si>
    <t>Actual Gallons Consumed</t>
  </si>
  <si>
    <t>Weight in gms</t>
  </si>
  <si>
    <t>Volume in CC's</t>
  </si>
  <si>
    <t>Volume in gallons</t>
  </si>
  <si>
    <t>Front Left</t>
  </si>
  <si>
    <t>Front Right</t>
  </si>
  <si>
    <t>Rear</t>
  </si>
  <si>
    <t>TOTAL</t>
  </si>
  <si>
    <t>Can 3 Full lbs.</t>
  </si>
  <si>
    <t>Can 3 Used lbs.</t>
  </si>
  <si>
    <t xml:space="preserve"> </t>
  </si>
  <si>
    <t>Measurement To Top Of Filler Opening - cm</t>
  </si>
  <si>
    <t>Total used (lbs.)</t>
  </si>
  <si>
    <t xml:space="preserve">Univ of Wisconsin - Madison </t>
  </si>
  <si>
    <t xml:space="preserve">Univ of Idaho </t>
  </si>
  <si>
    <t xml:space="preserve">SUNY - Buffalo </t>
  </si>
  <si>
    <t xml:space="preserve">Kettering Univ </t>
  </si>
  <si>
    <t xml:space="preserve">North Dakota State Univ </t>
  </si>
  <si>
    <t xml:space="preserve">Univ of Wisconsin - Platteville </t>
  </si>
  <si>
    <t xml:space="preserve">Univ of Waterloo </t>
  </si>
  <si>
    <t xml:space="preserve">Northern Illinois Univ </t>
  </si>
  <si>
    <t xml:space="preserve">Clarkson University </t>
  </si>
  <si>
    <t xml:space="preserve">Univ of Alaska - Fairbanks </t>
  </si>
  <si>
    <t xml:space="preserve">Ecole De Technologie Superieure </t>
  </si>
  <si>
    <t>Michigan Tech Univ</t>
  </si>
  <si>
    <t>McGill University</t>
  </si>
  <si>
    <t>South Dakota Sch of Mines &amp; Tech</t>
  </si>
  <si>
    <t>Univ of Alaska - Fairbanks</t>
  </si>
  <si>
    <t>Sled Weights</t>
  </si>
  <si>
    <t>E</t>
  </si>
  <si>
    <t>D</t>
  </si>
  <si>
    <t>Univ of Wisconsin - Madison Adjusted</t>
  </si>
  <si>
    <t>Final Results</t>
  </si>
  <si>
    <t>Miles</t>
  </si>
  <si>
    <t>Fuel, Gal</t>
  </si>
  <si>
    <t>MPG</t>
  </si>
  <si>
    <t>CSC 2012 Fuel Data From Endurance Run</t>
  </si>
</sst>
</file>

<file path=xl/styles.xml><?xml version="1.0" encoding="utf-8"?>
<styleSheet xmlns="http://schemas.openxmlformats.org/spreadsheetml/2006/main">
  <numFmts count="2">
    <numFmt numFmtId="165" formatCode="0.0"/>
    <numFmt numFmtId="173" formatCode="0.0000"/>
  </numFmts>
  <fonts count="10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24"/>
      <color indexed="8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2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0" fillId="0" borderId="0" xfId="0" applyAlignment="1"/>
    <xf numFmtId="0" fontId="1" fillId="0" borderId="0" xfId="0" applyFont="1"/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Fill="1" applyBorder="1" applyAlignment="1" applyProtection="1"/>
    <xf numFmtId="0" fontId="2" fillId="0" borderId="5" xfId="0" applyFont="1" applyFill="1" applyBorder="1" applyAlignment="1" applyProtection="1">
      <alignment horizontal="center" wrapText="1"/>
    </xf>
    <xf numFmtId="0" fontId="4" fillId="0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3" fillId="0" borderId="0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165" fontId="3" fillId="0" borderId="9" xfId="0" applyNumberFormat="1" applyFont="1" applyFill="1" applyBorder="1" applyAlignment="1" applyProtection="1">
      <alignment horizontal="center"/>
    </xf>
    <xf numFmtId="165" fontId="2" fillId="0" borderId="9" xfId="0" applyNumberFormat="1" applyFont="1" applyFill="1" applyBorder="1" applyAlignment="1" applyProtection="1">
      <alignment horizontal="center"/>
    </xf>
    <xf numFmtId="0" fontId="0" fillId="0" borderId="0" xfId="0" applyAlignment="1">
      <alignment vertical="top" wrapText="1"/>
    </xf>
    <xf numFmtId="0" fontId="5" fillId="0" borderId="10" xfId="0" applyFont="1" applyBorder="1"/>
    <xf numFmtId="0" fontId="5" fillId="0" borderId="11" xfId="0" applyFont="1" applyBorder="1"/>
    <xf numFmtId="0" fontId="0" fillId="0" borderId="12" xfId="0" applyBorder="1" applyAlignment="1">
      <alignment horizontal="center" wrapText="1"/>
    </xf>
    <xf numFmtId="0" fontId="5" fillId="0" borderId="13" xfId="0" applyFont="1" applyBorder="1"/>
    <xf numFmtId="2" fontId="5" fillId="0" borderId="14" xfId="0" applyNumberFormat="1" applyFont="1" applyBorder="1"/>
    <xf numFmtId="2" fontId="5" fillId="0" borderId="15" xfId="0" applyNumberFormat="1" applyFont="1" applyBorder="1"/>
    <xf numFmtId="2" fontId="5" fillId="0" borderId="16" xfId="0" applyNumberFormat="1" applyFont="1" applyBorder="1"/>
    <xf numFmtId="165" fontId="5" fillId="0" borderId="0" xfId="0" applyNumberFormat="1" applyFont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7" xfId="0" applyFont="1" applyFill="1" applyBorder="1" applyAlignment="1" applyProtection="1"/>
    <xf numFmtId="0" fontId="5" fillId="0" borderId="18" xfId="0" applyFont="1" applyBorder="1"/>
    <xf numFmtId="0" fontId="5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4" fillId="0" borderId="20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173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23" xfId="0" applyBorder="1" applyAlignment="1">
      <alignment horizontal="center" vertical="top" wrapText="1"/>
    </xf>
    <xf numFmtId="0" fontId="0" fillId="0" borderId="23" xfId="0" applyBorder="1" applyAlignment="1">
      <alignment horizontal="center" wrapText="1"/>
    </xf>
    <xf numFmtId="0" fontId="8" fillId="0" borderId="9" xfId="0" applyFont="1" applyBorder="1"/>
    <xf numFmtId="173" fontId="9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0" fontId="9" fillId="0" borderId="0" xfId="0" applyFont="1"/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19"/>
  <sheetViews>
    <sheetView tabSelected="1" workbookViewId="0">
      <selection activeCell="B4" sqref="B4"/>
    </sheetView>
  </sheetViews>
  <sheetFormatPr defaultRowHeight="12.75"/>
  <cols>
    <col min="1" max="1" width="5.7109375" style="3" customWidth="1"/>
    <col min="2" max="2" width="40.7109375" customWidth="1"/>
    <col min="11" max="11" width="12.7109375" customWidth="1"/>
    <col min="12" max="12" width="10.7109375" customWidth="1"/>
  </cols>
  <sheetData>
    <row r="4" spans="1:16">
      <c r="B4" s="4" t="s">
        <v>45</v>
      </c>
    </row>
    <row r="6" spans="1:16" ht="38.25">
      <c r="A6" s="2"/>
      <c r="B6" s="1"/>
      <c r="C6" s="48" t="s">
        <v>1</v>
      </c>
      <c r="D6" s="49" t="s">
        <v>3</v>
      </c>
      <c r="E6" s="49" t="s">
        <v>4</v>
      </c>
      <c r="F6" s="49" t="s">
        <v>5</v>
      </c>
      <c r="G6" s="49" t="s">
        <v>17</v>
      </c>
      <c r="H6" s="49" t="s">
        <v>6</v>
      </c>
      <c r="I6" s="49" t="s">
        <v>7</v>
      </c>
      <c r="J6" s="49" t="s">
        <v>18</v>
      </c>
      <c r="K6" s="49" t="s">
        <v>8</v>
      </c>
      <c r="L6" s="49" t="s">
        <v>9</v>
      </c>
      <c r="M6" s="49" t="s">
        <v>2</v>
      </c>
      <c r="N6" s="49" t="s">
        <v>10</v>
      </c>
      <c r="O6" s="49" t="s">
        <v>11</v>
      </c>
      <c r="P6" s="49" t="s">
        <v>12</v>
      </c>
    </row>
    <row r="7" spans="1:16">
      <c r="A7" s="28">
        <v>1</v>
      </c>
      <c r="B7" s="29" t="s">
        <v>30</v>
      </c>
      <c r="C7" s="45">
        <v>0.75960000000000005</v>
      </c>
      <c r="D7" s="5">
        <f>C7*8.342</f>
        <v>6.3365832000000006</v>
      </c>
      <c r="E7" s="5">
        <v>27.8</v>
      </c>
      <c r="F7" s="5">
        <v>9.1</v>
      </c>
      <c r="G7" s="5">
        <v>0</v>
      </c>
      <c r="H7" s="5">
        <v>3.4</v>
      </c>
      <c r="I7" s="5">
        <v>3.7</v>
      </c>
      <c r="J7" s="5">
        <v>0</v>
      </c>
      <c r="K7" s="5">
        <f>(E7-H7)+(F7-I7)+(G7-J7)</f>
        <v>29.8</v>
      </c>
      <c r="L7" s="46">
        <f>K7/D7</f>
        <v>4.7028499523213076</v>
      </c>
      <c r="M7">
        <v>86.4</v>
      </c>
      <c r="N7">
        <f>K7*453.59</f>
        <v>13516.982</v>
      </c>
      <c r="O7">
        <f>N7/C7</f>
        <v>17794.868351764086</v>
      </c>
      <c r="P7" s="5">
        <f>O7*0.000264</f>
        <v>4.6978452448657189</v>
      </c>
    </row>
    <row r="8" spans="1:16">
      <c r="A8" s="28">
        <v>2</v>
      </c>
      <c r="B8" s="29" t="s">
        <v>22</v>
      </c>
      <c r="C8" s="45">
        <v>0.75960000000000005</v>
      </c>
      <c r="D8" s="5">
        <f>C8*8.342</f>
        <v>6.3365832000000006</v>
      </c>
      <c r="E8" s="5">
        <v>32</v>
      </c>
      <c r="F8" s="5">
        <v>32</v>
      </c>
      <c r="G8" s="5">
        <v>0</v>
      </c>
      <c r="H8" s="5">
        <v>3.6</v>
      </c>
      <c r="I8" s="5">
        <v>27.8</v>
      </c>
      <c r="J8" s="5">
        <v>0</v>
      </c>
      <c r="K8" s="5">
        <f>(E8-H8)+(F8-I8)+(G8-J8)</f>
        <v>32.599999999999994</v>
      </c>
      <c r="L8" s="46">
        <f>K8/D8</f>
        <v>5.1447284713313621</v>
      </c>
      <c r="M8">
        <v>86.4</v>
      </c>
      <c r="N8">
        <f>K8*453.59</f>
        <v>14787.033999999996</v>
      </c>
      <c r="O8">
        <f>N8/C8</f>
        <v>19466.869404949968</v>
      </c>
      <c r="P8" s="5">
        <f>O8*0.000264</f>
        <v>5.1392535229067917</v>
      </c>
    </row>
    <row r="9" spans="1:16">
      <c r="A9" s="55">
        <v>2</v>
      </c>
      <c r="B9" s="50" t="s">
        <v>40</v>
      </c>
      <c r="C9" s="51">
        <v>0.75960000000000005</v>
      </c>
      <c r="D9" s="52">
        <f>C9*8.342</f>
        <v>6.3365832000000006</v>
      </c>
      <c r="E9" s="52">
        <v>32</v>
      </c>
      <c r="F9" s="52">
        <v>32</v>
      </c>
      <c r="G9" s="52">
        <v>0</v>
      </c>
      <c r="H9" s="52">
        <v>3.6</v>
      </c>
      <c r="I9" s="52">
        <v>29.9</v>
      </c>
      <c r="J9" s="52">
        <v>0</v>
      </c>
      <c r="K9" s="52">
        <f>(E9-H9)+(F9-I9)+(G9-J9)</f>
        <v>30.5</v>
      </c>
      <c r="L9" s="53">
        <f>K9/D9</f>
        <v>4.813319582073821</v>
      </c>
      <c r="M9" s="54">
        <v>86.4</v>
      </c>
      <c r="N9" s="54">
        <f>K9*453.59</f>
        <v>13834.494999999999</v>
      </c>
      <c r="O9" s="54">
        <f>N9/C9</f>
        <v>18212.868615060557</v>
      </c>
      <c r="P9" s="52">
        <f>O9*0.000264</f>
        <v>4.8081973143759873</v>
      </c>
    </row>
    <row r="10" spans="1:16">
      <c r="A10" s="28">
        <v>5</v>
      </c>
      <c r="B10" s="29" t="s">
        <v>27</v>
      </c>
      <c r="C10" s="45">
        <v>0.75960000000000005</v>
      </c>
      <c r="D10" s="5">
        <f>C10*8.342</f>
        <v>6.3365832000000006</v>
      </c>
      <c r="E10" s="5">
        <v>32.5</v>
      </c>
      <c r="F10" s="5">
        <v>0</v>
      </c>
      <c r="G10" s="5">
        <v>0</v>
      </c>
      <c r="H10" s="5">
        <v>4.5</v>
      </c>
      <c r="I10" s="5">
        <v>0</v>
      </c>
      <c r="J10" s="5">
        <v>0</v>
      </c>
      <c r="K10" s="5">
        <f>(E10-H10)+(F10-I10)+(G10-J10)</f>
        <v>28</v>
      </c>
      <c r="L10" s="46">
        <f>K10/D10</f>
        <v>4.4187851901005573</v>
      </c>
      <c r="M10">
        <v>86.4</v>
      </c>
      <c r="N10">
        <f>K10*453.59</f>
        <v>12700.519999999999</v>
      </c>
      <c r="O10">
        <f>N10/C10</f>
        <v>16720.010531858868</v>
      </c>
      <c r="P10" s="5">
        <f>O10*0.000264</f>
        <v>4.4140827804107419</v>
      </c>
    </row>
    <row r="11" spans="1:16">
      <c r="A11" s="28">
        <v>6</v>
      </c>
      <c r="B11" s="29" t="s">
        <v>33</v>
      </c>
      <c r="C11" s="45">
        <v>0.75960000000000005</v>
      </c>
      <c r="D11" s="5">
        <f>C11*8.342</f>
        <v>6.3365832000000006</v>
      </c>
      <c r="E11" s="5">
        <v>32.299999999999997</v>
      </c>
      <c r="F11" s="5">
        <v>32.299999999999997</v>
      </c>
      <c r="G11" s="5">
        <v>0</v>
      </c>
      <c r="H11" s="5">
        <v>3.7</v>
      </c>
      <c r="I11" s="5">
        <v>9.1</v>
      </c>
      <c r="J11" s="5">
        <v>0</v>
      </c>
      <c r="K11" s="5">
        <f>(E11-H11)+(F11-I11)+(G11-J11)</f>
        <v>51.8</v>
      </c>
      <c r="L11" s="46">
        <f>K11/D11</f>
        <v>8.1747526016860306</v>
      </c>
      <c r="M11">
        <v>86.4</v>
      </c>
      <c r="N11">
        <f>K11*453.59</f>
        <v>23495.961999999996</v>
      </c>
      <c r="O11">
        <f>N11/C11</f>
        <v>30932.019483938908</v>
      </c>
      <c r="P11" s="5">
        <f>O11*0.000264</f>
        <v>8.1660531437598731</v>
      </c>
    </row>
    <row r="15" spans="1:16">
      <c r="B15" t="s">
        <v>41</v>
      </c>
      <c r="C15" s="44" t="s">
        <v>42</v>
      </c>
      <c r="D15" s="44" t="s">
        <v>43</v>
      </c>
      <c r="E15" s="44" t="s">
        <v>44</v>
      </c>
    </row>
    <row r="16" spans="1:16">
      <c r="A16" s="28">
        <v>1</v>
      </c>
      <c r="B16" s="29" t="s">
        <v>30</v>
      </c>
      <c r="C16" s="43">
        <v>86.4</v>
      </c>
      <c r="D16" s="47">
        <f>P7</f>
        <v>4.6978452448657189</v>
      </c>
      <c r="E16" s="47">
        <f>C16/D16</f>
        <v>18.391410422560572</v>
      </c>
    </row>
    <row r="17" spans="1:7">
      <c r="A17" s="28">
        <v>2</v>
      </c>
      <c r="B17" s="29" t="s">
        <v>22</v>
      </c>
      <c r="C17" s="43">
        <v>86.4</v>
      </c>
      <c r="D17" s="47">
        <f>P9</f>
        <v>4.8081973143759873</v>
      </c>
      <c r="E17" s="47">
        <f>C17/D17</f>
        <v>17.969312478436233</v>
      </c>
    </row>
    <row r="18" spans="1:7">
      <c r="A18" s="28">
        <v>5</v>
      </c>
      <c r="B18" s="29" t="s">
        <v>27</v>
      </c>
      <c r="C18" s="43">
        <v>86.4</v>
      </c>
      <c r="D18" s="47">
        <f>P10</f>
        <v>4.4140827804107419</v>
      </c>
      <c r="E18" s="47">
        <f>C18/D18</f>
        <v>19.573715378296612</v>
      </c>
      <c r="G18" s="46"/>
    </row>
    <row r="19" spans="1:7">
      <c r="A19" s="28">
        <v>6</v>
      </c>
      <c r="B19" s="29" t="s">
        <v>33</v>
      </c>
      <c r="C19" s="43">
        <v>86.4</v>
      </c>
      <c r="D19" s="47">
        <f>P11</f>
        <v>8.1660531437598731</v>
      </c>
      <c r="E19" s="47">
        <f>C19/D19</f>
        <v>10.580386690971141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L19"/>
  <sheetViews>
    <sheetView workbookViewId="0">
      <selection activeCell="G7" sqref="G7"/>
    </sheetView>
  </sheetViews>
  <sheetFormatPr defaultRowHeight="12.75"/>
  <cols>
    <col min="1" max="1" width="5.7109375" customWidth="1"/>
    <col min="2" max="2" width="40.7109375" customWidth="1"/>
    <col min="4" max="10" width="15.7109375" customWidth="1"/>
    <col min="11" max="11" width="20.7109375" customWidth="1"/>
  </cols>
  <sheetData>
    <row r="5" spans="1:12" ht="13.5" thickBot="1"/>
    <row r="6" spans="1:12" ht="26.25" thickBot="1">
      <c r="A6" s="9"/>
      <c r="B6" s="30"/>
      <c r="C6" s="10" t="s">
        <v>0</v>
      </c>
      <c r="D6" s="8" t="s">
        <v>4</v>
      </c>
      <c r="E6" s="6" t="s">
        <v>6</v>
      </c>
      <c r="F6" s="22" t="s">
        <v>5</v>
      </c>
      <c r="G6" s="22" t="s">
        <v>7</v>
      </c>
      <c r="H6" s="22" t="s">
        <v>17</v>
      </c>
      <c r="I6" s="22" t="s">
        <v>18</v>
      </c>
      <c r="J6" s="22" t="s">
        <v>21</v>
      </c>
      <c r="K6" s="7" t="s">
        <v>20</v>
      </c>
    </row>
    <row r="7" spans="1:12" s="14" customFormat="1" ht="30.75" thickTop="1">
      <c r="A7" s="28">
        <v>1</v>
      </c>
      <c r="B7" s="29" t="s">
        <v>30</v>
      </c>
      <c r="C7" s="11" t="s">
        <v>38</v>
      </c>
      <c r="D7" s="36">
        <v>27.8</v>
      </c>
      <c r="E7" s="37">
        <v>3.4</v>
      </c>
      <c r="F7" s="38">
        <v>9.1</v>
      </c>
      <c r="G7" s="38">
        <v>3.7</v>
      </c>
      <c r="H7" s="38"/>
      <c r="I7" s="38"/>
      <c r="J7" s="38" t="s">
        <v>19</v>
      </c>
      <c r="K7" s="25" t="s">
        <v>19</v>
      </c>
    </row>
    <row r="8" spans="1:12" s="14" customFormat="1" ht="30">
      <c r="A8" s="28">
        <v>2</v>
      </c>
      <c r="B8" s="29" t="s">
        <v>22</v>
      </c>
      <c r="C8" s="11" t="s">
        <v>38</v>
      </c>
      <c r="D8" s="39">
        <v>32</v>
      </c>
      <c r="E8" s="40">
        <v>3.6</v>
      </c>
      <c r="F8" s="41">
        <v>32</v>
      </c>
      <c r="G8" s="41">
        <v>27.8</v>
      </c>
      <c r="H8" s="41"/>
      <c r="I8" s="41"/>
      <c r="J8" s="41"/>
      <c r="K8" s="24" t="s">
        <v>19</v>
      </c>
      <c r="L8" s="14" t="s">
        <v>19</v>
      </c>
    </row>
    <row r="9" spans="1:12" s="14" customFormat="1" ht="30">
      <c r="A9" s="28">
        <v>3</v>
      </c>
      <c r="B9" s="29" t="s">
        <v>23</v>
      </c>
      <c r="C9" s="11" t="s">
        <v>38</v>
      </c>
      <c r="D9" s="39"/>
      <c r="E9" s="40"/>
      <c r="F9" s="41"/>
      <c r="G9" s="41"/>
      <c r="H9" s="41"/>
      <c r="I9" s="41"/>
      <c r="J9" s="41"/>
      <c r="K9" s="24" t="s">
        <v>19</v>
      </c>
      <c r="L9" s="14" t="s">
        <v>19</v>
      </c>
    </row>
    <row r="10" spans="1:12" s="14" customFormat="1" ht="30">
      <c r="A10" s="28">
        <v>4</v>
      </c>
      <c r="B10" s="29" t="s">
        <v>24</v>
      </c>
      <c r="C10" s="11" t="s">
        <v>39</v>
      </c>
      <c r="D10" s="39"/>
      <c r="E10" s="40"/>
      <c r="F10" s="41"/>
      <c r="G10" s="41"/>
      <c r="H10" s="41"/>
      <c r="I10" s="41"/>
      <c r="J10" s="41"/>
      <c r="K10" s="24"/>
    </row>
    <row r="11" spans="1:12" s="14" customFormat="1" ht="30">
      <c r="A11" s="28">
        <v>5</v>
      </c>
      <c r="B11" s="29" t="s">
        <v>27</v>
      </c>
      <c r="C11" s="11" t="s">
        <v>38</v>
      </c>
      <c r="D11" s="39">
        <v>32.5</v>
      </c>
      <c r="E11" s="40">
        <v>4.5</v>
      </c>
      <c r="F11" s="41"/>
      <c r="G11" s="41"/>
      <c r="H11" s="41"/>
      <c r="I11" s="41"/>
      <c r="J11" s="41"/>
      <c r="K11" s="24"/>
    </row>
    <row r="12" spans="1:12" s="14" customFormat="1" ht="30">
      <c r="A12" s="28">
        <v>6</v>
      </c>
      <c r="B12" s="29" t="s">
        <v>33</v>
      </c>
      <c r="C12" s="11" t="s">
        <v>38</v>
      </c>
      <c r="D12" s="42">
        <v>32.299999999999997</v>
      </c>
      <c r="E12" s="40">
        <v>3.7</v>
      </c>
      <c r="F12" s="41">
        <v>32.299999999999997</v>
      </c>
      <c r="G12" s="41">
        <v>9.1</v>
      </c>
      <c r="H12" s="41"/>
      <c r="I12" s="41"/>
      <c r="J12" s="41"/>
      <c r="K12" s="24" t="s">
        <v>19</v>
      </c>
      <c r="L12" s="14" t="s">
        <v>19</v>
      </c>
    </row>
    <row r="13" spans="1:12" s="14" customFormat="1" ht="30">
      <c r="A13" s="28">
        <v>7</v>
      </c>
      <c r="B13" s="29" t="s">
        <v>32</v>
      </c>
      <c r="C13" s="11" t="s">
        <v>38</v>
      </c>
      <c r="D13" s="39"/>
      <c r="E13" s="40"/>
      <c r="F13" s="41"/>
      <c r="G13" s="41"/>
      <c r="H13" s="41"/>
      <c r="I13" s="41"/>
      <c r="J13" s="41"/>
      <c r="K13" s="24" t="s">
        <v>19</v>
      </c>
      <c r="L13" s="14" t="s">
        <v>19</v>
      </c>
    </row>
    <row r="14" spans="1:12" s="14" customFormat="1" ht="30">
      <c r="A14" s="28">
        <v>8</v>
      </c>
      <c r="B14" s="29" t="s">
        <v>31</v>
      </c>
      <c r="C14" s="11" t="s">
        <v>38</v>
      </c>
      <c r="D14" s="39"/>
      <c r="E14" s="40"/>
      <c r="F14" s="41"/>
      <c r="G14" s="41"/>
      <c r="H14" s="41"/>
      <c r="I14" s="41"/>
      <c r="J14" s="41"/>
      <c r="K14" s="24"/>
    </row>
    <row r="15" spans="1:12" s="14" customFormat="1" ht="30">
      <c r="A15" s="28">
        <v>9</v>
      </c>
      <c r="B15" s="29" t="s">
        <v>25</v>
      </c>
      <c r="C15" s="11"/>
      <c r="D15" s="42" t="s">
        <v>19</v>
      </c>
      <c r="E15" s="40"/>
      <c r="F15" s="41"/>
      <c r="G15" s="41"/>
      <c r="H15" s="41"/>
      <c r="I15" s="41"/>
      <c r="J15" s="41"/>
      <c r="K15" s="24"/>
    </row>
    <row r="16" spans="1:12" s="14" customFormat="1" ht="30">
      <c r="A16" s="28">
        <v>11</v>
      </c>
      <c r="B16" s="29" t="s">
        <v>26</v>
      </c>
      <c r="C16" s="11" t="s">
        <v>39</v>
      </c>
      <c r="D16" s="39"/>
      <c r="E16" s="40"/>
      <c r="F16" s="41"/>
      <c r="G16" s="41"/>
      <c r="H16" s="41"/>
      <c r="I16" s="41"/>
      <c r="J16" s="41"/>
      <c r="K16" s="24"/>
    </row>
    <row r="17" spans="1:11" ht="30.75" customHeight="1">
      <c r="A17" s="28">
        <v>12</v>
      </c>
      <c r="B17" s="29" t="s">
        <v>28</v>
      </c>
      <c r="C17" s="11"/>
      <c r="D17" s="12"/>
      <c r="E17" s="13"/>
      <c r="F17" s="23"/>
      <c r="G17" s="23"/>
      <c r="H17" s="23"/>
      <c r="I17" s="23"/>
      <c r="J17" s="23"/>
      <c r="K17" s="25"/>
    </row>
    <row r="18" spans="1:11" ht="30.75" customHeight="1">
      <c r="A18" s="28">
        <v>13</v>
      </c>
      <c r="B18" s="29" t="s">
        <v>29</v>
      </c>
      <c r="C18" s="11"/>
      <c r="D18" s="12" t="s">
        <v>19</v>
      </c>
      <c r="E18" s="13" t="s">
        <v>19</v>
      </c>
      <c r="F18" s="23"/>
      <c r="G18" s="23"/>
      <c r="H18" s="23"/>
      <c r="I18" s="23"/>
      <c r="J18" s="23" t="s">
        <v>19</v>
      </c>
      <c r="K18" s="25" t="s">
        <v>19</v>
      </c>
    </row>
    <row r="19" spans="1:11" ht="30.75" customHeight="1" thickBot="1">
      <c r="A19" s="33">
        <v>14</v>
      </c>
      <c r="B19" s="34" t="s">
        <v>19</v>
      </c>
      <c r="C19" s="35"/>
      <c r="D19" s="20" t="s">
        <v>19</v>
      </c>
      <c r="E19" s="21" t="s">
        <v>19</v>
      </c>
      <c r="F19" s="31"/>
      <c r="G19" s="31"/>
      <c r="H19" s="31"/>
      <c r="I19" s="32"/>
      <c r="J19" s="32" t="s">
        <v>19</v>
      </c>
      <c r="K19" s="26" t="s">
        <v>19</v>
      </c>
    </row>
  </sheetData>
  <phoneticPr fontId="0" type="noConversion"/>
  <pageMargins left="0.5" right="0.5" top="1" bottom="1" header="0.5" footer="0.5"/>
  <pageSetup scale="66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I26"/>
  <sheetViews>
    <sheetView topLeftCell="A8" workbookViewId="0">
      <selection activeCell="E25" sqref="E25"/>
    </sheetView>
  </sheetViews>
  <sheetFormatPr defaultRowHeight="12.75"/>
  <cols>
    <col min="1" max="1" width="5.7109375" customWidth="1"/>
    <col min="2" max="2" width="40.7109375" customWidth="1"/>
    <col min="3" max="6" width="15.7109375" customWidth="1"/>
    <col min="7" max="7" width="13.42578125" bestFit="1" customWidth="1"/>
  </cols>
  <sheetData>
    <row r="3" spans="1:7" ht="30" customHeight="1">
      <c r="B3" s="56" t="s">
        <v>37</v>
      </c>
      <c r="C3" s="56"/>
      <c r="D3" s="56"/>
      <c r="E3" s="56"/>
      <c r="F3" s="56"/>
    </row>
    <row r="6" spans="1:7">
      <c r="C6" s="15" t="s">
        <v>13</v>
      </c>
      <c r="D6" s="15" t="s">
        <v>14</v>
      </c>
      <c r="E6" s="15" t="s">
        <v>15</v>
      </c>
      <c r="F6" s="16" t="s">
        <v>16</v>
      </c>
    </row>
    <row r="7" spans="1:7" s="14" customFormat="1" ht="30">
      <c r="A7" s="28">
        <v>1</v>
      </c>
      <c r="B7" s="29" t="s">
        <v>30</v>
      </c>
      <c r="C7" s="17">
        <v>121</v>
      </c>
      <c r="D7" s="17">
        <v>155</v>
      </c>
      <c r="E7" s="17">
        <v>276</v>
      </c>
      <c r="F7" s="18">
        <f>SUM(C7:E7)</f>
        <v>552</v>
      </c>
      <c r="G7" s="27"/>
    </row>
    <row r="8" spans="1:7" s="14" customFormat="1" ht="30">
      <c r="A8" s="28">
        <v>2</v>
      </c>
      <c r="B8" s="29" t="s">
        <v>22</v>
      </c>
      <c r="C8" s="17">
        <v>151</v>
      </c>
      <c r="D8" s="17">
        <v>161</v>
      </c>
      <c r="E8" s="17">
        <v>326</v>
      </c>
      <c r="F8" s="18">
        <f t="shared" ref="F8:F18" si="0">SUM(C8:E8)</f>
        <v>638</v>
      </c>
      <c r="G8" s="27"/>
    </row>
    <row r="9" spans="1:7" s="14" customFormat="1" ht="30">
      <c r="A9" s="28">
        <v>3</v>
      </c>
      <c r="B9" s="29" t="s">
        <v>23</v>
      </c>
      <c r="C9" s="17">
        <v>155</v>
      </c>
      <c r="D9" s="17">
        <v>163</v>
      </c>
      <c r="E9" s="17">
        <v>262</v>
      </c>
      <c r="F9" s="18">
        <f t="shared" si="0"/>
        <v>580</v>
      </c>
      <c r="G9" s="27"/>
    </row>
    <row r="10" spans="1:7" s="14" customFormat="1" ht="30">
      <c r="A10" s="28">
        <v>4</v>
      </c>
      <c r="B10" s="29" t="s">
        <v>24</v>
      </c>
      <c r="C10" s="17">
        <v>171</v>
      </c>
      <c r="D10" s="17">
        <v>202</v>
      </c>
      <c r="E10" s="17">
        <v>347</v>
      </c>
      <c r="F10" s="18">
        <f t="shared" si="0"/>
        <v>720</v>
      </c>
    </row>
    <row r="11" spans="1:7" s="14" customFormat="1" ht="30">
      <c r="A11" s="28">
        <v>5</v>
      </c>
      <c r="B11" s="29" t="s">
        <v>27</v>
      </c>
      <c r="C11" s="17">
        <v>137</v>
      </c>
      <c r="D11" s="17">
        <v>137</v>
      </c>
      <c r="E11" s="17">
        <v>314</v>
      </c>
      <c r="F11" s="18">
        <f t="shared" si="0"/>
        <v>588</v>
      </c>
    </row>
    <row r="12" spans="1:7" s="14" customFormat="1" ht="30">
      <c r="A12" s="28">
        <v>6</v>
      </c>
      <c r="B12" s="29" t="s">
        <v>33</v>
      </c>
      <c r="C12" s="17">
        <v>115</v>
      </c>
      <c r="D12" s="17">
        <v>145</v>
      </c>
      <c r="E12" s="17">
        <v>316</v>
      </c>
      <c r="F12" s="18">
        <f t="shared" si="0"/>
        <v>576</v>
      </c>
      <c r="G12" s="27"/>
    </row>
    <row r="13" spans="1:7" s="14" customFormat="1" ht="30">
      <c r="A13" s="28">
        <v>7</v>
      </c>
      <c r="B13" s="29" t="s">
        <v>32</v>
      </c>
      <c r="C13" s="17">
        <v>149</v>
      </c>
      <c r="D13" s="17">
        <v>164</v>
      </c>
      <c r="E13" s="17">
        <v>304</v>
      </c>
      <c r="F13" s="18">
        <f t="shared" si="0"/>
        <v>617</v>
      </c>
      <c r="G13" s="27"/>
    </row>
    <row r="14" spans="1:7" s="14" customFormat="1" ht="30">
      <c r="A14" s="28">
        <v>8</v>
      </c>
      <c r="B14" s="29" t="s">
        <v>31</v>
      </c>
      <c r="C14" s="17">
        <v>142</v>
      </c>
      <c r="D14" s="17">
        <v>176</v>
      </c>
      <c r="E14" s="17">
        <v>287</v>
      </c>
      <c r="F14" s="18">
        <f t="shared" si="0"/>
        <v>605</v>
      </c>
    </row>
    <row r="15" spans="1:7" s="14" customFormat="1" ht="30">
      <c r="A15" s="28">
        <v>9</v>
      </c>
      <c r="B15" s="29" t="s">
        <v>25</v>
      </c>
      <c r="C15" s="17" t="s">
        <v>19</v>
      </c>
      <c r="D15" s="17"/>
      <c r="E15" s="17"/>
      <c r="F15" s="18">
        <f t="shared" si="0"/>
        <v>0</v>
      </c>
    </row>
    <row r="16" spans="1:7" s="14" customFormat="1" ht="30">
      <c r="A16" s="28">
        <v>11</v>
      </c>
      <c r="B16" s="29" t="s">
        <v>26</v>
      </c>
      <c r="C16" s="17">
        <v>195</v>
      </c>
      <c r="D16" s="17">
        <v>220</v>
      </c>
      <c r="E16" s="17">
        <v>351</v>
      </c>
      <c r="F16" s="18">
        <f t="shared" si="0"/>
        <v>766</v>
      </c>
    </row>
    <row r="17" spans="1:9" s="14" customFormat="1" ht="30">
      <c r="A17" s="28">
        <v>12</v>
      </c>
      <c r="B17" s="29" t="s">
        <v>28</v>
      </c>
      <c r="C17" s="17">
        <v>160</v>
      </c>
      <c r="D17" s="17">
        <v>186</v>
      </c>
      <c r="E17" s="17">
        <v>271</v>
      </c>
      <c r="F17" s="18">
        <f t="shared" si="0"/>
        <v>617</v>
      </c>
    </row>
    <row r="18" spans="1:9" s="14" customFormat="1" ht="30">
      <c r="A18" s="28">
        <v>13</v>
      </c>
      <c r="B18" s="29" t="s">
        <v>29</v>
      </c>
      <c r="C18" s="17"/>
      <c r="D18" s="17"/>
      <c r="E18" s="17"/>
      <c r="F18" s="18">
        <f t="shared" si="0"/>
        <v>0</v>
      </c>
      <c r="G18" s="27"/>
    </row>
    <row r="19" spans="1:9" s="14" customFormat="1" ht="30.75" thickBot="1">
      <c r="A19" s="33">
        <v>14</v>
      </c>
      <c r="B19" s="34" t="s">
        <v>19</v>
      </c>
      <c r="C19" s="17"/>
      <c r="D19" s="17"/>
      <c r="E19" s="17"/>
      <c r="F19" s="18"/>
      <c r="G19" s="27"/>
    </row>
    <row r="21" spans="1:9">
      <c r="C21" s="15" t="s">
        <v>13</v>
      </c>
      <c r="D21" s="15" t="s">
        <v>14</v>
      </c>
      <c r="E21" s="15" t="s">
        <v>15</v>
      </c>
      <c r="F21" s="16" t="s">
        <v>16</v>
      </c>
    </row>
    <row r="22" spans="1:9" ht="30" customHeight="1">
      <c r="A22" s="28">
        <v>21</v>
      </c>
      <c r="B22" s="29" t="s">
        <v>34</v>
      </c>
      <c r="C22" s="17">
        <v>152</v>
      </c>
      <c r="D22" s="17">
        <v>133</v>
      </c>
      <c r="E22" s="17">
        <v>270</v>
      </c>
      <c r="F22" s="18">
        <f>SUM(C22:E22)</f>
        <v>555</v>
      </c>
      <c r="G22" s="27"/>
      <c r="I22" s="19" t="s">
        <v>19</v>
      </c>
    </row>
    <row r="23" spans="1:9" ht="30" customHeight="1">
      <c r="A23" s="28">
        <v>22</v>
      </c>
      <c r="B23" s="29" t="s">
        <v>35</v>
      </c>
      <c r="C23" s="17">
        <v>184</v>
      </c>
      <c r="D23" s="17">
        <v>198</v>
      </c>
      <c r="E23" s="17">
        <v>400</v>
      </c>
      <c r="F23" s="18">
        <f>SUM(C23:E23)</f>
        <v>782</v>
      </c>
      <c r="G23" s="27"/>
      <c r="I23" s="19"/>
    </row>
    <row r="24" spans="1:9" ht="30" customHeight="1">
      <c r="A24" s="28">
        <v>23</v>
      </c>
      <c r="B24" s="29" t="s">
        <v>33</v>
      </c>
      <c r="C24" s="17">
        <v>136</v>
      </c>
      <c r="D24" s="17">
        <v>147</v>
      </c>
      <c r="E24" s="17">
        <v>350</v>
      </c>
      <c r="F24" s="18">
        <f>SUM(C24:E24)</f>
        <v>633</v>
      </c>
      <c r="G24" s="27"/>
    </row>
    <row r="25" spans="1:9" ht="30" customHeight="1">
      <c r="A25" s="28">
        <v>24</v>
      </c>
      <c r="B25" s="29" t="s">
        <v>36</v>
      </c>
      <c r="C25" s="17">
        <v>157</v>
      </c>
      <c r="D25" s="17">
        <v>179</v>
      </c>
      <c r="E25" s="17">
        <v>245</v>
      </c>
      <c r="F25" s="18">
        <f>SUM(C25:E25)</f>
        <v>581</v>
      </c>
      <c r="G25" s="27"/>
      <c r="I25" s="19" t="s">
        <v>19</v>
      </c>
    </row>
    <row r="26" spans="1:9" ht="30" customHeight="1">
      <c r="A26" s="28">
        <v>25</v>
      </c>
      <c r="B26" s="29" t="s">
        <v>22</v>
      </c>
      <c r="C26" s="17"/>
      <c r="D26" s="17"/>
      <c r="E26" s="17"/>
      <c r="F26" s="18">
        <f>SUM(C26:E26)</f>
        <v>0</v>
      </c>
      <c r="G26" s="27"/>
    </row>
  </sheetData>
  <mergeCells count="1">
    <mergeCell ref="B3:F3"/>
  </mergeCells>
  <phoneticPr fontId="0" type="noConversion"/>
  <pageMargins left="0.5" right="0.5" top="1" bottom="1" header="0.5" footer="0.5"/>
  <pageSetup scale="8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Data Calculated</vt:lpstr>
      <vt:lpstr>Fuel Data Raw</vt:lpstr>
      <vt:lpstr>Sled Weights</vt:lpstr>
    </vt:vector>
  </TitlesOfParts>
  <Company>Keweenaw Research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</dc:creator>
  <cp:lastModifiedBy>Robert Baratono</cp:lastModifiedBy>
  <cp:lastPrinted>2012-03-05T17:01:30Z</cp:lastPrinted>
  <dcterms:created xsi:type="dcterms:W3CDTF">2007-03-16T16:52:14Z</dcterms:created>
  <dcterms:modified xsi:type="dcterms:W3CDTF">2012-03-13T02:26:51Z</dcterms:modified>
</cp:coreProperties>
</file>